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92" activeTab="2"/>
  </bookViews>
  <sheets>
    <sheet name="Předmluva" sheetId="1" r:id="rId1"/>
    <sheet name="Návod" sheetId="2" r:id="rId2"/>
    <sheet name="(7) vstupní data" sheetId="3" r:id="rId3"/>
    <sheet name="(7) tabulka + rozpis" sheetId="4" r:id="rId4"/>
    <sheet name="(7)zápisy" sheetId="5" r:id="rId5"/>
    <sheet name="(7) popisy" sheetId="6" r:id="rId6"/>
    <sheet name="(7)výsledky tabulka pro tisk" sheetId="7" r:id="rId7"/>
    <sheet name="(7)tabulka" sheetId="8" r:id="rId8"/>
    <sheet name="(7)škrtáky" sheetId="9" r:id="rId9"/>
    <sheet name="(7)ŠKRTÁK" sheetId="10" r:id="rId10"/>
    <sheet name="List1" sheetId="11" r:id="rId11"/>
  </sheets>
  <definedNames>
    <definedName name="_xlnm.Print_Area" localSheetId="5">'(7) popisy'!$A$1:$A$18</definedName>
    <definedName name="_xlnm.Print_Area" localSheetId="3">'(7) tabulka + rozpis'!$A$1:$AE$71</definedName>
    <definedName name="_xlnm._FilterDatabase" localSheetId="2" hidden="1">'(7) vstupní data'!$B$26:$C$37</definedName>
    <definedName name="_xlnm.Print_Area" localSheetId="9">'(7)ŠKRTÁK'!$A$1:$AN$616</definedName>
    <definedName name="_xlnm.Print_Area_6">'(7) popisy'!$A$1:$A$18</definedName>
    <definedName name="_xlnm.Print_Area_4">'(7) tabulka + rozpis'!$A$1:$AE$71</definedName>
    <definedName name="_xlnm.Print_Area_10">'(7)ŠKRTÁK'!$A$1:$AN$616</definedName>
  </definedNames>
  <calcPr fullCalcOnLoad="1"/>
</workbook>
</file>

<file path=xl/sharedStrings.xml><?xml version="1.0" encoding="utf-8"?>
<sst xmlns="http://schemas.openxmlformats.org/spreadsheetml/2006/main" count="5305" uniqueCount="147">
  <si>
    <r>
      <t xml:space="preserve">Vážení volejbaloví kolegové,                                        dostává se Vám do rukou program, který jsem vytvořil ve spolupráci s Pavlem Müllerem, pro jednodušší a hlavně přesnější počítání výsledků a pro zcela jednoduchou a rychlou přípravu turnajů. V této verzi 1/14 naleznete vše co je potřeba pro přípravu turnajů v pražském přeboru. Dá se samozřejmě využít i pro přátelské turnaje. Rád bych ale upozornil, že je to jen program. Vše co se nakonec objeví na výstupních listech je vinou zadávajícího. Snažil jsem se v této verzi udělat ještě jednodušší postup, ale přesto je potřeba alespoň základní data zadat. </t>
    </r>
    <r>
      <rPr>
        <b/>
        <sz val="20"/>
        <color indexed="10"/>
        <rFont val="Arial CE"/>
        <family val="2"/>
      </rPr>
      <t xml:space="preserve">Buňky pro zadávání mají zelenou barvu, obsahují komentář pro přesné zadání a jsou pouze ve vstupních datech. </t>
    </r>
    <r>
      <rPr>
        <b/>
        <sz val="20"/>
        <rFont val="Arial CE"/>
        <family val="2"/>
      </rPr>
      <t>Ostatní buňky a listy jsou uzamčeny pro přepisování kromě listů popisy, kde můžete libovolně měnit formáty, ale pozor na odstranění vzorců. Zároveň uděluji souhlas k používání tohoto programu pro všechny soutěže mládeže pořádaných PVS. Své názory mi můžete zasílat na adresu kopecky@kfsfinance.cz.               Martin Kopecký v.r.</t>
    </r>
  </si>
  <si>
    <t>Návod k programu výpočtové tabulky 07</t>
  </si>
  <si>
    <t xml:space="preserve">Pro využití tohoto programu nemusíte být znalcem Excelu. Stačí jen abyste přesně </t>
  </si>
  <si>
    <t xml:space="preserve">dodrželi zadání včetně skloňování, neboť většina údajů, které budete zadávat se </t>
  </si>
  <si>
    <t>automaticky kopírují do výstupních listů.</t>
  </si>
  <si>
    <t xml:space="preserve">Vyplňte list vstupní data. Všechny zelené buňky jsou označeny komentářem pro </t>
  </si>
  <si>
    <t>přesné zadání a je nutné všechny vyplnit, kromě buněk v tabulce výsledkový servis.</t>
  </si>
  <si>
    <t>Ty budete samozřejmě vyplňovat až po ukončení jednotlivých zápasů.</t>
  </si>
  <si>
    <t xml:space="preserve">Po vyplnění vstupních dat si myší překlikněte na list tabulka+rozpis. Zde budete mít </t>
  </si>
  <si>
    <t>již připravenou tabulku na "nástěnku" a rozpis utkání na každou tělocvičnu. Dejte tisk.</t>
  </si>
  <si>
    <t>Dále na listu zápisy máte připraveny všechny zápisy k turnaji. Opět dejte tisk.</t>
  </si>
  <si>
    <t xml:space="preserve">List popisy je jediný nezamčený a můžete zde libovolně měnit formáty. Naleznete </t>
  </si>
  <si>
    <t>zde popisky na šatny a též nejdůležitější popisku, která na turnaji nesmí chybět.</t>
  </si>
  <si>
    <t xml:space="preserve">Příprava na turnaj by Vám teď neměla trvat déle než jednu minutu. Ušetřený čas </t>
  </si>
  <si>
    <t>věnujte rodině, kterou svým koníčkem určitě zanedbáváte.</t>
  </si>
  <si>
    <t>TJ Orion Praha</t>
  </si>
  <si>
    <t>výsledkový servis</t>
  </si>
  <si>
    <t>sety</t>
  </si>
  <si>
    <t>míče</t>
  </si>
  <si>
    <t>1.set</t>
  </si>
  <si>
    <t>2.set</t>
  </si>
  <si>
    <t>3.set</t>
  </si>
  <si>
    <t>4.set</t>
  </si>
  <si>
    <t>5.set</t>
  </si>
  <si>
    <t>ZŠ Mráčkova 3090 Praha 12</t>
  </si>
  <si>
    <t>pořádá</t>
  </si>
  <si>
    <t>25.- 26.2014</t>
  </si>
  <si>
    <t>Český pohár</t>
  </si>
  <si>
    <t>starší žákyně</t>
  </si>
  <si>
    <t>3.skupina</t>
  </si>
  <si>
    <t>začátek</t>
  </si>
  <si>
    <t>počet hracích míst</t>
  </si>
  <si>
    <t>vítězné sety</t>
  </si>
  <si>
    <t>družstva :</t>
  </si>
  <si>
    <t>VK České Budějovice</t>
  </si>
  <si>
    <t>SK Kometa B</t>
  </si>
  <si>
    <t>TJ Kralupy</t>
  </si>
  <si>
    <t>VK Karlovy Vary</t>
  </si>
  <si>
    <t>SK TO Duchcov</t>
  </si>
  <si>
    <t>SK Třebín B</t>
  </si>
  <si>
    <t>CELKEM</t>
  </si>
  <si>
    <t>tělocvična A</t>
  </si>
  <si>
    <t>body</t>
  </si>
  <si>
    <t>výhry</t>
  </si>
  <si>
    <t>pořadí</t>
  </si>
  <si>
    <t>čas</t>
  </si>
  <si>
    <t>domácí</t>
  </si>
  <si>
    <t>hosté</t>
  </si>
  <si>
    <t>:</t>
  </si>
  <si>
    <t>1.</t>
  </si>
  <si>
    <t>2.</t>
  </si>
  <si>
    <t>3.</t>
  </si>
  <si>
    <t>KONEČNÉ VÝSLEDKY</t>
  </si>
  <si>
    <t>Hráno dne:</t>
  </si>
  <si>
    <t>na  hřišti:</t>
  </si>
  <si>
    <t>4.</t>
  </si>
  <si>
    <t>5.</t>
  </si>
  <si>
    <t>6.</t>
  </si>
  <si>
    <t>7.</t>
  </si>
  <si>
    <t>autor: MK</t>
  </si>
  <si>
    <t>tělocvična B</t>
  </si>
  <si>
    <t>Tělocvična A</t>
  </si>
  <si>
    <t>Tělocvična B</t>
  </si>
  <si>
    <t>ČESKÝ VOLEJBALOVÝ SVAZ</t>
  </si>
  <si>
    <t>ZÁPIS O UTKÁNÍ VE VOLEJBALU</t>
  </si>
  <si>
    <t>SOUTĚŽ:</t>
  </si>
  <si>
    <t>Kolo /
utkání:</t>
  </si>
  <si>
    <t>Bělohorská 269/19</t>
  </si>
  <si>
    <t>Třída</t>
  </si>
  <si>
    <t>160 00 Praha 6</t>
  </si>
  <si>
    <t>Domácí A:</t>
  </si>
  <si>
    <t>Hosté B:</t>
  </si>
  <si>
    <t>Kategorie:</t>
  </si>
  <si>
    <t>/</t>
  </si>
  <si>
    <t>v</t>
  </si>
  <si>
    <t>hod.</t>
  </si>
  <si>
    <t>na hřišti:</t>
  </si>
  <si>
    <t>Utkání:</t>
  </si>
  <si>
    <r>
      <t>MISTROVSKÉ</t>
    </r>
    <r>
      <rPr>
        <sz val="8"/>
        <rFont val="Arial CE"/>
        <family val="2"/>
      </rPr>
      <t xml:space="preserve"> - turnajové - přátelské</t>
    </r>
  </si>
  <si>
    <t>1. SET</t>
  </si>
  <si>
    <t>2. SET</t>
  </si>
  <si>
    <t>3. SET</t>
  </si>
  <si>
    <t>4. SET</t>
  </si>
  <si>
    <t>5. SET</t>
  </si>
  <si>
    <t>Začátek</t>
  </si>
  <si>
    <t>Konec</t>
  </si>
  <si>
    <t>DR.</t>
  </si>
  <si>
    <t>POŘADÍ HRÁČŮ NA PODÁNÍ</t>
  </si>
  <si>
    <t>1  2  3  4  5  6  7  8  9 1011121314151617181920</t>
  </si>
  <si>
    <t>2122232425262728293031323334353637383940</t>
  </si>
  <si>
    <t>T1</t>
  </si>
  <si>
    <t>T2</t>
  </si>
  <si>
    <t>Družstvo A:</t>
  </si>
  <si>
    <t>Družstvo B:</t>
  </si>
  <si>
    <t>SANKCE</t>
  </si>
  <si>
    <t>Neoprávněná žádost</t>
  </si>
  <si>
    <t>A</t>
  </si>
  <si>
    <t>B</t>
  </si>
  <si>
    <t>POZNÁMKY</t>
  </si>
  <si>
    <t>JMÉNO</t>
  </si>
  <si>
    <t>Dres č.</t>
  </si>
  <si>
    <t>N</t>
  </si>
  <si>
    <t>T</t>
  </si>
  <si>
    <t>V</t>
  </si>
  <si>
    <t>D</t>
  </si>
  <si>
    <t>A/B</t>
  </si>
  <si>
    <t>SET</t>
  </si>
  <si>
    <t>STAV</t>
  </si>
  <si>
    <t>VÝSLEDEK</t>
  </si>
  <si>
    <t>MIN.</t>
  </si>
  <si>
    <t>SOUČET</t>
  </si>
  <si>
    <t>VÍTĚZ:</t>
  </si>
  <si>
    <t>2:</t>
  </si>
  <si>
    <t>3:</t>
  </si>
  <si>
    <t>Zápis schválen STK dne</t>
  </si>
  <si>
    <t>Zaznamenávání sankcí: Do příslušného sloupce uveďte patřičnou zkratku ("číslo" pro hráče; "Z" za zdržování; "T" pro trenéra; "AT" pro asistenta trenéra; "M" pro maséra; "L" pro lékaře písmeno ) a označte družstvo, set a stav bodů z pohledu sankcionovaného družstva v okamžiku udělení sankce. Vysvětlivky: N - napomenutí, T =  trest, V = vyloučení, D = diskvalifikace.</t>
  </si>
  <si>
    <t>Podpis</t>
  </si>
  <si>
    <t>LIB.</t>
  </si>
  <si>
    <t>PODPISY PO UTKÁNÍ:</t>
  </si>
  <si>
    <t>KAPITÁN A:</t>
  </si>
  <si>
    <t>I. ROZHODČÍ:</t>
  </si>
  <si>
    <t>K-A:</t>
  </si>
  <si>
    <t>K-B:</t>
  </si>
  <si>
    <t>II. ROZHODČÍ:</t>
  </si>
  <si>
    <t>T-A:</t>
  </si>
  <si>
    <t>T-B:</t>
  </si>
  <si>
    <t>KAPITÁN B:</t>
  </si>
  <si>
    <t>ZAPISOVATEL:</t>
  </si>
  <si>
    <t>AT-A:</t>
  </si>
  <si>
    <t>AT-B:</t>
  </si>
  <si>
    <t>DELEGÁT:</t>
  </si>
  <si>
    <t>občerstvení</t>
  </si>
  <si>
    <t>Akce</t>
  </si>
  <si>
    <t>Dne</t>
  </si>
  <si>
    <t>Místo</t>
  </si>
  <si>
    <t>Zápas č.</t>
  </si>
  <si>
    <t>Družstva:</t>
  </si>
  <si>
    <t>A:</t>
  </si>
  <si>
    <t>B:</t>
  </si>
  <si>
    <t>Výsledek:</t>
  </si>
  <si>
    <t>Vítězí:</t>
  </si>
  <si>
    <t>1. set</t>
  </si>
  <si>
    <t>2. set</t>
  </si>
  <si>
    <t>Kapitán A</t>
  </si>
  <si>
    <t>Kapitán B</t>
  </si>
  <si>
    <t>Rozhodčí:</t>
  </si>
  <si>
    <t>3. set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</si>
</sst>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D/M/YYYY"/>
    <numFmt numFmtId="167" formatCode="H:MM"/>
    <numFmt numFmtId="168" formatCode="H:MM;@"/>
    <numFmt numFmtId="169" formatCode="@"/>
    <numFmt numFmtId="170" formatCode="DD/MM/YY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2"/>
    </font>
    <font>
      <b/>
      <u val="single"/>
      <sz val="10"/>
      <name val="Arial CE"/>
      <family val="2"/>
    </font>
    <font>
      <b/>
      <sz val="20"/>
      <name val="Arial CE"/>
      <family val="2"/>
    </font>
    <font>
      <b/>
      <sz val="20"/>
      <color indexed="10"/>
      <name val="Arial CE"/>
      <family val="2"/>
    </font>
    <font>
      <sz val="14"/>
      <name val="Arial CE"/>
      <family val="2"/>
    </font>
    <font>
      <b/>
      <sz val="2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9"/>
      <color indexed="8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6"/>
      <name val="Arial CE"/>
      <family val="2"/>
    </font>
    <font>
      <sz val="18"/>
      <name val="Arial CE"/>
      <family val="2"/>
    </font>
    <font>
      <b/>
      <sz val="18"/>
      <name val="Arial CE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 CE"/>
      <family val="2"/>
    </font>
    <font>
      <sz val="6"/>
      <name val="Arial CE"/>
      <family val="2"/>
    </font>
    <font>
      <sz val="36"/>
      <color indexed="8"/>
      <name val="Arial Black"/>
      <family val="0"/>
    </font>
    <font>
      <b/>
      <sz val="13.5"/>
      <name val="Arial CE"/>
      <family val="2"/>
    </font>
    <font>
      <b/>
      <sz val="100"/>
      <name val="Arial CE"/>
      <family val="2"/>
    </font>
    <font>
      <b/>
      <sz val="26"/>
      <name val="Arial CE"/>
      <family val="2"/>
    </font>
    <font>
      <sz val="100"/>
      <name val="Arial CE"/>
      <family val="2"/>
    </font>
    <font>
      <b/>
      <sz val="9"/>
      <name val="Arial CE"/>
      <family val="2"/>
    </font>
    <font>
      <sz val="8"/>
      <color indexed="63"/>
      <name val="Arial"/>
      <family val="2"/>
    </font>
    <font>
      <sz val="7.7"/>
      <name val="Arial CE"/>
      <family val="2"/>
    </font>
    <font>
      <b/>
      <sz val="14"/>
      <name val="Arial CE"/>
      <family val="2"/>
    </font>
    <font>
      <sz val="7"/>
      <name val="Arial CE"/>
      <family val="2"/>
    </font>
    <font>
      <b/>
      <sz val="5.5"/>
      <name val="Arial CE"/>
      <family val="2"/>
    </font>
    <font>
      <sz val="7.5"/>
      <name val="Arial CE"/>
      <family val="2"/>
    </font>
    <font>
      <sz val="5"/>
      <name val="Arial CE"/>
      <family val="2"/>
    </font>
    <font>
      <b/>
      <sz val="8"/>
      <name val="Arial CE"/>
      <family val="2"/>
    </font>
    <font>
      <b/>
      <u val="single"/>
      <sz val="8"/>
      <name val="Arial CE"/>
      <family val="2"/>
    </font>
    <font>
      <b/>
      <sz val="6"/>
      <name val="Arial CE"/>
      <family val="2"/>
    </font>
    <font>
      <b/>
      <sz val="130"/>
      <name val="Arial CE"/>
      <family val="2"/>
    </font>
    <font>
      <sz val="24"/>
      <name val="Arial CE"/>
      <family val="2"/>
    </font>
    <font>
      <b/>
      <sz val="36"/>
      <name val="Arial CE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  <xf numFmtId="164" fontId="3" fillId="0" borderId="1">
      <alignment horizontal="center" vertical="center"/>
      <protection/>
    </xf>
  </cellStyleXfs>
  <cellXfs count="416">
    <xf numFmtId="164" fontId="0" fillId="0" borderId="0" xfId="0" applyAlignment="1">
      <alignment/>
    </xf>
    <xf numFmtId="164" fontId="2" fillId="0" borderId="0" xfId="21" applyProtection="1">
      <alignment/>
      <protection hidden="1"/>
    </xf>
    <xf numFmtId="164" fontId="4" fillId="0" borderId="0" xfId="21" applyFont="1" applyBorder="1" applyAlignment="1" applyProtection="1">
      <alignment horizontal="center" vertical="top" wrapText="1"/>
      <protection hidden="1"/>
    </xf>
    <xf numFmtId="164" fontId="6" fillId="0" borderId="0" xfId="21" applyFont="1">
      <alignment/>
      <protection/>
    </xf>
    <xf numFmtId="164" fontId="6" fillId="0" borderId="0" xfId="21" applyFont="1" applyAlignment="1">
      <alignment horizontal="center"/>
      <protection/>
    </xf>
    <xf numFmtId="164" fontId="2" fillId="0" borderId="0" xfId="21" applyFont="1">
      <alignment/>
      <protection/>
    </xf>
    <xf numFmtId="164" fontId="2" fillId="0" borderId="0" xfId="21" applyFont="1" applyBorder="1" applyAlignment="1" applyProtection="1">
      <alignment horizontal="center"/>
      <protection hidden="1"/>
    </xf>
    <xf numFmtId="164" fontId="7" fillId="2" borderId="2" xfId="21" applyFont="1" applyFill="1" applyBorder="1" applyAlignment="1" applyProtection="1">
      <alignment horizontal="center"/>
      <protection locked="0"/>
    </xf>
    <xf numFmtId="164" fontId="2" fillId="0" borderId="0" xfId="21" applyFont="1" applyProtection="1">
      <alignment/>
      <protection hidden="1"/>
    </xf>
    <xf numFmtId="164" fontId="2" fillId="0" borderId="3" xfId="21" applyFont="1" applyBorder="1" applyAlignment="1" applyProtection="1">
      <alignment horizontal="center"/>
      <protection hidden="1"/>
    </xf>
    <xf numFmtId="164" fontId="2" fillId="0" borderId="4" xfId="21" applyFont="1" applyBorder="1" applyAlignment="1" applyProtection="1">
      <alignment horizontal="center"/>
      <protection hidden="1"/>
    </xf>
    <xf numFmtId="164" fontId="2" fillId="0" borderId="5" xfId="21" applyFont="1" applyBorder="1" applyAlignment="1" applyProtection="1">
      <alignment/>
      <protection hidden="1"/>
    </xf>
    <xf numFmtId="164" fontId="2" fillId="0" borderId="6" xfId="21" applyFont="1" applyBorder="1" applyAlignment="1" applyProtection="1">
      <alignment horizontal="center"/>
      <protection hidden="1"/>
    </xf>
    <xf numFmtId="164" fontId="2" fillId="0" borderId="7" xfId="21" applyFont="1" applyBorder="1" applyAlignment="1" applyProtection="1">
      <alignment horizontal="center"/>
      <protection hidden="1"/>
    </xf>
    <xf numFmtId="164" fontId="8" fillId="0" borderId="2" xfId="21" applyFont="1" applyBorder="1" applyAlignment="1" applyProtection="1">
      <alignment horizontal="center" vertical="center" wrapText="1"/>
      <protection hidden="1"/>
    </xf>
    <xf numFmtId="164" fontId="2" fillId="0" borderId="2" xfId="21" applyFont="1" applyBorder="1" applyAlignment="1" applyProtection="1">
      <alignment horizontal="center"/>
      <protection hidden="1"/>
    </xf>
    <xf numFmtId="164" fontId="2" fillId="0" borderId="8" xfId="21" applyFont="1" applyBorder="1" applyAlignment="1" applyProtection="1">
      <alignment horizontal="center"/>
      <protection hidden="1"/>
    </xf>
    <xf numFmtId="164" fontId="2" fillId="2" borderId="2" xfId="21" applyFont="1" applyFill="1" applyBorder="1" applyAlignment="1" applyProtection="1">
      <alignment horizontal="center"/>
      <protection locked="0"/>
    </xf>
    <xf numFmtId="164" fontId="2" fillId="2" borderId="9" xfId="21" applyFont="1" applyFill="1" applyBorder="1" applyAlignment="1" applyProtection="1">
      <alignment horizontal="center"/>
      <protection locked="0"/>
    </xf>
    <xf numFmtId="164" fontId="9" fillId="2" borderId="2" xfId="21" applyFont="1" applyFill="1" applyBorder="1" applyAlignment="1" applyProtection="1">
      <alignment horizontal="center"/>
      <protection locked="0"/>
    </xf>
    <xf numFmtId="164" fontId="2" fillId="0" borderId="10" xfId="21" applyFont="1" applyBorder="1" applyAlignment="1" applyProtection="1">
      <alignment horizontal="center"/>
      <protection hidden="1"/>
    </xf>
    <xf numFmtId="164" fontId="10" fillId="0" borderId="2" xfId="20" applyFont="1" applyBorder="1" applyAlignment="1" applyProtection="1">
      <alignment horizontal="center" vertical="center" wrapText="1"/>
      <protection hidden="1"/>
    </xf>
    <xf numFmtId="164" fontId="9" fillId="0" borderId="0" xfId="21" applyFont="1" applyBorder="1" applyAlignment="1" applyProtection="1">
      <alignment horizontal="center"/>
      <protection hidden="1"/>
    </xf>
    <xf numFmtId="164" fontId="11" fillId="2" borderId="2" xfId="21" applyFont="1" applyFill="1" applyBorder="1" applyAlignment="1" applyProtection="1">
      <alignment horizontal="center"/>
      <protection locked="0"/>
    </xf>
    <xf numFmtId="166" fontId="11" fillId="2" borderId="2" xfId="21" applyNumberFormat="1" applyFont="1" applyFill="1" applyBorder="1" applyAlignment="1" applyProtection="1">
      <alignment horizontal="center"/>
      <protection locked="0"/>
    </xf>
    <xf numFmtId="167" fontId="12" fillId="2" borderId="2" xfId="21" applyNumberFormat="1" applyFont="1" applyFill="1" applyBorder="1" applyAlignment="1" applyProtection="1">
      <alignment horizontal="center"/>
      <protection locked="0"/>
    </xf>
    <xf numFmtId="164" fontId="12" fillId="2" borderId="2" xfId="21" applyFont="1" applyFill="1" applyBorder="1" applyAlignment="1" applyProtection="1">
      <alignment horizontal="center"/>
      <protection locked="0"/>
    </xf>
    <xf numFmtId="164" fontId="8" fillId="0" borderId="0" xfId="21" applyFont="1" applyBorder="1" applyAlignment="1" applyProtection="1">
      <alignment horizontal="center" vertical="center" wrapText="1"/>
      <protection hidden="1"/>
    </xf>
    <xf numFmtId="164" fontId="10" fillId="0" borderId="0" xfId="20" applyFont="1" applyBorder="1" applyAlignment="1" applyProtection="1">
      <alignment horizontal="center" vertical="center" wrapText="1"/>
      <protection hidden="1"/>
    </xf>
    <xf numFmtId="164" fontId="2" fillId="0" borderId="1" xfId="21" applyFont="1" applyBorder="1" applyAlignment="1" applyProtection="1">
      <alignment horizontal="center"/>
      <protection hidden="1"/>
    </xf>
    <xf numFmtId="164" fontId="11" fillId="0" borderId="0" xfId="21" applyFont="1" applyBorder="1" applyAlignment="1" applyProtection="1">
      <alignment horizontal="center"/>
      <protection hidden="1"/>
    </xf>
    <xf numFmtId="164" fontId="2" fillId="0" borderId="11" xfId="21" applyFont="1" applyBorder="1" applyAlignment="1" applyProtection="1">
      <alignment horizontal="center" vertical="center" wrapText="1"/>
      <protection hidden="1"/>
    </xf>
    <xf numFmtId="164" fontId="12" fillId="0" borderId="3" xfId="21" applyFont="1" applyBorder="1" applyAlignment="1" applyProtection="1">
      <alignment vertical="center" textRotation="45" wrapText="1"/>
      <protection hidden="1"/>
    </xf>
    <xf numFmtId="164" fontId="12" fillId="0" borderId="4" xfId="21" applyFont="1" applyBorder="1" applyAlignment="1" applyProtection="1">
      <alignment vertical="center" textRotation="45" wrapText="1"/>
      <protection hidden="1"/>
    </xf>
    <xf numFmtId="164" fontId="12" fillId="0" borderId="6" xfId="21" applyFont="1" applyBorder="1" applyAlignment="1" applyProtection="1">
      <alignment vertical="center" textRotation="45" wrapText="1"/>
      <protection hidden="1"/>
    </xf>
    <xf numFmtId="164" fontId="12" fillId="0" borderId="11" xfId="21" applyFont="1" applyBorder="1" applyAlignment="1" applyProtection="1">
      <alignment vertical="center" textRotation="45" wrapText="1"/>
      <protection hidden="1"/>
    </xf>
    <xf numFmtId="164" fontId="12" fillId="0" borderId="12" xfId="21" applyFont="1" applyBorder="1" applyAlignment="1" applyProtection="1">
      <alignment horizontal="center"/>
      <protection hidden="1"/>
    </xf>
    <xf numFmtId="164" fontId="2" fillId="0" borderId="12" xfId="21" applyFont="1" applyBorder="1" applyAlignment="1" applyProtection="1">
      <alignment horizontal="center"/>
      <protection hidden="1"/>
    </xf>
    <xf numFmtId="164" fontId="12" fillId="0" borderId="10" xfId="21" applyFont="1" applyBorder="1" applyAlignment="1" applyProtection="1">
      <alignment horizontal="center"/>
      <protection hidden="1"/>
    </xf>
    <xf numFmtId="164" fontId="12" fillId="0" borderId="13" xfId="21" applyFont="1" applyBorder="1" applyAlignment="1" applyProtection="1">
      <alignment horizontal="center" textRotation="90"/>
      <protection hidden="1"/>
    </xf>
    <xf numFmtId="164" fontId="12" fillId="0" borderId="14" xfId="21" applyFont="1" applyBorder="1" applyAlignment="1" applyProtection="1">
      <alignment horizontal="center" textRotation="90"/>
      <protection hidden="1"/>
    </xf>
    <xf numFmtId="164" fontId="2" fillId="0" borderId="15" xfId="21" applyFont="1" applyBorder="1" applyAlignment="1" applyProtection="1">
      <alignment horizontal="center"/>
      <protection hidden="1"/>
    </xf>
    <xf numFmtId="164" fontId="2" fillId="0" borderId="16" xfId="21" applyFont="1" applyBorder="1" applyAlignment="1" applyProtection="1">
      <alignment horizontal="center"/>
      <protection hidden="1"/>
    </xf>
    <xf numFmtId="164" fontId="2" fillId="0" borderId="17" xfId="21" applyFont="1" applyBorder="1" applyAlignment="1" applyProtection="1">
      <alignment horizontal="center"/>
      <protection hidden="1"/>
    </xf>
    <xf numFmtId="164" fontId="2" fillId="0" borderId="18" xfId="21" applyFont="1" applyBorder="1" applyAlignment="1" applyProtection="1">
      <alignment horizontal="center"/>
      <protection hidden="1"/>
    </xf>
    <xf numFmtId="164" fontId="2" fillId="0" borderId="0" xfId="21" applyFont="1" applyBorder="1" applyProtection="1">
      <alignment/>
      <protection hidden="1"/>
    </xf>
    <xf numFmtId="164" fontId="12" fillId="0" borderId="15" xfId="21" applyFont="1" applyBorder="1" applyAlignment="1" applyProtection="1">
      <alignment horizontal="center"/>
      <protection hidden="1"/>
    </xf>
    <xf numFmtId="168" fontId="2" fillId="0" borderId="7" xfId="21" applyNumberFormat="1" applyFont="1" applyBorder="1" applyAlignment="1" applyProtection="1">
      <alignment horizontal="center"/>
      <protection hidden="1"/>
    </xf>
    <xf numFmtId="164" fontId="8" fillId="0" borderId="2" xfId="21" applyFont="1" applyBorder="1" applyAlignment="1" applyProtection="1">
      <alignment horizontal="center"/>
      <protection hidden="1"/>
    </xf>
    <xf numFmtId="164" fontId="8" fillId="0" borderId="9" xfId="21" applyFont="1" applyBorder="1" applyAlignment="1" applyProtection="1">
      <alignment horizontal="center"/>
      <protection hidden="1"/>
    </xf>
    <xf numFmtId="167" fontId="2" fillId="0" borderId="7" xfId="21" applyNumberFormat="1" applyFont="1" applyBorder="1" applyAlignment="1" applyProtection="1">
      <alignment horizontal="center"/>
      <protection hidden="1"/>
    </xf>
    <xf numFmtId="164" fontId="8" fillId="0" borderId="19" xfId="21" applyFont="1" applyBorder="1" applyAlignment="1" applyProtection="1">
      <alignment horizontal="center"/>
      <protection hidden="1"/>
    </xf>
    <xf numFmtId="164" fontId="8" fillId="0" borderId="20" xfId="21" applyFont="1" applyBorder="1" applyAlignment="1" applyProtection="1">
      <alignment horizontal="center"/>
      <protection hidden="1"/>
    </xf>
    <xf numFmtId="164" fontId="12" fillId="0" borderId="11" xfId="21" applyFont="1" applyBorder="1" applyAlignment="1" applyProtection="1">
      <alignment horizontal="center" vertical="center" wrapText="1"/>
      <protection hidden="1"/>
    </xf>
    <xf numFmtId="164" fontId="13" fillId="0" borderId="11" xfId="21" applyFont="1" applyFill="1" applyBorder="1" applyAlignment="1" applyProtection="1">
      <alignment horizontal="center" vertical="center" wrapText="1"/>
      <protection hidden="1"/>
    </xf>
    <xf numFmtId="164" fontId="11" fillId="0" borderId="21" xfId="21" applyFont="1" applyBorder="1" applyAlignment="1" applyProtection="1">
      <alignment horizontal="center" vertical="center"/>
      <protection hidden="1"/>
    </xf>
    <xf numFmtId="164" fontId="11" fillId="0" borderId="22" xfId="21" applyFont="1" applyBorder="1" applyAlignment="1" applyProtection="1">
      <alignment horizontal="center" vertical="center"/>
      <protection hidden="1"/>
    </xf>
    <xf numFmtId="164" fontId="11" fillId="0" borderId="23" xfId="21" applyFont="1" applyBorder="1" applyAlignment="1" applyProtection="1">
      <alignment horizontal="center" vertical="center"/>
      <protection hidden="1"/>
    </xf>
    <xf numFmtId="164" fontId="11" fillId="0" borderId="24" xfId="21" applyFont="1" applyBorder="1" applyAlignment="1" applyProtection="1">
      <alignment horizontal="center" vertical="center"/>
      <protection hidden="1"/>
    </xf>
    <xf numFmtId="164" fontId="11" fillId="0" borderId="25" xfId="21" applyFont="1" applyBorder="1" applyAlignment="1" applyProtection="1">
      <alignment horizontal="center" vertical="center"/>
      <protection hidden="1"/>
    </xf>
    <xf numFmtId="164" fontId="14" fillId="0" borderId="4" xfId="21" applyFont="1" applyBorder="1" applyAlignment="1" applyProtection="1">
      <alignment horizontal="center" vertical="center"/>
      <protection hidden="1"/>
    </xf>
    <xf numFmtId="164" fontId="15" fillId="0" borderId="6" xfId="21" applyFont="1" applyBorder="1" applyAlignment="1" applyProtection="1">
      <alignment horizontal="center" vertical="center"/>
      <protection hidden="1"/>
    </xf>
    <xf numFmtId="164" fontId="15" fillId="0" borderId="0" xfId="21" applyFont="1" applyBorder="1" applyAlignment="1" applyProtection="1">
      <alignment horizontal="center" vertical="center"/>
      <protection hidden="1"/>
    </xf>
    <xf numFmtId="164" fontId="12" fillId="0" borderId="0" xfId="21" applyFont="1" applyProtection="1">
      <alignment/>
      <protection hidden="1"/>
    </xf>
    <xf numFmtId="167" fontId="2" fillId="0" borderId="10" xfId="21" applyNumberFormat="1" applyFont="1" applyBorder="1" applyAlignment="1" applyProtection="1">
      <alignment horizontal="center"/>
      <protection hidden="1"/>
    </xf>
    <xf numFmtId="164" fontId="2" fillId="0" borderId="26" xfId="21" applyFont="1" applyBorder="1" applyAlignment="1" applyProtection="1">
      <alignment horizontal="center" vertical="center"/>
      <protection hidden="1"/>
    </xf>
    <xf numFmtId="164" fontId="2" fillId="0" borderId="27" xfId="21" applyFont="1" applyBorder="1" applyAlignment="1" applyProtection="1">
      <alignment horizontal="center" vertical="center"/>
      <protection hidden="1"/>
    </xf>
    <xf numFmtId="164" fontId="2" fillId="0" borderId="28" xfId="21" applyFont="1" applyBorder="1" applyAlignment="1" applyProtection="1">
      <alignment horizontal="center" vertical="center"/>
      <protection hidden="1"/>
    </xf>
    <xf numFmtId="164" fontId="2" fillId="0" borderId="29" xfId="21" applyFont="1" applyBorder="1" applyAlignment="1" applyProtection="1">
      <alignment horizontal="center" vertical="center"/>
      <protection hidden="1"/>
    </xf>
    <xf numFmtId="164" fontId="11" fillId="0" borderId="30" xfId="21" applyFont="1" applyBorder="1" applyAlignment="1" applyProtection="1">
      <alignment horizontal="center" vertical="center"/>
      <protection hidden="1"/>
    </xf>
    <xf numFmtId="164" fontId="11" fillId="0" borderId="31" xfId="21" applyFont="1" applyBorder="1" applyAlignment="1" applyProtection="1">
      <alignment horizontal="center" vertical="center"/>
      <protection hidden="1"/>
    </xf>
    <xf numFmtId="164" fontId="11" fillId="0" borderId="32" xfId="21" applyFont="1" applyBorder="1" applyAlignment="1" applyProtection="1">
      <alignment horizontal="center" vertical="center"/>
      <protection hidden="1"/>
    </xf>
    <xf numFmtId="164" fontId="11" fillId="0" borderId="1" xfId="21" applyFont="1" applyBorder="1" applyAlignment="1" applyProtection="1">
      <alignment horizontal="center"/>
      <protection hidden="1"/>
    </xf>
    <xf numFmtId="164" fontId="2" fillId="0" borderId="33" xfId="21" applyFont="1" applyBorder="1" applyAlignment="1" applyProtection="1">
      <alignment horizontal="center" vertical="center"/>
      <protection hidden="1"/>
    </xf>
    <xf numFmtId="164" fontId="2" fillId="0" borderId="0" xfId="21" applyFont="1" applyBorder="1" applyAlignment="1" applyProtection="1">
      <alignment horizontal="center" vertical="center"/>
      <protection hidden="1"/>
    </xf>
    <xf numFmtId="164" fontId="2" fillId="0" borderId="34" xfId="21" applyFont="1" applyBorder="1" applyAlignment="1" applyProtection="1">
      <alignment horizontal="center" vertical="center"/>
      <protection hidden="1"/>
    </xf>
    <xf numFmtId="164" fontId="2" fillId="0" borderId="35" xfId="21" applyFont="1" applyBorder="1" applyAlignment="1" applyProtection="1">
      <alignment horizontal="center" vertical="center"/>
      <protection hidden="1"/>
    </xf>
    <xf numFmtId="164" fontId="11" fillId="0" borderId="36" xfId="21" applyFont="1" applyBorder="1" applyAlignment="1" applyProtection="1">
      <alignment horizontal="center" vertical="center"/>
      <protection hidden="1"/>
    </xf>
    <xf numFmtId="164" fontId="11" fillId="0" borderId="37" xfId="21" applyFont="1" applyBorder="1" applyAlignment="1" applyProtection="1">
      <alignment horizontal="center" vertical="center"/>
      <protection hidden="1"/>
    </xf>
    <xf numFmtId="164" fontId="2" fillId="0" borderId="38" xfId="21" applyFont="1" applyBorder="1" applyAlignment="1" applyProtection="1">
      <alignment horizontal="center" vertical="center"/>
      <protection hidden="1"/>
    </xf>
    <xf numFmtId="164" fontId="2" fillId="0" borderId="1" xfId="21" applyFont="1" applyBorder="1" applyAlignment="1" applyProtection="1">
      <alignment horizontal="center" vertical="center"/>
      <protection hidden="1"/>
    </xf>
    <xf numFmtId="164" fontId="2" fillId="0" borderId="39" xfId="21" applyFont="1" applyBorder="1" applyAlignment="1" applyProtection="1">
      <alignment horizontal="center" vertical="center"/>
      <protection hidden="1"/>
    </xf>
    <xf numFmtId="168" fontId="2" fillId="2" borderId="2" xfId="21" applyNumberFormat="1" applyFont="1" applyFill="1" applyBorder="1" applyAlignment="1" applyProtection="1">
      <alignment horizontal="center"/>
      <protection locked="0"/>
    </xf>
    <xf numFmtId="167" fontId="2" fillId="0" borderId="0" xfId="21" applyNumberFormat="1" applyFont="1" applyBorder="1" applyAlignment="1" applyProtection="1">
      <alignment horizontal="center"/>
      <protection hidden="1"/>
    </xf>
    <xf numFmtId="164" fontId="1" fillId="0" borderId="0" xfId="20" applyBorder="1" applyAlignment="1">
      <alignment horizontal="center" vertical="center" wrapText="1"/>
      <protection/>
    </xf>
    <xf numFmtId="164" fontId="13" fillId="0" borderId="0" xfId="21" applyFont="1" applyFill="1" applyBorder="1" applyAlignment="1" applyProtection="1">
      <alignment horizontal="center" vertical="center" wrapText="1"/>
      <protection hidden="1"/>
    </xf>
    <xf numFmtId="164" fontId="14" fillId="0" borderId="0" xfId="21" applyFont="1" applyBorder="1" applyAlignment="1" applyProtection="1">
      <alignment horizontal="center" vertical="center"/>
      <protection hidden="1"/>
    </xf>
    <xf numFmtId="164" fontId="7" fillId="0" borderId="21" xfId="21" applyFont="1" applyBorder="1" applyAlignment="1" applyProtection="1">
      <alignment horizontal="center" vertical="center"/>
      <protection hidden="1"/>
    </xf>
    <xf numFmtId="164" fontId="2" fillId="0" borderId="21" xfId="21" applyFont="1" applyBorder="1" applyProtection="1">
      <alignment/>
      <protection hidden="1"/>
    </xf>
    <xf numFmtId="164" fontId="12" fillId="0" borderId="21" xfId="21" applyFont="1" applyBorder="1" applyAlignment="1" applyProtection="1">
      <alignment horizontal="center" vertical="center" wrapText="1"/>
      <protection hidden="1"/>
    </xf>
    <xf numFmtId="164" fontId="12" fillId="0" borderId="0" xfId="21" applyFont="1" applyBorder="1" applyAlignment="1" applyProtection="1">
      <alignment horizontal="center" vertical="center" wrapText="1"/>
      <protection hidden="1"/>
    </xf>
    <xf numFmtId="164" fontId="16" fillId="0" borderId="0" xfId="20" applyFont="1" applyBorder="1" applyAlignment="1">
      <alignment/>
      <protection/>
    </xf>
    <xf numFmtId="164" fontId="17" fillId="0" borderId="0" xfId="20" applyFont="1" applyBorder="1" applyAlignment="1">
      <alignment/>
      <protection/>
    </xf>
    <xf numFmtId="166" fontId="17" fillId="0" borderId="0" xfId="20" applyNumberFormat="1" applyFont="1" applyBorder="1" applyAlignment="1">
      <alignment horizontal="left"/>
      <protection/>
    </xf>
    <xf numFmtId="164" fontId="17" fillId="0" borderId="0" xfId="20" applyFont="1" applyBorder="1" applyAlignment="1">
      <alignment horizontal="center"/>
      <protection/>
    </xf>
    <xf numFmtId="164" fontId="18" fillId="0" borderId="0" xfId="21" applyFont="1" applyAlignment="1" applyProtection="1">
      <alignment horizontal="center"/>
      <protection hidden="1"/>
    </xf>
    <xf numFmtId="164" fontId="15" fillId="0" borderId="0" xfId="21" applyFont="1" applyAlignment="1" applyProtection="1">
      <alignment horizontal="center" vertical="center"/>
      <protection hidden="1"/>
    </xf>
    <xf numFmtId="164" fontId="19" fillId="0" borderId="0" xfId="21" applyFont="1" applyProtection="1">
      <alignment/>
      <protection hidden="1"/>
    </xf>
    <xf numFmtId="164" fontId="14" fillId="0" borderId="11" xfId="21" applyFont="1" applyBorder="1" applyAlignment="1" applyProtection="1">
      <alignment horizontal="center" vertical="center" wrapText="1"/>
      <protection hidden="1"/>
    </xf>
    <xf numFmtId="164" fontId="21" fillId="0" borderId="40" xfId="21" applyFont="1" applyBorder="1" applyAlignment="1" applyProtection="1">
      <alignment horizontal="center" vertical="center" textRotation="45"/>
      <protection hidden="1"/>
    </xf>
    <xf numFmtId="164" fontId="11" fillId="0" borderId="40" xfId="21" applyFont="1" applyBorder="1" applyAlignment="1" applyProtection="1">
      <alignment horizontal="center" vertical="center" textRotation="45"/>
      <protection hidden="1"/>
    </xf>
    <xf numFmtId="164" fontId="12" fillId="0" borderId="16" xfId="21" applyFont="1" applyBorder="1" applyAlignment="1" applyProtection="1">
      <alignment horizontal="center" textRotation="90"/>
      <protection hidden="1"/>
    </xf>
    <xf numFmtId="164" fontId="12" fillId="0" borderId="18" xfId="21" applyFont="1" applyBorder="1" applyAlignment="1" applyProtection="1">
      <alignment horizontal="center" textRotation="90"/>
      <protection hidden="1"/>
    </xf>
    <xf numFmtId="164" fontId="21" fillId="0" borderId="11" xfId="21" applyFont="1" applyBorder="1" applyAlignment="1" applyProtection="1">
      <alignment horizontal="center" vertical="center"/>
      <protection hidden="1"/>
    </xf>
    <xf numFmtId="164" fontId="15" fillId="0" borderId="11" xfId="21" applyFont="1" applyFill="1" applyBorder="1" applyAlignment="1" applyProtection="1">
      <alignment horizontal="center" vertical="center"/>
      <protection hidden="1"/>
    </xf>
    <xf numFmtId="164" fontId="11" fillId="0" borderId="41" xfId="21" applyFont="1" applyBorder="1" applyAlignment="1" applyProtection="1">
      <alignment horizontal="center" vertical="center"/>
      <protection hidden="1"/>
    </xf>
    <xf numFmtId="164" fontId="11" fillId="0" borderId="42" xfId="21" applyFont="1" applyBorder="1" applyAlignment="1" applyProtection="1">
      <alignment horizontal="center" vertical="center"/>
      <protection hidden="1"/>
    </xf>
    <xf numFmtId="164" fontId="11" fillId="0" borderId="43" xfId="21" applyFont="1" applyBorder="1" applyAlignment="1" applyProtection="1">
      <alignment horizontal="center" vertical="center"/>
      <protection hidden="1"/>
    </xf>
    <xf numFmtId="164" fontId="14" fillId="0" borderId="44" xfId="21" applyFont="1" applyBorder="1" applyAlignment="1" applyProtection="1">
      <alignment horizontal="center" vertical="center"/>
      <protection hidden="1"/>
    </xf>
    <xf numFmtId="164" fontId="2" fillId="0" borderId="45" xfId="21" applyFont="1" applyBorder="1" applyAlignment="1" applyProtection="1">
      <alignment horizontal="center" vertical="center"/>
      <protection hidden="1"/>
    </xf>
    <xf numFmtId="164" fontId="2" fillId="0" borderId="46" xfId="21" applyFont="1" applyBorder="1" applyAlignment="1" applyProtection="1">
      <alignment horizontal="center" vertical="center"/>
      <protection hidden="1"/>
    </xf>
    <xf numFmtId="164" fontId="2" fillId="0" borderId="47" xfId="21" applyFont="1" applyBorder="1" applyAlignment="1" applyProtection="1">
      <alignment horizontal="center" vertical="center"/>
      <protection hidden="1"/>
    </xf>
    <xf numFmtId="164" fontId="11" fillId="0" borderId="48" xfId="21" applyFont="1" applyBorder="1" applyAlignment="1" applyProtection="1">
      <alignment horizontal="center" vertical="center"/>
      <protection hidden="1"/>
    </xf>
    <xf numFmtId="164" fontId="11" fillId="0" borderId="49" xfId="21" applyFont="1" applyBorder="1" applyAlignment="1" applyProtection="1">
      <alignment horizontal="center" vertical="center"/>
      <protection hidden="1"/>
    </xf>
    <xf numFmtId="164" fontId="2" fillId="0" borderId="50" xfId="21" applyFont="1" applyBorder="1" applyAlignment="1" applyProtection="1">
      <alignment horizontal="center" vertical="center"/>
      <protection hidden="1"/>
    </xf>
    <xf numFmtId="164" fontId="2" fillId="0" borderId="51" xfId="21" applyFont="1" applyBorder="1" applyAlignment="1" applyProtection="1">
      <alignment horizontal="center" vertical="center"/>
      <protection hidden="1"/>
    </xf>
    <xf numFmtId="164" fontId="21" fillId="0" borderId="0" xfId="21" applyFont="1" applyBorder="1" applyAlignment="1" applyProtection="1">
      <alignment horizontal="center" vertical="center"/>
      <protection hidden="1"/>
    </xf>
    <xf numFmtId="164" fontId="15" fillId="0" borderId="34" xfId="21" applyFont="1" applyFill="1" applyBorder="1" applyAlignment="1" applyProtection="1">
      <alignment horizontal="center" vertical="center"/>
      <protection hidden="1"/>
    </xf>
    <xf numFmtId="164" fontId="15" fillId="0" borderId="8" xfId="21" applyFont="1" applyFill="1" applyBorder="1" applyAlignment="1" applyProtection="1">
      <alignment horizontal="center" vertical="center"/>
      <protection hidden="1"/>
    </xf>
    <xf numFmtId="164" fontId="15" fillId="0" borderId="35" xfId="21" applyFont="1" applyFill="1" applyBorder="1" applyAlignment="1" applyProtection="1">
      <alignment horizontal="center" vertical="center"/>
      <protection hidden="1"/>
    </xf>
    <xf numFmtId="164" fontId="15" fillId="0" borderId="0" xfId="21" applyFont="1" applyFill="1" applyBorder="1" applyAlignment="1" applyProtection="1">
      <alignment horizontal="center" vertical="center"/>
      <protection hidden="1"/>
    </xf>
    <xf numFmtId="164" fontId="2" fillId="0" borderId="21" xfId="21" applyFont="1" applyBorder="1" applyAlignment="1" applyProtection="1">
      <alignment horizontal="center" vertical="center"/>
      <protection hidden="1"/>
    </xf>
    <xf numFmtId="164" fontId="2" fillId="0" borderId="25" xfId="21" applyFont="1" applyBorder="1" applyAlignment="1" applyProtection="1">
      <alignment horizontal="center"/>
      <protection hidden="1"/>
    </xf>
    <xf numFmtId="164" fontId="1" fillId="0" borderId="0" xfId="20" applyBorder="1" applyAlignment="1" applyProtection="1">
      <alignment horizontal="center"/>
      <protection hidden="1"/>
    </xf>
    <xf numFmtId="164" fontId="2" fillId="0" borderId="52" xfId="21" applyFont="1" applyBorder="1" applyAlignment="1" applyProtection="1">
      <alignment horizontal="center"/>
      <protection hidden="1"/>
    </xf>
    <xf numFmtId="164" fontId="2" fillId="0" borderId="13" xfId="21" applyFont="1" applyBorder="1" applyAlignment="1" applyProtection="1">
      <alignment horizontal="center"/>
      <protection hidden="1"/>
    </xf>
    <xf numFmtId="164" fontId="2" fillId="0" borderId="14" xfId="21" applyFont="1" applyBorder="1" applyAlignment="1" applyProtection="1">
      <alignment horizontal="center"/>
      <protection hidden="1"/>
    </xf>
    <xf numFmtId="164" fontId="2" fillId="0" borderId="26" xfId="21" applyFont="1" applyBorder="1" applyAlignment="1" applyProtection="1">
      <alignment horizontal="center"/>
      <protection hidden="1"/>
    </xf>
    <xf numFmtId="164" fontId="2" fillId="0" borderId="0" xfId="21" applyFont="1" applyAlignment="1" applyProtection="1">
      <alignment horizontal="center"/>
      <protection hidden="1"/>
    </xf>
    <xf numFmtId="167" fontId="2" fillId="0" borderId="53" xfId="21" applyNumberFormat="1" applyFont="1" applyBorder="1" applyAlignment="1" applyProtection="1">
      <alignment horizontal="center"/>
      <protection hidden="1"/>
    </xf>
    <xf numFmtId="164" fontId="2" fillId="0" borderId="54" xfId="21" applyFont="1" applyBorder="1" applyAlignment="1" applyProtection="1">
      <alignment horizontal="center"/>
      <protection hidden="1"/>
    </xf>
    <xf numFmtId="164" fontId="2" fillId="0" borderId="55" xfId="21" applyFont="1" applyBorder="1" applyAlignment="1" applyProtection="1">
      <alignment horizontal="center"/>
      <protection hidden="1"/>
    </xf>
    <xf numFmtId="164" fontId="2" fillId="0" borderId="32" xfId="21" applyFont="1" applyBorder="1" applyAlignment="1" applyProtection="1">
      <alignment horizontal="center"/>
      <protection hidden="1"/>
    </xf>
    <xf numFmtId="164" fontId="2" fillId="0" borderId="9" xfId="21" applyFont="1" applyBorder="1" applyAlignment="1" applyProtection="1">
      <alignment horizontal="center"/>
      <protection hidden="1"/>
    </xf>
    <xf numFmtId="164" fontId="2" fillId="0" borderId="56" xfId="21" applyFont="1" applyBorder="1" applyAlignment="1" applyProtection="1">
      <alignment horizontal="center"/>
      <protection hidden="1"/>
    </xf>
    <xf numFmtId="164" fontId="2" fillId="0" borderId="57" xfId="21" applyFont="1" applyBorder="1" applyAlignment="1" applyProtection="1">
      <alignment horizontal="center"/>
      <protection hidden="1"/>
    </xf>
    <xf numFmtId="164" fontId="22" fillId="0" borderId="0" xfId="21" applyFont="1" applyBorder="1" applyAlignment="1" applyProtection="1">
      <alignment horizontal="center" vertical="center"/>
      <protection hidden="1"/>
    </xf>
    <xf numFmtId="164" fontId="2" fillId="0" borderId="0" xfId="21" applyFont="1" applyAlignment="1">
      <alignment vertical="top"/>
      <protection/>
    </xf>
    <xf numFmtId="164" fontId="23" fillId="0" borderId="0" xfId="21" applyFont="1" applyBorder="1" applyAlignment="1" applyProtection="1">
      <alignment horizontal="center"/>
      <protection hidden="1"/>
    </xf>
    <xf numFmtId="167" fontId="23" fillId="0" borderId="0" xfId="21" applyNumberFormat="1" applyFont="1" applyBorder="1" applyAlignment="1" applyProtection="1">
      <alignment/>
      <protection hidden="1"/>
    </xf>
    <xf numFmtId="164" fontId="2" fillId="0" borderId="0" xfId="21" applyFont="1" applyAlignment="1">
      <alignment horizontal="center" vertical="center"/>
      <protection/>
    </xf>
    <xf numFmtId="164" fontId="24" fillId="0" borderId="0" xfId="21" applyFont="1" applyBorder="1" applyAlignment="1" applyProtection="1">
      <alignment horizontal="center" vertical="center"/>
      <protection hidden="1"/>
    </xf>
    <xf numFmtId="167" fontId="23" fillId="0" borderId="0" xfId="21" applyNumberFormat="1" applyFont="1" applyBorder="1" applyAlignment="1" applyProtection="1">
      <alignment horizontal="right"/>
      <protection hidden="1"/>
    </xf>
    <xf numFmtId="164" fontId="2" fillId="0" borderId="0" xfId="21" applyNumberFormat="1" applyBorder="1" applyAlignment="1" applyProtection="1">
      <alignment/>
      <protection hidden="1"/>
    </xf>
    <xf numFmtId="164" fontId="18" fillId="0" borderId="50" xfId="21" applyFont="1" applyBorder="1" applyAlignment="1">
      <alignment vertical="center"/>
      <protection/>
    </xf>
    <xf numFmtId="164" fontId="18" fillId="0" borderId="0" xfId="21" applyFont="1" applyBorder="1" applyAlignment="1">
      <alignment vertical="center"/>
      <protection/>
    </xf>
    <xf numFmtId="164" fontId="11" fillId="0" borderId="0" xfId="21" applyFont="1" applyBorder="1" applyAlignment="1">
      <alignment vertical="center"/>
      <protection/>
    </xf>
    <xf numFmtId="164" fontId="18" fillId="0" borderId="51" xfId="21" applyFont="1" applyBorder="1" applyAlignment="1">
      <alignment vertical="center"/>
      <protection/>
    </xf>
    <xf numFmtId="164" fontId="2" fillId="0" borderId="41" xfId="21" applyFont="1" applyBorder="1" applyAlignment="1">
      <alignment vertical="center"/>
      <protection/>
    </xf>
    <xf numFmtId="164" fontId="25" fillId="0" borderId="21" xfId="21" applyFont="1" applyBorder="1" applyAlignment="1">
      <alignment vertical="center"/>
      <protection/>
    </xf>
    <xf numFmtId="164" fontId="8" fillId="0" borderId="21" xfId="21" applyFont="1" applyBorder="1" applyAlignment="1">
      <alignment vertical="center"/>
      <protection/>
    </xf>
    <xf numFmtId="164" fontId="25" fillId="0" borderId="21" xfId="21" applyFont="1" applyBorder="1" applyAlignment="1">
      <alignment horizontal="center" vertical="center"/>
      <protection/>
    </xf>
    <xf numFmtId="164" fontId="18" fillId="0" borderId="21" xfId="21" applyFont="1" applyBorder="1" applyAlignment="1">
      <alignment vertical="center"/>
      <protection/>
    </xf>
    <xf numFmtId="164" fontId="8" fillId="0" borderId="58" xfId="21" applyFont="1" applyBorder="1" applyAlignment="1">
      <alignment horizontal="center" vertical="center" wrapText="1"/>
      <protection/>
    </xf>
    <xf numFmtId="164" fontId="26" fillId="0" borderId="0" xfId="20" applyFont="1" applyBorder="1">
      <alignment/>
      <protection/>
    </xf>
    <xf numFmtId="164" fontId="2" fillId="0" borderId="50" xfId="21" applyFont="1" applyBorder="1" applyAlignment="1">
      <alignment vertical="center"/>
      <protection/>
    </xf>
    <xf numFmtId="164" fontId="25" fillId="0" borderId="0" xfId="21" applyFont="1" applyBorder="1" applyAlignment="1">
      <alignment vertical="center"/>
      <protection/>
    </xf>
    <xf numFmtId="164" fontId="25" fillId="0" borderId="0" xfId="21" applyFont="1" applyBorder="1" applyAlignment="1">
      <alignment horizontal="center" vertical="center"/>
      <protection/>
    </xf>
    <xf numFmtId="164" fontId="8" fillId="0" borderId="0" xfId="21" applyFont="1" applyBorder="1" applyAlignment="1">
      <alignment vertical="center"/>
      <protection/>
    </xf>
    <xf numFmtId="164" fontId="12" fillId="0" borderId="30" xfId="21" applyFont="1" applyBorder="1" applyAlignment="1" applyProtection="1">
      <alignment vertical="center"/>
      <protection/>
    </xf>
    <xf numFmtId="164" fontId="8" fillId="0" borderId="0" xfId="21" applyFont="1" applyBorder="1" applyAlignment="1">
      <alignment horizontal="right" vertical="center"/>
      <protection/>
    </xf>
    <xf numFmtId="164" fontId="12" fillId="0" borderId="30" xfId="21" applyFont="1" applyBorder="1" applyAlignment="1" applyProtection="1">
      <alignment vertical="center"/>
      <protection locked="0"/>
    </xf>
    <xf numFmtId="164" fontId="27" fillId="0" borderId="0" xfId="21" applyFont="1" applyBorder="1" applyAlignment="1">
      <alignment vertical="center"/>
      <protection/>
    </xf>
    <xf numFmtId="164" fontId="28" fillId="0" borderId="28" xfId="21" applyNumberFormat="1" applyFont="1" applyBorder="1" applyAlignment="1" applyProtection="1">
      <alignment horizontal="center" vertical="center"/>
      <protection locked="0"/>
    </xf>
    <xf numFmtId="169" fontId="28" fillId="0" borderId="26" xfId="21" applyNumberFormat="1" applyFont="1" applyBorder="1" applyAlignment="1" applyProtection="1">
      <alignment horizontal="center" vertical="center"/>
      <protection/>
    </xf>
    <xf numFmtId="164" fontId="11" fillId="0" borderId="45" xfId="21" applyNumberFormat="1" applyFont="1" applyBorder="1" applyAlignment="1" applyProtection="1">
      <alignment horizontal="center" vertical="center"/>
      <protection locked="0"/>
    </xf>
    <xf numFmtId="164" fontId="2" fillId="0" borderId="0" xfId="21" applyFont="1" applyBorder="1" applyAlignment="1">
      <alignment vertical="center"/>
      <protection/>
    </xf>
    <xf numFmtId="164" fontId="18" fillId="0" borderId="0" xfId="21" applyFont="1" applyBorder="1" applyAlignment="1" applyProtection="1">
      <alignment vertical="center"/>
      <protection/>
    </xf>
    <xf numFmtId="164" fontId="12" fillId="0" borderId="0" xfId="21" applyFont="1" applyBorder="1" applyAlignment="1" applyProtection="1">
      <alignment vertical="center"/>
      <protection/>
    </xf>
    <xf numFmtId="164" fontId="2" fillId="0" borderId="0" xfId="21" applyFont="1" applyBorder="1" applyAlignment="1" applyProtection="1">
      <alignment vertical="center"/>
      <protection/>
    </xf>
    <xf numFmtId="164" fontId="18" fillId="0" borderId="0" xfId="21" applyFont="1" applyBorder="1" applyAlignment="1" applyProtection="1">
      <alignment horizontal="right" vertical="center"/>
      <protection/>
    </xf>
    <xf numFmtId="169" fontId="8" fillId="0" borderId="50" xfId="21" applyNumberFormat="1" applyFont="1" applyBorder="1" applyAlignment="1">
      <alignment vertical="center"/>
      <protection/>
    </xf>
    <xf numFmtId="169" fontId="18" fillId="0" borderId="0" xfId="21" applyNumberFormat="1" applyFont="1" applyBorder="1" applyAlignment="1">
      <alignment vertical="center"/>
      <protection/>
    </xf>
    <xf numFmtId="170" fontId="8" fillId="0" borderId="0" xfId="21" applyNumberFormat="1" applyFont="1" applyBorder="1" applyAlignment="1" applyProtection="1">
      <alignment horizontal="center" vertical="center"/>
      <protection locked="0"/>
    </xf>
    <xf numFmtId="167" fontId="8" fillId="0" borderId="0" xfId="21" applyNumberFormat="1" applyFont="1" applyBorder="1" applyAlignment="1">
      <alignment vertical="center"/>
      <protection/>
    </xf>
    <xf numFmtId="169" fontId="18" fillId="0" borderId="0" xfId="21" applyNumberFormat="1" applyFont="1" applyBorder="1" applyAlignment="1" applyProtection="1">
      <alignment vertical="center"/>
      <protection/>
    </xf>
    <xf numFmtId="169" fontId="8" fillId="0" borderId="0" xfId="21" applyNumberFormat="1" applyFont="1" applyBorder="1" applyAlignment="1" applyProtection="1">
      <alignment vertical="center"/>
      <protection/>
    </xf>
    <xf numFmtId="164" fontId="8" fillId="0" borderId="51" xfId="21" applyNumberFormat="1" applyFont="1" applyBorder="1" applyAlignment="1" applyProtection="1">
      <alignment horizontal="center" vertical="center"/>
      <protection/>
    </xf>
    <xf numFmtId="164" fontId="25" fillId="0" borderId="46" xfId="21" applyFont="1" applyBorder="1" applyAlignment="1">
      <alignment vertical="center"/>
      <protection/>
    </xf>
    <xf numFmtId="164" fontId="8" fillId="0" borderId="1" xfId="21" applyFont="1" applyBorder="1" applyAlignment="1">
      <alignment vertical="center"/>
      <protection/>
    </xf>
    <xf numFmtId="164" fontId="18" fillId="0" borderId="1" xfId="21" applyFont="1" applyBorder="1" applyAlignment="1">
      <alignment vertical="center"/>
      <protection/>
    </xf>
    <xf numFmtId="164" fontId="3" fillId="0" borderId="1" xfId="21" applyFont="1" applyBorder="1" applyAlignment="1">
      <alignment horizontal="center" vertical="center"/>
      <protection/>
    </xf>
    <xf numFmtId="164" fontId="29" fillId="0" borderId="50" xfId="21" applyFont="1" applyBorder="1" applyAlignment="1">
      <alignment vertical="center"/>
      <protection/>
    </xf>
    <xf numFmtId="164" fontId="29" fillId="0" borderId="0" xfId="21" applyFont="1" applyBorder="1" applyAlignment="1">
      <alignment vertical="center"/>
      <protection/>
    </xf>
    <xf numFmtId="164" fontId="2" fillId="0" borderId="1" xfId="21" applyBorder="1" applyAlignment="1">
      <alignment/>
      <protection/>
    </xf>
    <xf numFmtId="164" fontId="2" fillId="0" borderId="47" xfId="21" applyBorder="1" applyAlignment="1">
      <alignment/>
      <protection/>
    </xf>
    <xf numFmtId="164" fontId="29" fillId="0" borderId="0" xfId="21" applyFont="1">
      <alignment/>
      <protection/>
    </xf>
    <xf numFmtId="164" fontId="18" fillId="0" borderId="24" xfId="21" applyFont="1" applyBorder="1" applyAlignment="1">
      <alignment horizontal="left" vertical="center"/>
      <protection/>
    </xf>
    <xf numFmtId="164" fontId="18" fillId="0" borderId="43" xfId="21" applyFont="1" applyBorder="1" applyAlignment="1">
      <alignment horizontal="left" vertical="center"/>
      <protection/>
    </xf>
    <xf numFmtId="164" fontId="18" fillId="0" borderId="10" xfId="21" applyFont="1" applyBorder="1" applyAlignment="1">
      <alignment horizontal="left" vertical="center"/>
      <protection/>
    </xf>
    <xf numFmtId="164" fontId="18" fillId="0" borderId="9" xfId="21" applyFont="1" applyBorder="1" applyAlignment="1">
      <alignment horizontal="left" vertical="center"/>
      <protection/>
    </xf>
    <xf numFmtId="164" fontId="29" fillId="0" borderId="11" xfId="21" applyFont="1" applyBorder="1" applyAlignment="1">
      <alignment horizontal="center" vertical="center" textRotation="90"/>
      <protection/>
    </xf>
    <xf numFmtId="164" fontId="2" fillId="0" borderId="10" xfId="21" applyFont="1" applyBorder="1" applyAlignment="1">
      <alignment horizontal="center" vertical="center"/>
      <protection/>
    </xf>
    <xf numFmtId="164" fontId="2" fillId="0" borderId="2" xfId="21" applyFont="1" applyBorder="1" applyAlignment="1">
      <alignment vertical="center"/>
      <protection/>
    </xf>
    <xf numFmtId="164" fontId="2" fillId="0" borderId="2" xfId="21" applyFont="1" applyBorder="1" applyAlignment="1">
      <alignment horizontal="center" vertical="center"/>
      <protection/>
    </xf>
    <xf numFmtId="169" fontId="30" fillId="0" borderId="2" xfId="21" applyNumberFormat="1" applyFont="1" applyBorder="1" applyAlignment="1">
      <alignment horizontal="center" vertical="center" wrapText="1" shrinkToFit="1"/>
      <protection/>
    </xf>
    <xf numFmtId="169" fontId="30" fillId="0" borderId="9" xfId="21" applyNumberFormat="1" applyFont="1" applyBorder="1" applyAlignment="1">
      <alignment horizontal="center" vertical="center" wrapText="1" shrinkToFit="1"/>
      <protection/>
    </xf>
    <xf numFmtId="164" fontId="29" fillId="0" borderId="50" xfId="21" applyFont="1" applyBorder="1" applyAlignment="1">
      <alignment horizontal="center" vertical="center" textRotation="90" wrapText="1"/>
      <protection/>
    </xf>
    <xf numFmtId="164" fontId="19" fillId="0" borderId="52" xfId="21" applyFont="1" applyBorder="1" applyAlignment="1">
      <alignment horizontal="left" vertical="center"/>
      <protection/>
    </xf>
    <xf numFmtId="164" fontId="19" fillId="0" borderId="13" xfId="21" applyFont="1" applyBorder="1" applyAlignment="1">
      <alignment horizontal="left" vertical="center"/>
      <protection/>
    </xf>
    <xf numFmtId="164" fontId="2" fillId="0" borderId="13" xfId="21" applyFont="1" applyBorder="1" applyAlignment="1">
      <alignment horizontal="center" vertical="center"/>
      <protection/>
    </xf>
    <xf numFmtId="164" fontId="2" fillId="0" borderId="14" xfId="21" applyFont="1" applyBorder="1" applyAlignment="1">
      <alignment horizontal="center" vertical="center"/>
      <protection/>
    </xf>
    <xf numFmtId="164" fontId="19" fillId="0" borderId="13" xfId="21" applyFont="1" applyBorder="1" applyAlignment="1">
      <alignment horizontal="left" vertical="center" wrapText="1"/>
      <protection/>
    </xf>
    <xf numFmtId="164" fontId="19" fillId="0" borderId="52" xfId="21" applyFont="1" applyBorder="1" applyAlignment="1">
      <alignment horizontal="left" vertical="center" wrapText="1"/>
      <protection/>
    </xf>
    <xf numFmtId="169" fontId="30" fillId="0" borderId="13" xfId="21" applyNumberFormat="1" applyFont="1" applyBorder="1" applyAlignment="1">
      <alignment horizontal="center" vertical="center" wrapText="1" shrinkToFit="1"/>
      <protection/>
    </xf>
    <xf numFmtId="169" fontId="30" fillId="0" borderId="14" xfId="21" applyNumberFormat="1" applyFont="1" applyBorder="1" applyAlignment="1">
      <alignment horizontal="center" vertical="center" wrapText="1" shrinkToFit="1"/>
      <protection/>
    </xf>
    <xf numFmtId="164" fontId="2" fillId="0" borderId="0" xfId="21" applyFont="1" applyBorder="1" applyAlignment="1">
      <alignment horizontal="center" vertical="center"/>
      <protection/>
    </xf>
    <xf numFmtId="169" fontId="30" fillId="0" borderId="0" xfId="21" applyNumberFormat="1" applyFont="1" applyBorder="1" applyAlignment="1">
      <alignment horizontal="center" vertical="center" wrapText="1" shrinkToFit="1"/>
      <protection/>
    </xf>
    <xf numFmtId="169" fontId="30" fillId="0" borderId="51" xfId="21" applyNumberFormat="1" applyFont="1" applyBorder="1" applyAlignment="1">
      <alignment horizontal="center" vertical="center" wrapText="1" shrinkToFit="1"/>
      <protection/>
    </xf>
    <xf numFmtId="164" fontId="18" fillId="0" borderId="24" xfId="21" applyFont="1" applyBorder="1" applyAlignment="1">
      <alignment horizontal="left" vertical="center" wrapText="1"/>
      <protection/>
    </xf>
    <xf numFmtId="164" fontId="12" fillId="0" borderId="43" xfId="21" applyFont="1" applyBorder="1" applyAlignment="1">
      <alignment horizontal="left" vertical="center" wrapText="1"/>
      <protection/>
    </xf>
    <xf numFmtId="164" fontId="18" fillId="0" borderId="25" xfId="21" applyFont="1" applyBorder="1" applyAlignment="1" applyProtection="1">
      <alignment horizontal="left" vertical="center" wrapText="1"/>
      <protection/>
    </xf>
    <xf numFmtId="164" fontId="12" fillId="0" borderId="43" xfId="21" applyFont="1" applyBorder="1" applyAlignment="1" applyProtection="1">
      <alignment horizontal="left" vertical="center" wrapText="1"/>
      <protection locked="0"/>
    </xf>
    <xf numFmtId="164" fontId="18" fillId="0" borderId="46" xfId="21" applyFont="1" applyBorder="1" applyAlignment="1">
      <alignment vertical="center"/>
      <protection/>
    </xf>
    <xf numFmtId="164" fontId="19" fillId="0" borderId="3" xfId="21" applyFont="1" applyBorder="1" applyAlignment="1">
      <alignment vertical="center"/>
      <protection/>
    </xf>
    <xf numFmtId="164" fontId="8" fillId="0" borderId="4" xfId="21" applyFont="1" applyBorder="1" applyAlignment="1">
      <alignment vertical="center"/>
      <protection/>
    </xf>
    <xf numFmtId="164" fontId="8" fillId="0" borderId="6" xfId="21" applyFont="1" applyBorder="1" applyAlignment="1">
      <alignment vertical="center"/>
      <protection/>
    </xf>
    <xf numFmtId="164" fontId="18" fillId="0" borderId="30" xfId="21" applyFont="1" applyBorder="1" applyAlignment="1">
      <alignment vertical="center"/>
      <protection/>
    </xf>
    <xf numFmtId="164" fontId="2" fillId="0" borderId="30" xfId="21" applyFont="1" applyBorder="1" applyAlignment="1">
      <alignment vertical="center"/>
      <protection/>
    </xf>
    <xf numFmtId="164" fontId="2" fillId="0" borderId="51" xfId="21" applyFont="1" applyBorder="1" applyAlignment="1">
      <alignment vertical="center"/>
      <protection/>
    </xf>
    <xf numFmtId="164" fontId="18" fillId="0" borderId="59" xfId="21" applyFont="1" applyBorder="1" applyAlignment="1">
      <alignment horizontal="center" vertical="center"/>
      <protection/>
    </xf>
    <xf numFmtId="164" fontId="31" fillId="0" borderId="55" xfId="21" applyFont="1" applyBorder="1" applyAlignment="1">
      <alignment horizontal="center" vertical="center"/>
      <protection/>
    </xf>
    <xf numFmtId="164" fontId="18" fillId="0" borderId="60" xfId="21" applyFont="1" applyBorder="1" applyAlignment="1">
      <alignment horizontal="center" vertical="center"/>
      <protection/>
    </xf>
    <xf numFmtId="164" fontId="31" fillId="0" borderId="9" xfId="21" applyFont="1" applyBorder="1" applyAlignment="1">
      <alignment horizontal="center" vertical="center"/>
      <protection/>
    </xf>
    <xf numFmtId="164" fontId="19" fillId="0" borderId="7" xfId="21" applyFont="1" applyBorder="1" applyAlignment="1">
      <alignment horizontal="center" vertical="center" wrapText="1"/>
      <protection/>
    </xf>
    <xf numFmtId="164" fontId="19" fillId="0" borderId="19" xfId="21" applyFont="1" applyBorder="1" applyAlignment="1">
      <alignment horizontal="center" vertical="center" wrapText="1"/>
      <protection/>
    </xf>
    <xf numFmtId="164" fontId="19" fillId="0" borderId="19" xfId="21" applyFont="1" applyBorder="1" applyAlignment="1">
      <alignment horizontal="center" vertical="center"/>
      <protection/>
    </xf>
    <xf numFmtId="164" fontId="32" fillId="0" borderId="19" xfId="21" applyFont="1" applyBorder="1" applyAlignment="1">
      <alignment horizontal="center" vertical="center"/>
      <protection/>
    </xf>
    <xf numFmtId="164" fontId="19" fillId="0" borderId="20" xfId="21" applyFont="1" applyBorder="1" applyAlignment="1">
      <alignment horizontal="center" vertical="center"/>
      <protection/>
    </xf>
    <xf numFmtId="164" fontId="18" fillId="0" borderId="57" xfId="21" applyFont="1" applyBorder="1" applyAlignment="1">
      <alignment horizontal="center" vertical="center"/>
      <protection/>
    </xf>
    <xf numFmtId="164" fontId="18" fillId="0" borderId="12" xfId="21" applyFont="1" applyBorder="1" applyAlignment="1">
      <alignment horizontal="center" vertical="center"/>
      <protection/>
    </xf>
    <xf numFmtId="164" fontId="18" fillId="0" borderId="0" xfId="21" applyFont="1">
      <alignment/>
      <protection/>
    </xf>
    <xf numFmtId="164" fontId="18" fillId="0" borderId="10" xfId="21" applyFont="1" applyBorder="1" applyAlignment="1">
      <alignment horizontal="center" vertical="center"/>
      <protection/>
    </xf>
    <xf numFmtId="164" fontId="33" fillId="0" borderId="9" xfId="21" applyFont="1" applyBorder="1" applyAlignment="1" applyProtection="1">
      <alignment horizontal="center" vertical="center"/>
      <protection locked="0"/>
    </xf>
    <xf numFmtId="164" fontId="34" fillId="0" borderId="60" xfId="21" applyFont="1" applyBorder="1" applyAlignment="1" applyProtection="1">
      <alignment horizontal="left" vertical="center"/>
      <protection locked="0"/>
    </xf>
    <xf numFmtId="164" fontId="2" fillId="0" borderId="10" xfId="21" applyFont="1" applyBorder="1" applyAlignment="1">
      <alignment vertical="center"/>
      <protection/>
    </xf>
    <xf numFmtId="164" fontId="2" fillId="0" borderId="9" xfId="21" applyFont="1" applyBorder="1" applyAlignment="1">
      <alignment horizontal="center" vertical="center"/>
      <protection/>
    </xf>
    <xf numFmtId="164" fontId="18" fillId="0" borderId="2" xfId="21" applyFont="1" applyBorder="1" applyAlignment="1">
      <alignment horizontal="center" vertical="center"/>
      <protection/>
    </xf>
    <xf numFmtId="164" fontId="18" fillId="0" borderId="9" xfId="21" applyFont="1" applyBorder="1" applyAlignment="1">
      <alignment horizontal="center" vertical="center"/>
      <protection/>
    </xf>
    <xf numFmtId="164" fontId="33" fillId="0" borderId="60" xfId="21" applyFont="1" applyBorder="1" applyAlignment="1" applyProtection="1">
      <alignment horizontal="left" vertical="center"/>
      <protection locked="0"/>
    </xf>
    <xf numFmtId="164" fontId="18" fillId="0" borderId="56" xfId="21" applyFont="1" applyBorder="1" applyAlignment="1">
      <alignment vertical="center"/>
      <protection/>
    </xf>
    <xf numFmtId="164" fontId="18" fillId="0" borderId="57" xfId="21" applyFont="1" applyBorder="1" applyAlignment="1">
      <alignment vertical="center"/>
      <protection/>
    </xf>
    <xf numFmtId="164" fontId="18" fillId="0" borderId="60" xfId="21" applyFont="1" applyBorder="1" applyAlignment="1">
      <alignment vertical="center"/>
      <protection/>
    </xf>
    <xf numFmtId="164" fontId="18" fillId="0" borderId="61" xfId="21" applyFont="1" applyBorder="1" applyAlignment="1">
      <alignment vertical="center"/>
      <protection/>
    </xf>
    <xf numFmtId="164" fontId="18" fillId="0" borderId="56" xfId="21" applyFont="1" applyBorder="1" applyAlignment="1">
      <alignment horizontal="left" vertical="center"/>
      <protection/>
    </xf>
    <xf numFmtId="164" fontId="18" fillId="0" borderId="57" xfId="21" applyFont="1" applyBorder="1" applyAlignment="1">
      <alignment horizontal="left" vertical="center"/>
      <protection/>
    </xf>
    <xf numFmtId="164" fontId="18" fillId="0" borderId="60" xfId="21" applyFont="1" applyBorder="1" applyAlignment="1">
      <alignment horizontal="left" vertical="center"/>
      <protection/>
    </xf>
    <xf numFmtId="164" fontId="18" fillId="0" borderId="62" xfId="21" applyNumberFormat="1" applyFont="1" applyBorder="1" applyAlignment="1">
      <alignment horizontal="left" vertical="center"/>
      <protection/>
    </xf>
    <xf numFmtId="169" fontId="18" fillId="0" borderId="61" xfId="21" applyNumberFormat="1" applyFont="1" applyBorder="1" applyAlignment="1">
      <alignment horizontal="center" vertical="center"/>
      <protection/>
    </xf>
    <xf numFmtId="164" fontId="18" fillId="0" borderId="48" xfId="21" applyNumberFormat="1" applyFont="1" applyBorder="1" applyAlignment="1">
      <alignment horizontal="center" vertical="center"/>
      <protection/>
    </xf>
    <xf numFmtId="169" fontId="18" fillId="0" borderId="49" xfId="21" applyNumberFormat="1" applyFont="1" applyBorder="1" applyAlignment="1">
      <alignment horizontal="center" vertical="center"/>
      <protection/>
    </xf>
    <xf numFmtId="164" fontId="2" fillId="0" borderId="52" xfId="21" applyFont="1" applyBorder="1" applyAlignment="1">
      <alignment vertical="center"/>
      <protection/>
    </xf>
    <xf numFmtId="164" fontId="2" fillId="0" borderId="13" xfId="21" applyFont="1" applyBorder="1" applyAlignment="1">
      <alignment vertical="center"/>
      <protection/>
    </xf>
    <xf numFmtId="164" fontId="31" fillId="0" borderId="63" xfId="21" applyNumberFormat="1" applyFont="1" applyBorder="1" applyAlignment="1">
      <alignment horizontal="left" vertical="center"/>
      <protection/>
    </xf>
    <xf numFmtId="164" fontId="35" fillId="0" borderId="64" xfId="21" applyFont="1" applyBorder="1" applyAlignment="1">
      <alignment horizontal="center" vertical="center" wrapText="1" shrinkToFit="1"/>
      <protection/>
    </xf>
    <xf numFmtId="164" fontId="18" fillId="0" borderId="33" xfId="21" applyFont="1" applyBorder="1" applyAlignment="1">
      <alignment horizontal="center" vertical="center"/>
      <protection/>
    </xf>
    <xf numFmtId="164" fontId="31" fillId="0" borderId="65" xfId="21" applyNumberFormat="1" applyFont="1" applyBorder="1" applyAlignment="1">
      <alignment horizontal="left" vertical="center"/>
      <protection/>
    </xf>
    <xf numFmtId="164" fontId="31" fillId="0" borderId="33" xfId="21" applyNumberFormat="1" applyFont="1" applyBorder="1" applyAlignment="1">
      <alignment horizontal="left" vertical="center"/>
      <protection/>
    </xf>
    <xf numFmtId="164" fontId="31" fillId="0" borderId="66" xfId="21" applyNumberFormat="1" applyFont="1" applyBorder="1" applyAlignment="1">
      <alignment horizontal="left" vertical="center"/>
      <protection/>
    </xf>
    <xf numFmtId="164" fontId="18" fillId="0" borderId="15" xfId="21" applyFont="1" applyBorder="1" applyAlignment="1">
      <alignment horizontal="center" vertical="center"/>
      <protection/>
    </xf>
    <xf numFmtId="164" fontId="33" fillId="0" borderId="18" xfId="21" applyFont="1" applyBorder="1" applyAlignment="1" applyProtection="1">
      <alignment horizontal="center" vertical="center"/>
      <protection locked="0"/>
    </xf>
    <xf numFmtId="164" fontId="31" fillId="0" borderId="67" xfId="21" applyNumberFormat="1" applyFont="1" applyBorder="1" applyAlignment="1">
      <alignment horizontal="left" vertical="center"/>
      <protection/>
    </xf>
    <xf numFmtId="164" fontId="18" fillId="0" borderId="7" xfId="21" applyFont="1" applyBorder="1" applyAlignment="1">
      <alignment horizontal="center" vertical="center"/>
      <protection/>
    </xf>
    <xf numFmtId="164" fontId="18" fillId="0" borderId="19" xfId="21" applyFont="1" applyBorder="1" applyAlignment="1">
      <alignment horizontal="center" vertical="center"/>
      <protection/>
    </xf>
    <xf numFmtId="164" fontId="33" fillId="0" borderId="20" xfId="21" applyFont="1" applyBorder="1" applyAlignment="1" applyProtection="1">
      <alignment horizontal="center" vertical="center"/>
      <protection locked="0"/>
    </xf>
    <xf numFmtId="164" fontId="12" fillId="0" borderId="19" xfId="21" applyFont="1" applyBorder="1" applyAlignment="1" applyProtection="1">
      <alignment horizontal="center" vertical="center"/>
      <protection locked="0"/>
    </xf>
    <xf numFmtId="164" fontId="18" fillId="0" borderId="21" xfId="21" applyNumberFormat="1" applyFont="1" applyBorder="1" applyAlignment="1">
      <alignment vertical="center"/>
      <protection/>
    </xf>
    <xf numFmtId="164" fontId="18" fillId="0" borderId="42" xfId="21" applyNumberFormat="1" applyFont="1" applyBorder="1" applyAlignment="1">
      <alignment vertical="center"/>
      <protection/>
    </xf>
    <xf numFmtId="164" fontId="18" fillId="0" borderId="52" xfId="21" applyFont="1" applyBorder="1" applyAlignment="1">
      <alignment horizontal="center" vertical="center"/>
      <protection/>
    </xf>
    <xf numFmtId="164" fontId="18" fillId="0" borderId="13" xfId="21" applyFont="1" applyBorder="1" applyAlignment="1">
      <alignment horizontal="center" vertical="center"/>
      <protection/>
    </xf>
    <xf numFmtId="164" fontId="33" fillId="0" borderId="14" xfId="21" applyFont="1" applyBorder="1" applyAlignment="1" applyProtection="1">
      <alignment horizontal="center" vertical="center"/>
      <protection locked="0"/>
    </xf>
    <xf numFmtId="164" fontId="12" fillId="0" borderId="13" xfId="21" applyFont="1" applyBorder="1" applyAlignment="1" applyProtection="1">
      <alignment horizontal="center" vertical="center"/>
      <protection locked="0"/>
    </xf>
    <xf numFmtId="164" fontId="18" fillId="0" borderId="33" xfId="21" applyFont="1" applyBorder="1" applyAlignment="1">
      <alignment vertical="center"/>
      <protection/>
    </xf>
    <xf numFmtId="164" fontId="18" fillId="0" borderId="68" xfId="21" applyFont="1" applyBorder="1" applyAlignment="1">
      <alignment vertical="center"/>
      <protection/>
    </xf>
    <xf numFmtId="164" fontId="18" fillId="0" borderId="2" xfId="21" applyFont="1" applyBorder="1" applyAlignment="1">
      <alignment horizontal="left" vertical="center"/>
      <protection/>
    </xf>
    <xf numFmtId="164" fontId="18" fillId="0" borderId="57" xfId="21" applyNumberFormat="1" applyFont="1" applyBorder="1" applyAlignment="1">
      <alignment vertical="center"/>
      <protection/>
    </xf>
    <xf numFmtId="164" fontId="18" fillId="0" borderId="60" xfId="21" applyNumberFormat="1" applyFont="1" applyBorder="1" applyAlignment="1">
      <alignment vertical="center"/>
      <protection/>
    </xf>
    <xf numFmtId="164" fontId="18" fillId="0" borderId="56" xfId="21" applyNumberFormat="1" applyFont="1" applyBorder="1" applyAlignment="1">
      <alignment vertical="center"/>
      <protection/>
    </xf>
    <xf numFmtId="164" fontId="18" fillId="0" borderId="61" xfId="21" applyNumberFormat="1" applyFont="1" applyBorder="1" applyAlignment="1">
      <alignment vertical="center"/>
      <protection/>
    </xf>
    <xf numFmtId="164" fontId="18" fillId="0" borderId="7" xfId="21" applyFont="1" applyBorder="1" applyAlignment="1">
      <alignment horizontal="left" vertical="center"/>
      <protection/>
    </xf>
    <xf numFmtId="164" fontId="18" fillId="0" borderId="20" xfId="21" applyFont="1" applyBorder="1" applyAlignment="1">
      <alignment horizontal="left" vertical="center"/>
      <protection/>
    </xf>
    <xf numFmtId="164" fontId="18" fillId="0" borderId="31" xfId="21" applyFont="1" applyBorder="1" applyAlignment="1">
      <alignment horizontal="left" vertical="center"/>
      <protection/>
    </xf>
    <xf numFmtId="164" fontId="18" fillId="0" borderId="54" xfId="21" applyFont="1" applyBorder="1" applyAlignment="1">
      <alignment horizontal="left" vertical="center"/>
      <protection/>
    </xf>
    <xf numFmtId="164" fontId="18" fillId="0" borderId="55" xfId="21" applyFont="1" applyBorder="1" applyAlignment="1">
      <alignment horizontal="left" vertical="center"/>
      <protection/>
    </xf>
    <xf numFmtId="164" fontId="18" fillId="0" borderId="31" xfId="21" applyFont="1" applyBorder="1" applyAlignment="1">
      <alignment vertical="center"/>
      <protection/>
    </xf>
    <xf numFmtId="164" fontId="18" fillId="0" borderId="52" xfId="21" applyFont="1" applyBorder="1" applyAlignment="1">
      <alignment horizontal="left" vertical="center"/>
      <protection/>
    </xf>
    <xf numFmtId="164" fontId="18" fillId="0" borderId="34" xfId="21" applyFont="1" applyBorder="1" applyAlignment="1">
      <alignment vertical="center"/>
      <protection/>
    </xf>
    <xf numFmtId="164" fontId="18" fillId="0" borderId="14" xfId="21" applyFont="1" applyBorder="1" applyAlignment="1">
      <alignment horizontal="left" vertical="center"/>
      <protection/>
    </xf>
    <xf numFmtId="164" fontId="18" fillId="0" borderId="27" xfId="21" applyFont="1" applyBorder="1" applyAlignment="1">
      <alignment horizontal="left" vertical="center"/>
      <protection/>
    </xf>
    <xf numFmtId="164" fontId="2" fillId="0" borderId="1" xfId="21" applyFont="1" applyBorder="1" applyAlignment="1">
      <alignment vertical="center"/>
      <protection/>
    </xf>
    <xf numFmtId="164" fontId="18" fillId="0" borderId="39" xfId="21" applyFont="1" applyBorder="1" applyAlignment="1">
      <alignment vertical="center"/>
      <protection/>
    </xf>
    <xf numFmtId="164" fontId="18" fillId="0" borderId="13" xfId="21" applyFont="1" applyBorder="1" applyAlignment="1">
      <alignment horizontal="left" vertical="center"/>
      <protection/>
    </xf>
    <xf numFmtId="164" fontId="18" fillId="0" borderId="38" xfId="21" applyFont="1" applyBorder="1" applyAlignment="1">
      <alignment vertical="center"/>
      <protection/>
    </xf>
    <xf numFmtId="164" fontId="18" fillId="0" borderId="47" xfId="21" applyFont="1" applyBorder="1" applyAlignment="1">
      <alignment vertical="center"/>
      <protection/>
    </xf>
    <xf numFmtId="164" fontId="8" fillId="0" borderId="69" xfId="21" applyFont="1" applyBorder="1" applyAlignment="1">
      <alignment horizontal="center" vertical="center" wrapText="1"/>
      <protection/>
    </xf>
    <xf numFmtId="164" fontId="12" fillId="0" borderId="43" xfId="21" applyFont="1" applyBorder="1" applyAlignment="1" applyProtection="1">
      <alignment horizontal="left" wrapText="1"/>
      <protection locked="0"/>
    </xf>
    <xf numFmtId="164" fontId="28" fillId="0" borderId="45" xfId="21" applyNumberFormat="1" applyFont="1" applyBorder="1" applyAlignment="1" applyProtection="1">
      <alignment horizontal="center" vertical="center"/>
      <protection locked="0"/>
    </xf>
    <xf numFmtId="164" fontId="2" fillId="0" borderId="0" xfId="21">
      <alignment/>
      <protection/>
    </xf>
    <xf numFmtId="164" fontId="36" fillId="0" borderId="0" xfId="21" applyFont="1" applyBorder="1" applyAlignment="1">
      <alignment horizontal="center" vertical="center" wrapText="1"/>
      <protection/>
    </xf>
    <xf numFmtId="164" fontId="1" fillId="0" borderId="0" xfId="20">
      <alignment/>
      <protection/>
    </xf>
    <xf numFmtId="164" fontId="37" fillId="0" borderId="11" xfId="21" applyFont="1" applyBorder="1" applyAlignment="1" applyProtection="1">
      <alignment horizontal="center" vertical="center" wrapText="1"/>
      <protection hidden="1"/>
    </xf>
    <xf numFmtId="164" fontId="7" fillId="0" borderId="40" xfId="21" applyFont="1" applyBorder="1" applyAlignment="1" applyProtection="1">
      <alignment horizontal="center" vertical="center" textRotation="45" wrapText="1"/>
      <protection hidden="1"/>
    </xf>
    <xf numFmtId="164" fontId="23" fillId="0" borderId="12" xfId="21" applyFont="1" applyBorder="1" applyAlignment="1" applyProtection="1">
      <alignment horizontal="center"/>
      <protection hidden="1"/>
    </xf>
    <xf numFmtId="164" fontId="23" fillId="0" borderId="10" xfId="21" applyFont="1" applyBorder="1" applyAlignment="1" applyProtection="1">
      <alignment horizontal="center"/>
      <protection hidden="1"/>
    </xf>
    <xf numFmtId="164" fontId="23" fillId="0" borderId="16" xfId="21" applyFont="1" applyBorder="1" applyAlignment="1" applyProtection="1">
      <alignment horizontal="center" textRotation="90"/>
      <protection hidden="1"/>
    </xf>
    <xf numFmtId="164" fontId="23" fillId="0" borderId="18" xfId="21" applyFont="1" applyBorder="1" applyAlignment="1" applyProtection="1">
      <alignment horizontal="center" textRotation="90"/>
      <protection hidden="1"/>
    </xf>
    <xf numFmtId="164" fontId="23" fillId="0" borderId="15" xfId="21" applyFont="1" applyBorder="1" applyAlignment="1" applyProtection="1">
      <alignment horizontal="center"/>
      <protection hidden="1"/>
    </xf>
    <xf numFmtId="164" fontId="7" fillId="0" borderId="11" xfId="21" applyFont="1" applyBorder="1" applyAlignment="1" applyProtection="1">
      <alignment horizontal="center" vertical="center" wrapText="1"/>
      <protection hidden="1"/>
    </xf>
    <xf numFmtId="164" fontId="38" fillId="0" borderId="24" xfId="21" applyFont="1" applyBorder="1" applyAlignment="1" applyProtection="1">
      <alignment horizontal="center" vertical="center"/>
      <protection hidden="1"/>
    </xf>
    <xf numFmtId="164" fontId="38" fillId="0" borderId="43" xfId="21" applyFont="1" applyBorder="1" applyAlignment="1" applyProtection="1">
      <alignment horizontal="center" vertical="center"/>
      <protection hidden="1"/>
    </xf>
    <xf numFmtId="164" fontId="38" fillId="0" borderId="44" xfId="21" applyFont="1" applyBorder="1" applyAlignment="1" applyProtection="1">
      <alignment horizontal="center" vertical="center"/>
      <protection hidden="1"/>
    </xf>
    <xf numFmtId="164" fontId="38" fillId="0" borderId="4" xfId="21" applyFont="1" applyBorder="1" applyAlignment="1" applyProtection="1">
      <alignment horizontal="center" vertical="center"/>
      <protection hidden="1"/>
    </xf>
    <xf numFmtId="164" fontId="38" fillId="0" borderId="70" xfId="21" applyFont="1" applyBorder="1" applyAlignment="1" applyProtection="1">
      <alignment horizontal="center" vertical="center"/>
      <protection hidden="1"/>
    </xf>
    <xf numFmtId="164" fontId="37" fillId="0" borderId="29" xfId="21" applyFont="1" applyBorder="1" applyAlignment="1" applyProtection="1">
      <alignment horizontal="center" vertical="center"/>
      <protection hidden="1"/>
    </xf>
    <xf numFmtId="164" fontId="37" fillId="0" borderId="45" xfId="21" applyFont="1" applyBorder="1" applyAlignment="1" applyProtection="1">
      <alignment horizontal="center" vertical="center"/>
      <protection hidden="1"/>
    </xf>
    <xf numFmtId="164" fontId="39" fillId="0" borderId="56" xfId="20" applyFont="1" applyBorder="1" applyAlignment="1" applyProtection="1">
      <alignment/>
      <protection hidden="1"/>
    </xf>
    <xf numFmtId="164" fontId="39" fillId="0" borderId="60" xfId="20" applyFont="1" applyBorder="1" applyAlignment="1" applyProtection="1">
      <alignment/>
      <protection hidden="1"/>
    </xf>
    <xf numFmtId="164" fontId="39" fillId="0" borderId="57" xfId="20" applyFont="1" applyBorder="1" applyAlignment="1" applyProtection="1">
      <alignment/>
      <protection hidden="1"/>
    </xf>
    <xf numFmtId="164" fontId="17" fillId="0" borderId="56" xfId="20" applyFont="1" applyBorder="1" applyAlignment="1" applyProtection="1">
      <alignment/>
      <protection hidden="1"/>
    </xf>
    <xf numFmtId="164" fontId="17" fillId="0" borderId="57" xfId="20" applyFont="1" applyBorder="1" applyAlignment="1" applyProtection="1">
      <alignment/>
      <protection hidden="1"/>
    </xf>
    <xf numFmtId="164" fontId="17" fillId="0" borderId="60" xfId="20" applyFont="1" applyBorder="1" applyAlignment="1" applyProtection="1">
      <alignment/>
      <protection hidden="1"/>
    </xf>
    <xf numFmtId="164" fontId="40" fillId="0" borderId="0" xfId="20" applyFont="1" applyProtection="1">
      <alignment/>
      <protection hidden="1"/>
    </xf>
    <xf numFmtId="166" fontId="17" fillId="0" borderId="2" xfId="20" applyNumberFormat="1" applyFont="1" applyBorder="1" applyAlignment="1" applyProtection="1">
      <alignment/>
      <protection hidden="1"/>
    </xf>
    <xf numFmtId="164" fontId="39" fillId="0" borderId="0" xfId="20" applyFont="1" applyBorder="1" applyAlignment="1" applyProtection="1">
      <alignment/>
      <protection hidden="1"/>
    </xf>
    <xf numFmtId="164" fontId="40" fillId="0" borderId="0" xfId="20" applyFont="1" applyBorder="1" applyAlignment="1" applyProtection="1">
      <alignment/>
      <protection hidden="1"/>
    </xf>
    <xf numFmtId="164" fontId="17" fillId="0" borderId="11" xfId="20" applyFont="1" applyBorder="1" applyAlignment="1" applyProtection="1">
      <alignment vertical="center"/>
      <protection hidden="1"/>
    </xf>
    <xf numFmtId="164" fontId="41" fillId="0" borderId="11" xfId="20" applyFont="1" applyBorder="1" applyAlignment="1" applyProtection="1">
      <alignment horizontal="center" vertical="center"/>
      <protection hidden="1"/>
    </xf>
    <xf numFmtId="164" fontId="39" fillId="0" borderId="0" xfId="20" applyFont="1" applyBorder="1" applyAlignment="1" applyProtection="1">
      <alignment vertical="center"/>
      <protection hidden="1"/>
    </xf>
    <xf numFmtId="164" fontId="39" fillId="0" borderId="34" xfId="20" applyFont="1" applyBorder="1" applyAlignment="1" applyProtection="1">
      <alignment horizontal="center" vertical="center"/>
      <protection hidden="1"/>
    </xf>
    <xf numFmtId="164" fontId="39" fillId="0" borderId="2" xfId="20" applyFont="1" applyBorder="1" applyAlignment="1" applyProtection="1">
      <alignment horizontal="center" vertical="center"/>
      <protection hidden="1"/>
    </xf>
    <xf numFmtId="164" fontId="39" fillId="0" borderId="8" xfId="20" applyFont="1" applyBorder="1" applyAlignment="1" applyProtection="1">
      <alignment horizontal="center" vertical="center"/>
      <protection hidden="1"/>
    </xf>
    <xf numFmtId="164" fontId="1" fillId="0" borderId="0" xfId="20" applyProtection="1">
      <alignment/>
      <protection hidden="1"/>
    </xf>
    <xf numFmtId="164" fontId="1" fillId="0" borderId="11" xfId="20" applyFont="1" applyBorder="1" applyAlignment="1" applyProtection="1">
      <alignment horizontal="center" vertical="center"/>
      <protection hidden="1"/>
    </xf>
    <xf numFmtId="164" fontId="2" fillId="0" borderId="50" xfId="21" applyFont="1" applyBorder="1" applyAlignment="1" applyProtection="1">
      <alignment vertical="center"/>
      <protection hidden="1"/>
    </xf>
    <xf numFmtId="164" fontId="18" fillId="0" borderId="12" xfId="21" applyFont="1" applyBorder="1" applyAlignment="1" applyProtection="1">
      <alignment horizontal="left" vertical="center"/>
      <protection hidden="1"/>
    </xf>
    <xf numFmtId="164" fontId="18" fillId="0" borderId="63" xfId="21" applyFont="1" applyBorder="1" applyAlignment="1" applyProtection="1">
      <alignment horizontal="left" vertical="center"/>
      <protection hidden="1"/>
    </xf>
    <xf numFmtId="164" fontId="29" fillId="0" borderId="9" xfId="21" applyFont="1" applyBorder="1" applyAlignment="1" applyProtection="1">
      <alignment horizontal="center" vertical="center" textRotation="90"/>
      <protection hidden="1"/>
    </xf>
    <xf numFmtId="164" fontId="2" fillId="0" borderId="10" xfId="21" applyFont="1" applyBorder="1" applyAlignment="1" applyProtection="1">
      <alignment horizontal="center" vertical="center"/>
      <protection hidden="1"/>
    </xf>
    <xf numFmtId="164" fontId="18" fillId="0" borderId="2" xfId="21" applyFont="1" applyBorder="1" applyAlignment="1" applyProtection="1">
      <alignment horizontal="left" vertical="center"/>
      <protection hidden="1"/>
    </xf>
    <xf numFmtId="164" fontId="29" fillId="0" borderId="16" xfId="21" applyFont="1" applyBorder="1" applyAlignment="1" applyProtection="1">
      <alignment horizontal="center" vertical="center"/>
      <protection hidden="1"/>
    </xf>
    <xf numFmtId="164" fontId="29" fillId="0" borderId="18" xfId="21" applyFont="1" applyBorder="1" applyAlignment="1" applyProtection="1">
      <alignment horizontal="center" vertical="center"/>
      <protection hidden="1"/>
    </xf>
    <xf numFmtId="164" fontId="29" fillId="0" borderId="8" xfId="21" applyFont="1" applyBorder="1" applyAlignment="1" applyProtection="1">
      <alignment horizontal="center" vertical="center"/>
      <protection hidden="1"/>
    </xf>
    <xf numFmtId="164" fontId="29" fillId="0" borderId="69" xfId="21" applyFont="1" applyBorder="1" applyAlignment="1" applyProtection="1">
      <alignment horizontal="center" vertical="center"/>
      <protection hidden="1"/>
    </xf>
    <xf numFmtId="164" fontId="1" fillId="0" borderId="2" xfId="20" applyBorder="1" applyAlignment="1" applyProtection="1">
      <alignment horizontal="left" vertical="center"/>
      <protection hidden="1"/>
    </xf>
    <xf numFmtId="164" fontId="29" fillId="0" borderId="54" xfId="21" applyFont="1" applyBorder="1" applyAlignment="1" applyProtection="1">
      <alignment horizontal="center" vertical="center"/>
      <protection hidden="1"/>
    </xf>
    <xf numFmtId="164" fontId="29" fillId="0" borderId="55" xfId="21" applyFont="1" applyBorder="1" applyAlignment="1" applyProtection="1">
      <alignment horizontal="center" vertical="center"/>
      <protection hidden="1"/>
    </xf>
    <xf numFmtId="164" fontId="19" fillId="0" borderId="52" xfId="21" applyFont="1" applyBorder="1" applyAlignment="1" applyProtection="1">
      <alignment horizontal="left" vertical="top"/>
      <protection hidden="1"/>
    </xf>
    <xf numFmtId="164" fontId="19" fillId="0" borderId="13" xfId="21" applyFont="1" applyBorder="1" applyAlignment="1" applyProtection="1">
      <alignment horizontal="left" vertical="top"/>
      <protection hidden="1"/>
    </xf>
    <xf numFmtId="164" fontId="2" fillId="0" borderId="14" xfId="21" applyFont="1" applyBorder="1" applyAlignment="1" applyProtection="1">
      <alignment horizontal="center" vertical="top"/>
      <protection hidden="1"/>
    </xf>
    <xf numFmtId="164" fontId="1" fillId="0" borderId="0" xfId="20" applyAlignment="1" applyProtection="1">
      <alignment vertical="top"/>
      <protection hidden="1"/>
    </xf>
    <xf numFmtId="164" fontId="2" fillId="0" borderId="14" xfId="21" applyFont="1" applyBorder="1" applyAlignment="1" applyProtection="1">
      <alignment horizontal="center" vertical="center"/>
      <protection hidden="1"/>
    </xf>
    <xf numFmtId="164" fontId="42" fillId="0" borderId="0" xfId="20" applyFont="1" applyAlignment="1" applyProtection="1">
      <alignment vertical="center"/>
      <protection hidden="1"/>
    </xf>
    <xf numFmtId="164" fontId="43" fillId="0" borderId="0" xfId="20" applyFont="1" applyProtection="1">
      <alignment/>
      <protection hidden="1"/>
    </xf>
    <xf numFmtId="164" fontId="43" fillId="0" borderId="2" xfId="20" applyFont="1" applyBorder="1" applyAlignment="1" applyProtection="1">
      <alignment horizontal="center"/>
      <protection hidden="1"/>
    </xf>
    <xf numFmtId="164" fontId="41" fillId="0" borderId="11" xfId="20" applyFont="1" applyBorder="1" applyAlignment="1" applyProtection="1">
      <alignment horizontal="left" vertical="center"/>
      <protection hidden="1"/>
    </xf>
    <xf numFmtId="164" fontId="40" fillId="0" borderId="11" xfId="20" applyFont="1" applyBorder="1" applyAlignment="1" applyProtection="1">
      <alignment horizontal="left"/>
      <protection hidden="1"/>
    </xf>
    <xf numFmtId="164" fontId="1" fillId="0" borderId="0" xfId="20" applyAlignment="1">
      <alignment/>
      <protection/>
    </xf>
    <xf numFmtId="164" fontId="39" fillId="0" borderId="2" xfId="20" applyFont="1" applyBorder="1" applyAlignment="1" applyProtection="1">
      <alignment vertical="center"/>
      <protection hidden="1"/>
    </xf>
    <xf numFmtId="164" fontId="43" fillId="0" borderId="2" xfId="20" applyFont="1" applyBorder="1" applyAlignment="1" applyProtection="1">
      <alignment/>
      <protection hidden="1"/>
    </xf>
    <xf numFmtId="164" fontId="43" fillId="0" borderId="2" xfId="20" applyFont="1" applyBorder="1" applyAlignment="1" applyProtection="1">
      <alignment horizontal="center" vertical="center"/>
      <protection hidden="1"/>
    </xf>
    <xf numFmtId="164" fontId="1" fillId="0" borderId="0" xfId="20" applyAlignment="1" applyProtection="1">
      <alignment/>
      <protection hidden="1"/>
    </xf>
    <xf numFmtId="164" fontId="17" fillId="0" borderId="54" xfId="20" applyFont="1" applyBorder="1" applyAlignment="1" applyProtection="1">
      <alignment horizontal="center"/>
      <protection hidden="1"/>
    </xf>
    <xf numFmtId="164" fontId="40" fillId="0" borderId="0" xfId="20" applyFont="1" applyAlignment="1" applyProtection="1">
      <alignment horizontal="center"/>
      <protection hidden="1"/>
    </xf>
    <xf numFmtId="164" fontId="43" fillId="0" borderId="16" xfId="20" applyFont="1" applyBorder="1" applyAlignment="1" applyProtection="1">
      <alignment/>
      <protection hidden="1"/>
    </xf>
    <xf numFmtId="164" fontId="43" fillId="0" borderId="16" xfId="20" applyFont="1" applyBorder="1" applyAlignment="1" applyProtection="1">
      <alignment horizontal="center" vertical="center"/>
      <protection hidden="1"/>
    </xf>
    <xf numFmtId="164" fontId="40" fillId="0" borderId="2" xfId="20" applyFont="1" applyBorder="1" applyAlignment="1" applyProtection="1">
      <alignment horizontal="left"/>
      <protection hidden="1"/>
    </xf>
    <xf numFmtId="164" fontId="40" fillId="0" borderId="0" xfId="20" applyFont="1" applyAlignment="1" applyProtection="1">
      <alignment horizontal="left"/>
      <protection hidden="1"/>
    </xf>
    <xf numFmtId="164" fontId="39" fillId="0" borderId="57" xfId="20" applyFont="1" applyBorder="1" applyAlignment="1" applyProtection="1">
      <alignment vertical="center"/>
      <protection hidden="1"/>
    </xf>
    <xf numFmtId="164" fontId="44" fillId="0" borderId="57" xfId="20" applyFont="1" applyBorder="1" applyAlignment="1" applyProtection="1">
      <alignment vertical="center"/>
      <protection hidden="1"/>
    </xf>
    <xf numFmtId="164" fontId="43" fillId="0" borderId="57" xfId="20" applyFont="1" applyBorder="1" applyAlignment="1" applyProtection="1">
      <alignment/>
      <protection hidden="1"/>
    </xf>
    <xf numFmtId="164" fontId="43" fillId="0" borderId="57" xfId="20" applyFont="1" applyBorder="1" applyAlignment="1" applyProtection="1">
      <alignment horizontal="center" vertical="center"/>
      <protection hidden="1"/>
    </xf>
    <xf numFmtId="164" fontId="1" fillId="0" borderId="30" xfId="20" applyBorder="1" applyAlignment="1" applyProtection="1">
      <alignment horizontal="left"/>
      <protection hidden="1"/>
    </xf>
    <xf numFmtId="164" fontId="1" fillId="0" borderId="0" xfId="20" applyBorder="1" applyAlignment="1" applyProtection="1">
      <alignment horizontal="left"/>
      <protection hidden="1"/>
    </xf>
    <xf numFmtId="164" fontId="1" fillId="0" borderId="0" xfId="20" applyBorder="1" applyAlignment="1" applyProtection="1">
      <alignment/>
      <protection hidden="1"/>
    </xf>
    <xf numFmtId="164" fontId="1" fillId="0" borderId="30" xfId="20" applyBorder="1" applyAlignment="1" applyProtection="1">
      <alignment/>
      <protection hidden="1"/>
    </xf>
    <xf numFmtId="164" fontId="1" fillId="0" borderId="31" xfId="20" applyBorder="1" applyAlignment="1" applyProtection="1">
      <alignment/>
      <protection hidden="1"/>
    </xf>
    <xf numFmtId="164" fontId="1" fillId="0" borderId="57" xfId="20" applyBorder="1" applyAlignment="1" applyProtection="1">
      <alignment horizontal="left"/>
      <protection hidden="1"/>
    </xf>
    <xf numFmtId="164" fontId="1" fillId="0" borderId="57" xfId="20" applyBorder="1" applyAlignment="1" applyProtection="1">
      <alignment/>
      <protection hidden="1"/>
    </xf>
    <xf numFmtId="164" fontId="1" fillId="0" borderId="60" xfId="20" applyBorder="1" applyAlignment="1" applyProtection="1">
      <alignment/>
      <protection hidden="1"/>
    </xf>
    <xf numFmtId="164" fontId="39" fillId="0" borderId="56" xfId="20" applyFont="1" applyBorder="1" applyAlignment="1" applyProtection="1">
      <alignment vertical="center"/>
      <protection hidden="1"/>
    </xf>
    <xf numFmtId="164" fontId="39" fillId="0" borderId="2" xfId="20" applyFont="1" applyBorder="1" applyAlignment="1">
      <alignment vertical="center"/>
      <protection/>
    </xf>
    <xf numFmtId="164" fontId="17" fillId="0" borderId="2" xfId="20" applyFont="1" applyBorder="1" applyAlignment="1">
      <alignment vertical="center"/>
      <protection/>
    </xf>
    <xf numFmtId="166" fontId="17" fillId="0" borderId="2" xfId="20" applyNumberFormat="1" applyFont="1" applyBorder="1" applyAlignment="1">
      <alignment vertical="center"/>
      <protection/>
    </xf>
    <xf numFmtId="164" fontId="40" fillId="0" borderId="0" xfId="20" applyFont="1" applyAlignment="1">
      <alignment vertical="center"/>
      <protection/>
    </xf>
    <xf numFmtId="164" fontId="43" fillId="0" borderId="11" xfId="20" applyFont="1" applyBorder="1" applyAlignment="1">
      <alignment vertical="center"/>
      <protection/>
    </xf>
    <xf numFmtId="164" fontId="45" fillId="0" borderId="50" xfId="20" applyFont="1" applyBorder="1" applyAlignment="1">
      <alignment/>
      <protection/>
    </xf>
    <xf numFmtId="164" fontId="40" fillId="0" borderId="0" xfId="20" applyFont="1">
      <alignment/>
      <protection/>
    </xf>
    <xf numFmtId="164" fontId="39" fillId="0" borderId="0" xfId="20" applyFont="1" applyBorder="1" applyAlignment="1">
      <alignment vertical="center"/>
      <protection/>
    </xf>
    <xf numFmtId="164" fontId="40" fillId="0" borderId="0" xfId="20" applyFont="1" applyBorder="1" applyAlignment="1">
      <alignment vertical="center"/>
      <protection/>
    </xf>
    <xf numFmtId="164" fontId="39" fillId="0" borderId="2" xfId="20" applyFont="1" applyBorder="1" applyAlignment="1">
      <alignment horizontal="center" vertical="center"/>
      <protection/>
    </xf>
    <xf numFmtId="164" fontId="39" fillId="0" borderId="0" xfId="20" applyFont="1" applyAlignment="1">
      <alignment vertical="center"/>
      <protection/>
    </xf>
    <xf numFmtId="164" fontId="39" fillId="0" borderId="0" xfId="20" applyFont="1" applyAlignment="1">
      <alignment horizontal="center" vertical="center"/>
      <protection/>
    </xf>
    <xf numFmtId="164" fontId="43" fillId="0" borderId="0" xfId="20" applyFont="1" applyAlignment="1">
      <alignment vertical="center"/>
      <protection/>
    </xf>
    <xf numFmtId="164" fontId="43" fillId="0" borderId="2" xfId="20" applyFont="1" applyBorder="1" applyAlignment="1">
      <alignment vertical="center"/>
      <protection/>
    </xf>
    <xf numFmtId="164" fontId="40" fillId="0" borderId="71" xfId="20" applyFont="1" applyBorder="1" applyAlignment="1">
      <alignment horizontal="center" vertical="center"/>
      <protection/>
    </xf>
    <xf numFmtId="164" fontId="40" fillId="0" borderId="2" xfId="20" applyFont="1" applyBorder="1" applyAlignment="1">
      <alignment horizontal="center" vertical="center"/>
      <protection/>
    </xf>
    <xf numFmtId="164" fontId="43" fillId="0" borderId="0" xfId="20" applyFont="1" applyBorder="1" applyAlignment="1">
      <alignment vertical="center"/>
      <protection/>
    </xf>
    <xf numFmtId="164" fontId="40" fillId="0" borderId="0" xfId="20" applyFont="1" applyBorder="1" applyAlignment="1">
      <alignment horizontal="center" vertical="center"/>
      <protection/>
    </xf>
    <xf numFmtId="164" fontId="40" fillId="0" borderId="57" xfId="20" applyFont="1" applyBorder="1" applyAlignment="1">
      <alignment horizontal="center" vertical="center"/>
      <protection/>
    </xf>
    <xf numFmtId="164" fontId="40" fillId="0" borderId="33" xfId="20" applyFont="1" applyBorder="1" applyAlignment="1">
      <alignment horizontal="center" vertical="center"/>
      <protection/>
    </xf>
    <xf numFmtId="164" fontId="40" fillId="0" borderId="0" xfId="20" applyFont="1" applyAlignment="1">
      <alignment horizontal="center" vertical="center"/>
      <protection/>
    </xf>
    <xf numFmtId="164" fontId="46" fillId="0" borderId="2" xfId="20" applyFont="1" applyBorder="1" applyAlignment="1">
      <alignment horizontal="center" vertical="center"/>
      <protection/>
    </xf>
    <xf numFmtId="164" fontId="46" fillId="0" borderId="35" xfId="20" applyFont="1" applyBorder="1" applyAlignment="1">
      <alignment horizontal="center" vertical="center"/>
      <protection/>
    </xf>
    <xf numFmtId="164" fontId="46" fillId="0" borderId="34" xfId="20" applyFont="1" applyBorder="1" applyAlignment="1">
      <alignment horizontal="center" vertical="center"/>
      <protection/>
    </xf>
    <xf numFmtId="164" fontId="40" fillId="0" borderId="0" xfId="20" applyFont="1" applyBorder="1" applyAlignment="1">
      <alignment horizontal="center"/>
      <protection/>
    </xf>
    <xf numFmtId="164" fontId="40" fillId="0" borderId="0" xfId="20" applyFont="1" applyAlignment="1">
      <alignment horizontal="center"/>
      <protection/>
    </xf>
    <xf numFmtId="164" fontId="46" fillId="0" borderId="0" xfId="20" applyFont="1" applyBorder="1" applyAlignment="1">
      <alignment horizontal="center" vertical="center"/>
      <protection/>
    </xf>
    <xf numFmtId="164" fontId="46" fillId="0" borderId="0" xfId="20" applyFont="1" applyBorder="1" applyAlignment="1">
      <alignment vertical="center"/>
      <protection/>
    </xf>
    <xf numFmtId="164" fontId="42" fillId="0" borderId="0" xfId="20" applyFont="1" applyAlignment="1">
      <alignment vertical="center"/>
      <protection/>
    </xf>
    <xf numFmtId="164" fontId="43" fillId="0" borderId="2" xfId="20" applyFont="1" applyBorder="1" applyAlignment="1">
      <alignment horizontal="center" vertical="center"/>
      <protection/>
    </xf>
    <xf numFmtId="164" fontId="1" fillId="0" borderId="0" xfId="20" applyAlignment="1">
      <alignment vertical="center"/>
      <protection/>
    </xf>
    <xf numFmtId="164" fontId="41" fillId="0" borderId="3" xfId="20" applyFont="1" applyBorder="1" applyAlignment="1">
      <alignment vertical="center"/>
      <protection/>
    </xf>
    <xf numFmtId="164" fontId="40" fillId="0" borderId="6" xfId="20" applyFont="1" applyBorder="1" applyAlignment="1">
      <alignment vertical="center"/>
      <protection/>
    </xf>
    <xf numFmtId="164" fontId="41" fillId="0" borderId="70" xfId="20" applyFont="1" applyBorder="1" applyAlignment="1">
      <alignment horizontal="center" vertical="center"/>
      <protection/>
    </xf>
    <xf numFmtId="164" fontId="17" fillId="0" borderId="0" xfId="20" applyFont="1" applyAlignment="1">
      <alignment vertical="center"/>
      <protection/>
    </xf>
    <xf numFmtId="164" fontId="43" fillId="0" borderId="0" xfId="20" applyFont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  <cellStyle name="Normální 2" xfId="21"/>
    <cellStyle name="Styl 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81</xdr:col>
      <xdr:colOff>47625</xdr:colOff>
      <xdr:row>28</xdr:row>
      <xdr:rowOff>19050</xdr:rowOff>
    </xdr:from>
    <xdr:to>
      <xdr:col>81</xdr:col>
      <xdr:colOff>542925</xdr:colOff>
      <xdr:row>28</xdr:row>
      <xdr:rowOff>219075</xdr:rowOff>
    </xdr:to>
    <xdr:sp>
      <xdr:nvSpPr>
        <xdr:cNvPr id="1" name="WordArt 7"/>
        <xdr:cNvSpPr>
          <a:spLocks/>
        </xdr:cNvSpPr>
      </xdr:nvSpPr>
      <xdr:spPr>
        <a:xfrm>
          <a:off x="18792825" y="6953250"/>
          <a:ext cx="49530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3600" b="0" i="0" u="none" baseline="0">
              <a:solidFill>
                <a:srgbClr val="000000"/>
              </a:solidFill>
            </a:rPr>
            <a:t>Autor: Martin Kopecký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1619250</xdr:colOff>
      <xdr:row>15</xdr:row>
      <xdr:rowOff>1809750</xdr:rowOff>
    </xdr:from>
    <xdr:to>
      <xdr:col>0</xdr:col>
      <xdr:colOff>1619250</xdr:colOff>
      <xdr:row>15</xdr:row>
      <xdr:rowOff>1809750</xdr:rowOff>
    </xdr:to>
    <xdr:sp>
      <xdr:nvSpPr>
        <xdr:cNvPr id="1" name="Line 1"/>
        <xdr:cNvSpPr>
          <a:spLocks/>
        </xdr:cNvSpPr>
      </xdr:nvSpPr>
      <xdr:spPr>
        <a:xfrm>
          <a:off x="1619250" y="495300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7632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1666875</xdr:colOff>
      <xdr:row>14</xdr:row>
      <xdr:rowOff>1638300</xdr:rowOff>
    </xdr:from>
    <xdr:to>
      <xdr:col>0</xdr:col>
      <xdr:colOff>1666875</xdr:colOff>
      <xdr:row>14</xdr:row>
      <xdr:rowOff>1638300</xdr:rowOff>
    </xdr:to>
    <xdr:sp>
      <xdr:nvSpPr>
        <xdr:cNvPr id="2" name="Line 3"/>
        <xdr:cNvSpPr>
          <a:spLocks/>
        </xdr:cNvSpPr>
      </xdr:nvSpPr>
      <xdr:spPr>
        <a:xfrm>
          <a:off x="1666875" y="461772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7632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7772400</xdr:colOff>
      <xdr:row>16</xdr:row>
      <xdr:rowOff>1733550</xdr:rowOff>
    </xdr:from>
    <xdr:to>
      <xdr:col>0</xdr:col>
      <xdr:colOff>7772400</xdr:colOff>
      <xdr:row>16</xdr:row>
      <xdr:rowOff>1733550</xdr:rowOff>
    </xdr:to>
    <xdr:sp>
      <xdr:nvSpPr>
        <xdr:cNvPr id="3" name="Line 4"/>
        <xdr:cNvSpPr>
          <a:spLocks/>
        </xdr:cNvSpPr>
      </xdr:nvSpPr>
      <xdr:spPr>
        <a:xfrm>
          <a:off x="7772400" y="526351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7632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1609725</xdr:colOff>
      <xdr:row>17</xdr:row>
      <xdr:rowOff>1590675</xdr:rowOff>
    </xdr:from>
    <xdr:to>
      <xdr:col>0</xdr:col>
      <xdr:colOff>7858125</xdr:colOff>
      <xdr:row>17</xdr:row>
      <xdr:rowOff>1600200</xdr:rowOff>
    </xdr:to>
    <xdr:sp>
      <xdr:nvSpPr>
        <xdr:cNvPr id="4" name="Line 4"/>
        <xdr:cNvSpPr>
          <a:spLocks/>
        </xdr:cNvSpPr>
      </xdr:nvSpPr>
      <xdr:spPr>
        <a:xfrm flipH="1">
          <a:off x="1609725" y="55664100"/>
          <a:ext cx="6248400" cy="9525"/>
        </a:xfrm>
        <a:prstGeom prst="line">
          <a:avLst/>
        </a:prstGeom>
        <a:noFill/>
        <a:ln w="7632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workbookViewId="0" topLeftCell="A1">
      <selection activeCell="M17" sqref="M17"/>
    </sheetView>
  </sheetViews>
  <sheetFormatPr defaultColWidth="9.140625" defaultRowHeight="12.75" customHeight="1"/>
  <cols>
    <col min="1" max="16384" width="9.140625" style="1" customWidth="1"/>
  </cols>
  <sheetData>
    <row r="1" spans="1:11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2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2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2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2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2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2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2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2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2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2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2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2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2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2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2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2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2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</sheetData>
  <mergeCells count="1">
    <mergeCell ref="A1:K56"/>
  </mergeCells>
  <printOptions/>
  <pageMargins left="0.24027777777777778" right="0.25" top="0.9840277777777778" bottom="0.9840277777777778" header="0.5118055555555556" footer="0.5118055555555556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O616"/>
  <sheetViews>
    <sheetView workbookViewId="0" topLeftCell="A555">
      <selection activeCell="AV568" sqref="AV568"/>
    </sheetView>
  </sheetViews>
  <sheetFormatPr defaultColWidth="9.140625" defaultRowHeight="15" customHeight="1"/>
  <cols>
    <col min="1" max="1" width="5.57421875" style="299" customWidth="1"/>
    <col min="2" max="42" width="2.421875" style="299" customWidth="1"/>
    <col min="43" max="67" width="3.00390625" style="299" customWidth="1"/>
    <col min="68" max="16384" width="8.7109375" style="299" customWidth="1"/>
  </cols>
  <sheetData>
    <row r="1" spans="1:41" s="386" customFormat="1" ht="16.5" customHeight="1">
      <c r="A1" s="380" t="s">
        <v>132</v>
      </c>
      <c r="B1" s="380"/>
      <c r="C1" s="381" t="str">
        <f>CONCATENATE('(7) vstupní data'!$B$6," ",'(7) vstupní data'!$B$7,"  ",'(7) vstupní data'!$B$8)</f>
        <v>25.- 26.2014 Český pohár  starší žákyně</v>
      </c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 t="s">
        <v>133</v>
      </c>
      <c r="Y1" s="381"/>
      <c r="Z1" s="382" t="str">
        <f>'(7) vstupní data'!$B$11</f>
        <v>3.skupina</v>
      </c>
      <c r="AA1" s="382"/>
      <c r="AB1" s="382"/>
      <c r="AC1" s="382"/>
      <c r="AD1" s="382"/>
      <c r="AE1" s="382"/>
      <c r="AF1" s="383"/>
      <c r="AG1" s="383"/>
      <c r="AH1" s="384">
        <f>'(7) vstupní data'!$B$9</f>
        <v>0</v>
      </c>
      <c r="AI1" s="384"/>
      <c r="AJ1" s="384"/>
      <c r="AK1" s="384"/>
      <c r="AL1" s="384"/>
      <c r="AM1" s="384"/>
      <c r="AN1" s="384"/>
      <c r="AO1" s="385"/>
    </row>
    <row r="2" spans="1:40" s="386" customFormat="1" ht="15.75" customHeight="1">
      <c r="A2" s="380" t="s">
        <v>134</v>
      </c>
      <c r="B2" s="380"/>
      <c r="C2" s="381" t="str">
        <f>CONCATENATE('(7) vstupní data'!$B$1," ",'(7) vstupní data'!$B$3)</f>
        <v>TJ Orion Praha ZŠ Mráčkova 3090 Praha 12</v>
      </c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  <c r="Z2" s="381"/>
      <c r="AA2" s="381"/>
      <c r="AB2" s="381"/>
      <c r="AC2" s="381"/>
      <c r="AD2" s="381"/>
      <c r="AE2" s="381"/>
      <c r="AF2" s="383"/>
      <c r="AG2" s="383"/>
      <c r="AH2" s="383"/>
      <c r="AI2" s="383"/>
      <c r="AJ2" s="383"/>
      <c r="AK2" s="383"/>
      <c r="AL2" s="383"/>
      <c r="AM2" s="383"/>
      <c r="AN2" s="383"/>
    </row>
    <row r="3" spans="1:40" s="386" customFormat="1" ht="15.75" customHeight="1">
      <c r="A3" s="387"/>
      <c r="B3" s="387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  <c r="T3" s="388"/>
      <c r="U3" s="388"/>
      <c r="V3" s="388"/>
      <c r="W3" s="388"/>
      <c r="X3" s="388"/>
      <c r="Y3" s="388"/>
      <c r="Z3" s="388"/>
      <c r="AA3" s="388"/>
      <c r="AB3" s="388"/>
      <c r="AC3" s="388"/>
      <c r="AD3" s="388"/>
      <c r="AE3" s="388"/>
      <c r="AF3" s="383"/>
      <c r="AG3" s="383"/>
      <c r="AH3" s="381" t="s">
        <v>135</v>
      </c>
      <c r="AI3" s="381"/>
      <c r="AJ3" s="381"/>
      <c r="AK3" s="381"/>
      <c r="AL3" s="389">
        <v>1</v>
      </c>
      <c r="AM3" s="389"/>
      <c r="AN3" s="383"/>
    </row>
    <row r="4" spans="1:40" s="386" customFormat="1" ht="15.75" customHeight="1">
      <c r="A4" s="387"/>
      <c r="B4" s="387"/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388"/>
      <c r="Q4" s="388"/>
      <c r="R4" s="388"/>
      <c r="S4" s="388"/>
      <c r="T4" s="388"/>
      <c r="U4" s="388"/>
      <c r="V4" s="388"/>
      <c r="W4" s="388"/>
      <c r="X4" s="388"/>
      <c r="Y4" s="388"/>
      <c r="Z4" s="388"/>
      <c r="AA4" s="388"/>
      <c r="AB4" s="388"/>
      <c r="AC4" s="388"/>
      <c r="AD4" s="388"/>
      <c r="AE4" s="388"/>
      <c r="AF4" s="383"/>
      <c r="AG4" s="383"/>
      <c r="AH4" s="383"/>
      <c r="AI4" s="383"/>
      <c r="AJ4" s="383"/>
      <c r="AK4" s="383"/>
      <c r="AL4" s="383"/>
      <c r="AM4" s="383"/>
      <c r="AN4" s="383"/>
    </row>
    <row r="5" spans="1:40" s="386" customFormat="1" ht="15.75" customHeight="1">
      <c r="A5" s="390" t="s">
        <v>136</v>
      </c>
      <c r="B5" s="390"/>
      <c r="C5" s="383"/>
      <c r="D5" s="383"/>
      <c r="E5" s="391" t="s">
        <v>137</v>
      </c>
      <c r="F5" s="389" t="str">
        <f>VLOOKUP(AL3,'(7) vstupní data'!$H$2:$P$22,2,0)</f>
        <v>SK Kometa B</v>
      </c>
      <c r="G5" s="389"/>
      <c r="H5" s="389"/>
      <c r="I5" s="389"/>
      <c r="J5" s="389"/>
      <c r="K5" s="389"/>
      <c r="L5" s="389"/>
      <c r="M5" s="389"/>
      <c r="N5" s="389"/>
      <c r="O5" s="389"/>
      <c r="P5" s="389"/>
      <c r="Q5" s="389"/>
      <c r="R5" s="389"/>
      <c r="S5" s="389"/>
      <c r="T5" s="389"/>
      <c r="U5" s="383"/>
      <c r="V5" s="391" t="s">
        <v>138</v>
      </c>
      <c r="W5" s="389" t="str">
        <f>VLOOKUP(AL3,'(7) vstupní data'!$H$2:$P$22,6,0)</f>
        <v>SK Třebín B</v>
      </c>
      <c r="X5" s="389"/>
      <c r="Y5" s="389"/>
      <c r="Z5" s="389"/>
      <c r="AA5" s="389"/>
      <c r="AB5" s="389"/>
      <c r="AC5" s="389"/>
      <c r="AD5" s="389"/>
      <c r="AE5" s="389"/>
      <c r="AF5" s="389"/>
      <c r="AG5" s="389"/>
      <c r="AH5" s="389"/>
      <c r="AI5" s="389"/>
      <c r="AJ5" s="389"/>
      <c r="AK5" s="389"/>
      <c r="AL5" s="383"/>
      <c r="AM5" s="383"/>
      <c r="AN5" s="383"/>
    </row>
    <row r="6" spans="1:40" s="386" customFormat="1" ht="11.25" customHeight="1">
      <c r="A6" s="383"/>
      <c r="B6" s="383"/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83"/>
      <c r="O6" s="383"/>
      <c r="P6" s="383"/>
      <c r="Q6" s="383"/>
      <c r="R6" s="383"/>
      <c r="S6" s="383"/>
      <c r="T6" s="383"/>
      <c r="U6" s="383"/>
      <c r="V6" s="383"/>
      <c r="W6" s="383"/>
      <c r="X6" s="383"/>
      <c r="Y6" s="383"/>
      <c r="Z6" s="383"/>
      <c r="AA6" s="383"/>
      <c r="AB6" s="383"/>
      <c r="AC6" s="383"/>
      <c r="AD6" s="383"/>
      <c r="AE6" s="383"/>
      <c r="AF6" s="383"/>
      <c r="AG6" s="383"/>
      <c r="AH6" s="383"/>
      <c r="AI6" s="383"/>
      <c r="AJ6" s="383"/>
      <c r="AK6" s="383"/>
      <c r="AL6" s="383"/>
      <c r="AM6" s="383"/>
      <c r="AN6" s="383"/>
    </row>
    <row r="7" spans="1:40" s="386" customFormat="1" ht="12.75" customHeight="1">
      <c r="A7" s="392" t="s">
        <v>141</v>
      </c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83"/>
      <c r="T7" s="383"/>
      <c r="U7" s="383"/>
      <c r="V7" s="383"/>
      <c r="W7" s="383"/>
      <c r="X7" s="383"/>
      <c r="Y7" s="383"/>
      <c r="Z7" s="383"/>
      <c r="AA7" s="383"/>
      <c r="AB7" s="383"/>
      <c r="AC7" s="383"/>
      <c r="AD7" s="383"/>
      <c r="AE7" s="383"/>
      <c r="AF7" s="383"/>
      <c r="AG7" s="383"/>
      <c r="AH7" s="383"/>
      <c r="AI7" s="383"/>
      <c r="AJ7" s="383"/>
      <c r="AK7" s="383"/>
      <c r="AL7" s="383"/>
      <c r="AM7" s="383"/>
      <c r="AN7" s="383"/>
    </row>
    <row r="8" spans="1:40" s="386" customFormat="1" ht="12.75" customHeight="1">
      <c r="A8" s="393" t="s">
        <v>96</v>
      </c>
      <c r="B8" s="394">
        <v>1</v>
      </c>
      <c r="C8" s="394">
        <f>B8+1</f>
        <v>2</v>
      </c>
      <c r="D8" s="394">
        <f aca="true" t="shared" si="0" ref="D8:S9">C8+1</f>
        <v>3</v>
      </c>
      <c r="E8" s="394">
        <f t="shared" si="0"/>
        <v>4</v>
      </c>
      <c r="F8" s="394">
        <f t="shared" si="0"/>
        <v>5</v>
      </c>
      <c r="G8" s="395">
        <f t="shared" si="0"/>
        <v>6</v>
      </c>
      <c r="H8" s="395">
        <f t="shared" si="0"/>
        <v>7</v>
      </c>
      <c r="I8" s="395">
        <f t="shared" si="0"/>
        <v>8</v>
      </c>
      <c r="J8" s="395">
        <f t="shared" si="0"/>
        <v>9</v>
      </c>
      <c r="K8" s="395">
        <f t="shared" si="0"/>
        <v>10</v>
      </c>
      <c r="L8" s="395">
        <f t="shared" si="0"/>
        <v>11</v>
      </c>
      <c r="M8" s="395">
        <f t="shared" si="0"/>
        <v>12</v>
      </c>
      <c r="N8" s="395">
        <f t="shared" si="0"/>
        <v>13</v>
      </c>
      <c r="O8" s="395">
        <f t="shared" si="0"/>
        <v>14</v>
      </c>
      <c r="P8" s="395">
        <f t="shared" si="0"/>
        <v>15</v>
      </c>
      <c r="Q8" s="395">
        <f t="shared" si="0"/>
        <v>16</v>
      </c>
      <c r="R8" s="395">
        <f t="shared" si="0"/>
        <v>17</v>
      </c>
      <c r="S8" s="395">
        <f t="shared" si="0"/>
        <v>18</v>
      </c>
      <c r="T8" s="395">
        <f aca="true" t="shared" si="1" ref="T8:AI9">S8+1</f>
        <v>19</v>
      </c>
      <c r="U8" s="395">
        <f t="shared" si="1"/>
        <v>20</v>
      </c>
      <c r="V8" s="395">
        <f t="shared" si="1"/>
        <v>21</v>
      </c>
      <c r="W8" s="395">
        <f t="shared" si="1"/>
        <v>22</v>
      </c>
      <c r="X8" s="395">
        <f t="shared" si="1"/>
        <v>23</v>
      </c>
      <c r="Y8" s="395">
        <f t="shared" si="1"/>
        <v>24</v>
      </c>
      <c r="Z8" s="395">
        <f t="shared" si="1"/>
        <v>25</v>
      </c>
      <c r="AA8" s="395">
        <f t="shared" si="1"/>
        <v>26</v>
      </c>
      <c r="AB8" s="395">
        <f t="shared" si="1"/>
        <v>27</v>
      </c>
      <c r="AC8" s="395">
        <f t="shared" si="1"/>
        <v>28</v>
      </c>
      <c r="AD8" s="395">
        <f t="shared" si="1"/>
        <v>29</v>
      </c>
      <c r="AE8" s="395">
        <f t="shared" si="1"/>
        <v>30</v>
      </c>
      <c r="AF8" s="395">
        <f t="shared" si="1"/>
        <v>31</v>
      </c>
      <c r="AG8" s="395">
        <f t="shared" si="1"/>
        <v>32</v>
      </c>
      <c r="AH8" s="395">
        <f t="shared" si="1"/>
        <v>33</v>
      </c>
      <c r="AI8" s="395">
        <f t="shared" si="1"/>
        <v>34</v>
      </c>
      <c r="AJ8" s="395">
        <f aca="true" t="shared" si="2" ref="AJ8:AN9">AI8+1</f>
        <v>35</v>
      </c>
      <c r="AK8" s="395">
        <f t="shared" si="2"/>
        <v>36</v>
      </c>
      <c r="AL8" s="395">
        <f t="shared" si="2"/>
        <v>37</v>
      </c>
      <c r="AM8" s="395">
        <f t="shared" si="2"/>
        <v>38</v>
      </c>
      <c r="AN8" s="395">
        <f t="shared" si="2"/>
        <v>39</v>
      </c>
    </row>
    <row r="9" spans="1:40" s="386" customFormat="1" ht="12.75" customHeight="1">
      <c r="A9" s="393" t="s">
        <v>97</v>
      </c>
      <c r="B9" s="394">
        <v>1</v>
      </c>
      <c r="C9" s="394">
        <f>B9+1</f>
        <v>2</v>
      </c>
      <c r="D9" s="394">
        <f t="shared" si="0"/>
        <v>3</v>
      </c>
      <c r="E9" s="394">
        <f t="shared" si="0"/>
        <v>4</v>
      </c>
      <c r="F9" s="394">
        <f t="shared" si="0"/>
        <v>5</v>
      </c>
      <c r="G9" s="395">
        <f t="shared" si="0"/>
        <v>6</v>
      </c>
      <c r="H9" s="395">
        <f t="shared" si="0"/>
        <v>7</v>
      </c>
      <c r="I9" s="395">
        <f t="shared" si="0"/>
        <v>8</v>
      </c>
      <c r="J9" s="395">
        <f t="shared" si="0"/>
        <v>9</v>
      </c>
      <c r="K9" s="395">
        <f t="shared" si="0"/>
        <v>10</v>
      </c>
      <c r="L9" s="395">
        <f t="shared" si="0"/>
        <v>11</v>
      </c>
      <c r="M9" s="395">
        <f t="shared" si="0"/>
        <v>12</v>
      </c>
      <c r="N9" s="395">
        <f t="shared" si="0"/>
        <v>13</v>
      </c>
      <c r="O9" s="395">
        <f t="shared" si="0"/>
        <v>14</v>
      </c>
      <c r="P9" s="395">
        <f t="shared" si="0"/>
        <v>15</v>
      </c>
      <c r="Q9" s="395">
        <f t="shared" si="0"/>
        <v>16</v>
      </c>
      <c r="R9" s="395">
        <f t="shared" si="0"/>
        <v>17</v>
      </c>
      <c r="S9" s="395">
        <f t="shared" si="0"/>
        <v>18</v>
      </c>
      <c r="T9" s="395">
        <f t="shared" si="1"/>
        <v>19</v>
      </c>
      <c r="U9" s="395">
        <f t="shared" si="1"/>
        <v>20</v>
      </c>
      <c r="V9" s="395">
        <f t="shared" si="1"/>
        <v>21</v>
      </c>
      <c r="W9" s="395">
        <f t="shared" si="1"/>
        <v>22</v>
      </c>
      <c r="X9" s="395">
        <f t="shared" si="1"/>
        <v>23</v>
      </c>
      <c r="Y9" s="395">
        <f t="shared" si="1"/>
        <v>24</v>
      </c>
      <c r="Z9" s="395">
        <f t="shared" si="1"/>
        <v>25</v>
      </c>
      <c r="AA9" s="395">
        <f t="shared" si="1"/>
        <v>26</v>
      </c>
      <c r="AB9" s="395">
        <f t="shared" si="1"/>
        <v>27</v>
      </c>
      <c r="AC9" s="395">
        <f t="shared" si="1"/>
        <v>28</v>
      </c>
      <c r="AD9" s="395">
        <f t="shared" si="1"/>
        <v>29</v>
      </c>
      <c r="AE9" s="395">
        <f t="shared" si="1"/>
        <v>30</v>
      </c>
      <c r="AF9" s="395">
        <f t="shared" si="1"/>
        <v>31</v>
      </c>
      <c r="AG9" s="395">
        <f t="shared" si="1"/>
        <v>32</v>
      </c>
      <c r="AH9" s="395">
        <f t="shared" si="1"/>
        <v>33</v>
      </c>
      <c r="AI9" s="395">
        <f t="shared" si="1"/>
        <v>34</v>
      </c>
      <c r="AJ9" s="395">
        <f t="shared" si="2"/>
        <v>35</v>
      </c>
      <c r="AK9" s="395">
        <f t="shared" si="2"/>
        <v>36</v>
      </c>
      <c r="AL9" s="395">
        <f t="shared" si="2"/>
        <v>37</v>
      </c>
      <c r="AM9" s="395">
        <f t="shared" si="2"/>
        <v>38</v>
      </c>
      <c r="AN9" s="395">
        <f t="shared" si="2"/>
        <v>39</v>
      </c>
    </row>
    <row r="10" spans="1:40" s="386" customFormat="1" ht="12.75" customHeight="1">
      <c r="A10" s="396"/>
      <c r="B10" s="397"/>
      <c r="C10" s="397"/>
      <c r="D10" s="398"/>
      <c r="E10" s="398"/>
      <c r="F10" s="398"/>
      <c r="G10" s="399"/>
      <c r="H10" s="399"/>
      <c r="I10" s="398"/>
      <c r="J10" s="398"/>
      <c r="K10" s="398"/>
      <c r="L10" s="397"/>
      <c r="M10" s="397"/>
      <c r="N10" s="397"/>
      <c r="O10" s="397"/>
      <c r="P10" s="397"/>
      <c r="Q10" s="397"/>
      <c r="R10" s="397"/>
      <c r="S10" s="397"/>
      <c r="T10" s="397"/>
      <c r="U10" s="397"/>
      <c r="V10" s="397"/>
      <c r="W10" s="397"/>
      <c r="X10" s="397"/>
      <c r="Y10" s="397"/>
      <c r="Z10" s="397"/>
      <c r="AA10" s="397"/>
      <c r="AB10" s="397"/>
      <c r="AC10" s="397"/>
      <c r="AD10" s="397"/>
      <c r="AE10" s="397"/>
      <c r="AF10" s="397"/>
      <c r="AG10" s="397"/>
      <c r="AH10" s="397"/>
      <c r="AI10" s="397"/>
      <c r="AJ10" s="397"/>
      <c r="AK10" s="397"/>
      <c r="AL10" s="397"/>
      <c r="AM10" s="397"/>
      <c r="AN10" s="397"/>
    </row>
    <row r="11" spans="1:40" s="386" customFormat="1" ht="12.75" customHeight="1">
      <c r="A11" s="392"/>
      <c r="B11" s="400"/>
      <c r="C11" s="400"/>
      <c r="D11" s="401" t="s">
        <v>96</v>
      </c>
      <c r="E11" s="401" t="s">
        <v>90</v>
      </c>
      <c r="F11" s="401" t="s">
        <v>91</v>
      </c>
      <c r="G11" s="402"/>
      <c r="H11" s="403"/>
      <c r="I11" s="401" t="s">
        <v>97</v>
      </c>
      <c r="J11" s="401" t="s">
        <v>90</v>
      </c>
      <c r="K11" s="401" t="s">
        <v>91</v>
      </c>
      <c r="L11" s="400"/>
      <c r="M11" s="400"/>
      <c r="N11" s="400"/>
      <c r="O11" s="400"/>
      <c r="P11" s="400"/>
      <c r="Q11" s="400"/>
      <c r="R11" s="400"/>
      <c r="S11" s="400"/>
      <c r="T11" s="400"/>
      <c r="U11" s="400"/>
      <c r="V11" s="400"/>
      <c r="W11" s="400"/>
      <c r="X11" s="400"/>
      <c r="Y11" s="400"/>
      <c r="Z11" s="400"/>
      <c r="AA11" s="400"/>
      <c r="AB11" s="400"/>
      <c r="AC11" s="400"/>
      <c r="AD11" s="400"/>
      <c r="AE11" s="400"/>
      <c r="AF11" s="400"/>
      <c r="AG11" s="400"/>
      <c r="AH11" s="400"/>
      <c r="AI11" s="400"/>
      <c r="AJ11" s="400"/>
      <c r="AK11" s="400"/>
      <c r="AL11" s="383"/>
      <c r="AM11" s="383"/>
      <c r="AN11" s="383"/>
    </row>
    <row r="12" spans="1:40" s="386" customFormat="1" ht="12.75" customHeight="1">
      <c r="A12" s="392" t="s">
        <v>142</v>
      </c>
      <c r="B12" s="400"/>
      <c r="C12" s="400"/>
      <c r="D12" s="400"/>
      <c r="E12" s="400"/>
      <c r="F12" s="400"/>
      <c r="G12" s="400"/>
      <c r="H12" s="400"/>
      <c r="I12" s="400"/>
      <c r="J12" s="400"/>
      <c r="K12" s="400"/>
      <c r="L12" s="400"/>
      <c r="M12" s="400"/>
      <c r="N12" s="400"/>
      <c r="O12" s="400"/>
      <c r="P12" s="400"/>
      <c r="Q12" s="400"/>
      <c r="R12" s="400"/>
      <c r="S12" s="400"/>
      <c r="T12" s="400"/>
      <c r="U12" s="400"/>
      <c r="V12" s="400"/>
      <c r="W12" s="400"/>
      <c r="X12" s="400"/>
      <c r="Y12" s="400"/>
      <c r="Z12" s="400"/>
      <c r="AA12" s="400"/>
      <c r="AB12" s="400"/>
      <c r="AC12" s="400"/>
      <c r="AD12" s="400"/>
      <c r="AE12" s="400"/>
      <c r="AF12" s="400"/>
      <c r="AG12" s="400"/>
      <c r="AH12" s="400"/>
      <c r="AI12" s="400"/>
      <c r="AJ12" s="400"/>
      <c r="AK12" s="400"/>
      <c r="AL12" s="400"/>
      <c r="AM12" s="400"/>
      <c r="AN12" s="400"/>
    </row>
    <row r="13" spans="1:40" s="386" customFormat="1" ht="12.75" customHeight="1">
      <c r="A13" s="393" t="s">
        <v>96</v>
      </c>
      <c r="B13" s="394">
        <v>1</v>
      </c>
      <c r="C13" s="394">
        <f aca="true" t="shared" si="3" ref="C13:R14">B13+1</f>
        <v>2</v>
      </c>
      <c r="D13" s="394">
        <f t="shared" si="3"/>
        <v>3</v>
      </c>
      <c r="E13" s="394">
        <f t="shared" si="3"/>
        <v>4</v>
      </c>
      <c r="F13" s="394">
        <f t="shared" si="3"/>
        <v>5</v>
      </c>
      <c r="G13" s="395">
        <f t="shared" si="3"/>
        <v>6</v>
      </c>
      <c r="H13" s="395">
        <f t="shared" si="3"/>
        <v>7</v>
      </c>
      <c r="I13" s="395">
        <f t="shared" si="3"/>
        <v>8</v>
      </c>
      <c r="J13" s="395">
        <f t="shared" si="3"/>
        <v>9</v>
      </c>
      <c r="K13" s="395">
        <f t="shared" si="3"/>
        <v>10</v>
      </c>
      <c r="L13" s="395">
        <f t="shared" si="3"/>
        <v>11</v>
      </c>
      <c r="M13" s="395">
        <f t="shared" si="3"/>
        <v>12</v>
      </c>
      <c r="N13" s="395">
        <f t="shared" si="3"/>
        <v>13</v>
      </c>
      <c r="O13" s="395">
        <f t="shared" si="3"/>
        <v>14</v>
      </c>
      <c r="P13" s="395">
        <f t="shared" si="3"/>
        <v>15</v>
      </c>
      <c r="Q13" s="395">
        <f t="shared" si="3"/>
        <v>16</v>
      </c>
      <c r="R13" s="395">
        <f t="shared" si="3"/>
        <v>17</v>
      </c>
      <c r="S13" s="395">
        <f aca="true" t="shared" si="4" ref="S13:AH14">R13+1</f>
        <v>18</v>
      </c>
      <c r="T13" s="395">
        <f t="shared" si="4"/>
        <v>19</v>
      </c>
      <c r="U13" s="395">
        <f t="shared" si="4"/>
        <v>20</v>
      </c>
      <c r="V13" s="395">
        <f t="shared" si="4"/>
        <v>21</v>
      </c>
      <c r="W13" s="395">
        <f t="shared" si="4"/>
        <v>22</v>
      </c>
      <c r="X13" s="395">
        <f t="shared" si="4"/>
        <v>23</v>
      </c>
      <c r="Y13" s="395">
        <f t="shared" si="4"/>
        <v>24</v>
      </c>
      <c r="Z13" s="395">
        <f t="shared" si="4"/>
        <v>25</v>
      </c>
      <c r="AA13" s="395">
        <f t="shared" si="4"/>
        <v>26</v>
      </c>
      <c r="AB13" s="395">
        <f t="shared" si="4"/>
        <v>27</v>
      </c>
      <c r="AC13" s="395">
        <f t="shared" si="4"/>
        <v>28</v>
      </c>
      <c r="AD13" s="395">
        <f t="shared" si="4"/>
        <v>29</v>
      </c>
      <c r="AE13" s="395">
        <f t="shared" si="4"/>
        <v>30</v>
      </c>
      <c r="AF13" s="395">
        <f t="shared" si="4"/>
        <v>31</v>
      </c>
      <c r="AG13" s="395">
        <f t="shared" si="4"/>
        <v>32</v>
      </c>
      <c r="AH13" s="395">
        <f t="shared" si="4"/>
        <v>33</v>
      </c>
      <c r="AI13" s="395">
        <f aca="true" t="shared" si="5" ref="AI13:AN14">AH13+1</f>
        <v>34</v>
      </c>
      <c r="AJ13" s="395">
        <f t="shared" si="5"/>
        <v>35</v>
      </c>
      <c r="AK13" s="395">
        <f t="shared" si="5"/>
        <v>36</v>
      </c>
      <c r="AL13" s="395">
        <f t="shared" si="5"/>
        <v>37</v>
      </c>
      <c r="AM13" s="395">
        <f t="shared" si="5"/>
        <v>38</v>
      </c>
      <c r="AN13" s="395">
        <f t="shared" si="5"/>
        <v>39</v>
      </c>
    </row>
    <row r="14" spans="1:40" s="386" customFormat="1" ht="12.75" customHeight="1">
      <c r="A14" s="393" t="s">
        <v>97</v>
      </c>
      <c r="B14" s="394">
        <v>1</v>
      </c>
      <c r="C14" s="394">
        <f t="shared" si="3"/>
        <v>2</v>
      </c>
      <c r="D14" s="394">
        <f t="shared" si="3"/>
        <v>3</v>
      </c>
      <c r="E14" s="394">
        <f t="shared" si="3"/>
        <v>4</v>
      </c>
      <c r="F14" s="394">
        <f t="shared" si="3"/>
        <v>5</v>
      </c>
      <c r="G14" s="395">
        <f t="shared" si="3"/>
        <v>6</v>
      </c>
      <c r="H14" s="395">
        <f t="shared" si="3"/>
        <v>7</v>
      </c>
      <c r="I14" s="395">
        <f t="shared" si="3"/>
        <v>8</v>
      </c>
      <c r="J14" s="395">
        <f t="shared" si="3"/>
        <v>9</v>
      </c>
      <c r="K14" s="395">
        <f t="shared" si="3"/>
        <v>10</v>
      </c>
      <c r="L14" s="395">
        <f t="shared" si="3"/>
        <v>11</v>
      </c>
      <c r="M14" s="395">
        <f t="shared" si="3"/>
        <v>12</v>
      </c>
      <c r="N14" s="395">
        <f t="shared" si="3"/>
        <v>13</v>
      </c>
      <c r="O14" s="395">
        <f t="shared" si="3"/>
        <v>14</v>
      </c>
      <c r="P14" s="395">
        <f t="shared" si="3"/>
        <v>15</v>
      </c>
      <c r="Q14" s="395">
        <f t="shared" si="3"/>
        <v>16</v>
      </c>
      <c r="R14" s="395">
        <f t="shared" si="3"/>
        <v>17</v>
      </c>
      <c r="S14" s="395">
        <f t="shared" si="4"/>
        <v>18</v>
      </c>
      <c r="T14" s="395">
        <f t="shared" si="4"/>
        <v>19</v>
      </c>
      <c r="U14" s="395">
        <f t="shared" si="4"/>
        <v>20</v>
      </c>
      <c r="V14" s="395">
        <f t="shared" si="4"/>
        <v>21</v>
      </c>
      <c r="W14" s="395">
        <f t="shared" si="4"/>
        <v>22</v>
      </c>
      <c r="X14" s="395">
        <f t="shared" si="4"/>
        <v>23</v>
      </c>
      <c r="Y14" s="395">
        <f t="shared" si="4"/>
        <v>24</v>
      </c>
      <c r="Z14" s="395">
        <f t="shared" si="4"/>
        <v>25</v>
      </c>
      <c r="AA14" s="395">
        <f t="shared" si="4"/>
        <v>26</v>
      </c>
      <c r="AB14" s="395">
        <f t="shared" si="4"/>
        <v>27</v>
      </c>
      <c r="AC14" s="395">
        <f t="shared" si="4"/>
        <v>28</v>
      </c>
      <c r="AD14" s="395">
        <f t="shared" si="4"/>
        <v>29</v>
      </c>
      <c r="AE14" s="395">
        <f t="shared" si="4"/>
        <v>30</v>
      </c>
      <c r="AF14" s="395">
        <f t="shared" si="4"/>
        <v>31</v>
      </c>
      <c r="AG14" s="395">
        <f t="shared" si="4"/>
        <v>32</v>
      </c>
      <c r="AH14" s="395">
        <f t="shared" si="4"/>
        <v>33</v>
      </c>
      <c r="AI14" s="395">
        <f t="shared" si="5"/>
        <v>34</v>
      </c>
      <c r="AJ14" s="395">
        <f t="shared" si="5"/>
        <v>35</v>
      </c>
      <c r="AK14" s="395">
        <f t="shared" si="5"/>
        <v>36</v>
      </c>
      <c r="AL14" s="395">
        <f t="shared" si="5"/>
        <v>37</v>
      </c>
      <c r="AM14" s="395">
        <f t="shared" si="5"/>
        <v>38</v>
      </c>
      <c r="AN14" s="395">
        <f t="shared" si="5"/>
        <v>39</v>
      </c>
    </row>
    <row r="15" spans="1:41" s="386" customFormat="1" ht="12.75" customHeight="1">
      <c r="A15" s="396"/>
      <c r="B15" s="397"/>
      <c r="C15" s="397"/>
      <c r="D15" s="398"/>
      <c r="E15" s="398"/>
      <c r="F15" s="398"/>
      <c r="G15" s="399"/>
      <c r="H15" s="399"/>
      <c r="I15" s="398"/>
      <c r="J15" s="398"/>
      <c r="K15" s="398"/>
      <c r="L15" s="397"/>
      <c r="M15" s="397"/>
      <c r="N15" s="397"/>
      <c r="O15" s="397"/>
      <c r="P15" s="397"/>
      <c r="Q15" s="397"/>
      <c r="R15" s="397"/>
      <c r="S15" s="397"/>
      <c r="T15" s="397"/>
      <c r="U15" s="397"/>
      <c r="V15" s="397"/>
      <c r="W15" s="397"/>
      <c r="X15" s="397"/>
      <c r="Y15" s="397"/>
      <c r="Z15" s="397"/>
      <c r="AA15" s="397"/>
      <c r="AB15" s="397"/>
      <c r="AC15" s="397"/>
      <c r="AD15" s="397"/>
      <c r="AE15" s="397"/>
      <c r="AF15" s="397"/>
      <c r="AG15" s="397"/>
      <c r="AH15" s="397"/>
      <c r="AI15" s="397"/>
      <c r="AJ15" s="397"/>
      <c r="AK15" s="397"/>
      <c r="AL15" s="397"/>
      <c r="AM15" s="397"/>
      <c r="AN15" s="397"/>
      <c r="AO15" s="404"/>
    </row>
    <row r="16" spans="1:41" s="386" customFormat="1" ht="12.75" customHeight="1">
      <c r="A16" s="392"/>
      <c r="B16" s="400"/>
      <c r="C16" s="400"/>
      <c r="D16" s="401" t="s">
        <v>96</v>
      </c>
      <c r="E16" s="401" t="s">
        <v>90</v>
      </c>
      <c r="F16" s="401" t="s">
        <v>91</v>
      </c>
      <c r="G16" s="402"/>
      <c r="H16" s="403"/>
      <c r="I16" s="401" t="s">
        <v>97</v>
      </c>
      <c r="J16" s="401" t="s">
        <v>90</v>
      </c>
      <c r="K16" s="401" t="s">
        <v>91</v>
      </c>
      <c r="L16" s="400"/>
      <c r="M16" s="400"/>
      <c r="N16" s="400"/>
      <c r="O16" s="400"/>
      <c r="P16" s="400"/>
      <c r="Q16" s="400"/>
      <c r="R16" s="400"/>
      <c r="S16" s="400"/>
      <c r="T16" s="400"/>
      <c r="U16" s="400"/>
      <c r="V16" s="400"/>
      <c r="W16" s="400"/>
      <c r="X16" s="400"/>
      <c r="Y16" s="400"/>
      <c r="Z16" s="400"/>
      <c r="AA16" s="400"/>
      <c r="AB16" s="400"/>
      <c r="AC16" s="400"/>
      <c r="AD16" s="400"/>
      <c r="AE16" s="400"/>
      <c r="AF16" s="400"/>
      <c r="AG16" s="400"/>
      <c r="AH16" s="400"/>
      <c r="AI16" s="400"/>
      <c r="AJ16" s="400"/>
      <c r="AK16" s="400"/>
      <c r="AL16" s="400"/>
      <c r="AM16" s="400"/>
      <c r="AN16" s="400"/>
      <c r="AO16" s="405"/>
    </row>
    <row r="17" spans="1:40" s="386" customFormat="1" ht="11.25" customHeight="1">
      <c r="A17" s="383"/>
      <c r="B17" s="383"/>
      <c r="C17" s="383"/>
      <c r="D17" s="383"/>
      <c r="E17" s="383"/>
      <c r="F17" s="383"/>
      <c r="G17" s="383"/>
      <c r="H17" s="383"/>
      <c r="I17" s="383"/>
      <c r="J17" s="383"/>
      <c r="K17" s="383"/>
      <c r="L17" s="383"/>
      <c r="M17" s="383"/>
      <c r="N17" s="383"/>
      <c r="O17" s="383"/>
      <c r="P17" s="383"/>
      <c r="Q17" s="383"/>
      <c r="R17" s="383"/>
      <c r="S17" s="383"/>
      <c r="T17" s="383"/>
      <c r="U17" s="383"/>
      <c r="V17" s="383"/>
      <c r="W17" s="383"/>
      <c r="X17" s="383"/>
      <c r="Y17" s="383"/>
      <c r="Z17" s="383"/>
      <c r="AA17" s="383"/>
      <c r="AB17" s="383"/>
      <c r="AC17" s="383"/>
      <c r="AD17" s="383"/>
      <c r="AE17" s="383"/>
      <c r="AF17" s="383"/>
      <c r="AG17" s="383"/>
      <c r="AH17" s="383"/>
      <c r="AI17" s="383"/>
      <c r="AJ17" s="383"/>
      <c r="AK17" s="383"/>
      <c r="AL17" s="383"/>
      <c r="AM17" s="383"/>
      <c r="AN17" s="383"/>
    </row>
    <row r="18" spans="1:40" s="386" customFormat="1" ht="12" customHeight="1">
      <c r="A18" s="383"/>
      <c r="B18" s="383"/>
      <c r="C18" s="400"/>
      <c r="D18" s="406"/>
      <c r="E18" s="407"/>
      <c r="F18" s="407"/>
      <c r="G18" s="406"/>
      <c r="H18" s="406"/>
      <c r="I18" s="406"/>
      <c r="J18" s="407"/>
      <c r="K18" s="407"/>
      <c r="L18" s="400"/>
      <c r="M18" s="400"/>
      <c r="N18" s="400"/>
      <c r="O18" s="400"/>
      <c r="P18" s="383"/>
      <c r="Q18" s="383"/>
      <c r="R18" s="383"/>
      <c r="S18" s="383"/>
      <c r="T18" s="383"/>
      <c r="U18" s="383"/>
      <c r="V18" s="383"/>
      <c r="W18" s="383"/>
      <c r="X18" s="383"/>
      <c r="Y18" s="383"/>
      <c r="Z18" s="383"/>
      <c r="AA18" s="383"/>
      <c r="AB18" s="383"/>
      <c r="AC18" s="383"/>
      <c r="AD18" s="383"/>
      <c r="AE18" s="383"/>
      <c r="AF18" s="383"/>
      <c r="AG18" s="383"/>
      <c r="AH18" s="383"/>
      <c r="AI18" s="383"/>
      <c r="AJ18" s="383"/>
      <c r="AK18" s="383"/>
      <c r="AL18" s="383"/>
      <c r="AM18" s="383"/>
      <c r="AN18" s="383"/>
    </row>
    <row r="19" spans="1:40" s="386" customFormat="1" ht="11.25" customHeight="1">
      <c r="A19" s="383"/>
      <c r="B19" s="383"/>
      <c r="C19" s="383"/>
      <c r="D19" s="383"/>
      <c r="E19" s="383"/>
      <c r="F19" s="383"/>
      <c r="G19" s="383"/>
      <c r="H19" s="383"/>
      <c r="I19" s="383"/>
      <c r="J19" s="383"/>
      <c r="K19" s="383"/>
      <c r="L19" s="383"/>
      <c r="M19" s="383"/>
      <c r="N19" s="383"/>
      <c r="O19" s="383"/>
      <c r="P19" s="383"/>
      <c r="Q19" s="383"/>
      <c r="R19" s="383"/>
      <c r="S19" s="383"/>
      <c r="T19" s="383"/>
      <c r="U19" s="383"/>
      <c r="V19" s="383"/>
      <c r="W19" s="383"/>
      <c r="X19" s="383"/>
      <c r="Y19" s="383"/>
      <c r="Z19" s="383"/>
      <c r="AA19" s="383"/>
      <c r="AB19" s="383"/>
      <c r="AC19" s="383"/>
      <c r="AD19" s="383"/>
      <c r="AE19" s="383"/>
      <c r="AF19" s="383"/>
      <c r="AG19" s="383"/>
      <c r="AH19" s="383"/>
      <c r="AI19" s="383"/>
      <c r="AJ19" s="383"/>
      <c r="AK19" s="383"/>
      <c r="AL19" s="383"/>
      <c r="AM19" s="383"/>
      <c r="AN19" s="383"/>
    </row>
    <row r="20" spans="1:40" s="386" customFormat="1" ht="15.75" customHeight="1">
      <c r="A20" s="408" t="s">
        <v>139</v>
      </c>
      <c r="B20" s="392"/>
      <c r="C20" s="392"/>
      <c r="D20" s="392"/>
      <c r="E20" s="392"/>
      <c r="F20" s="383"/>
      <c r="G20" s="383"/>
      <c r="H20" s="409" t="s">
        <v>96</v>
      </c>
      <c r="I20" s="409"/>
      <c r="J20" s="409" t="s">
        <v>48</v>
      </c>
      <c r="K20" s="409" t="s">
        <v>97</v>
      </c>
      <c r="L20" s="409"/>
      <c r="M20" s="383"/>
      <c r="N20" s="383"/>
      <c r="O20" s="383"/>
      <c r="P20" s="383"/>
      <c r="Q20" s="383"/>
      <c r="R20" s="383"/>
      <c r="S20" s="383"/>
      <c r="T20" s="383"/>
      <c r="U20" s="383"/>
      <c r="V20" s="383"/>
      <c r="W20" s="383"/>
      <c r="X20" s="383"/>
      <c r="Y20" s="383"/>
      <c r="Z20" s="383"/>
      <c r="AA20" s="383"/>
      <c r="AB20" s="383"/>
      <c r="AC20" s="383"/>
      <c r="AD20" s="383"/>
      <c r="AE20" s="383"/>
      <c r="AF20" s="383"/>
      <c r="AG20" s="383"/>
      <c r="AH20" s="383"/>
      <c r="AI20" s="383"/>
      <c r="AJ20" s="383"/>
      <c r="AK20" s="383"/>
      <c r="AL20" s="383"/>
      <c r="AM20" s="383"/>
      <c r="AN20" s="383"/>
    </row>
    <row r="21" spans="1:40" s="386" customFormat="1" ht="15.75" customHeight="1">
      <c r="A21" s="383"/>
      <c r="B21" s="392"/>
      <c r="C21" s="392"/>
      <c r="D21" s="380" t="s">
        <v>141</v>
      </c>
      <c r="E21" s="380"/>
      <c r="F21" s="380"/>
      <c r="G21" s="380"/>
      <c r="H21" s="393"/>
      <c r="I21" s="393"/>
      <c r="J21" s="409" t="s">
        <v>48</v>
      </c>
      <c r="K21" s="393"/>
      <c r="L21" s="393"/>
      <c r="M21" s="410"/>
      <c r="N21" s="383"/>
      <c r="O21" s="411" t="s">
        <v>140</v>
      </c>
      <c r="P21" s="411"/>
      <c r="Q21" s="411"/>
      <c r="R21" s="411"/>
      <c r="S21" s="411"/>
      <c r="T21" s="412"/>
      <c r="U21" s="412"/>
      <c r="V21" s="412"/>
      <c r="W21" s="412"/>
      <c r="X21" s="412"/>
      <c r="Y21" s="412"/>
      <c r="Z21" s="412"/>
      <c r="AA21" s="412"/>
      <c r="AB21" s="412"/>
      <c r="AC21" s="412"/>
      <c r="AD21" s="412"/>
      <c r="AE21" s="412"/>
      <c r="AF21" s="412"/>
      <c r="AG21" s="412"/>
      <c r="AH21" s="412"/>
      <c r="AI21" s="412"/>
      <c r="AJ21" s="413" t="s">
        <v>48</v>
      </c>
      <c r="AK21" s="413"/>
      <c r="AL21" s="413"/>
      <c r="AM21" s="413"/>
      <c r="AN21" s="413"/>
    </row>
    <row r="22" spans="1:40" s="386" customFormat="1" ht="16.5" customHeight="1">
      <c r="A22" s="392"/>
      <c r="B22" s="392"/>
      <c r="C22" s="392"/>
      <c r="D22" s="380" t="s">
        <v>142</v>
      </c>
      <c r="E22" s="380"/>
      <c r="F22" s="380"/>
      <c r="G22" s="380"/>
      <c r="H22" s="393"/>
      <c r="I22" s="393"/>
      <c r="J22" s="409" t="s">
        <v>48</v>
      </c>
      <c r="K22" s="393"/>
      <c r="L22" s="393"/>
      <c r="M22" s="410"/>
      <c r="N22" s="383"/>
      <c r="O22" s="411"/>
      <c r="P22" s="411"/>
      <c r="Q22" s="411"/>
      <c r="R22" s="411"/>
      <c r="S22" s="411"/>
      <c r="T22" s="412"/>
      <c r="U22" s="412"/>
      <c r="V22" s="412"/>
      <c r="W22" s="412"/>
      <c r="X22" s="412"/>
      <c r="Y22" s="412"/>
      <c r="Z22" s="412"/>
      <c r="AA22" s="412"/>
      <c r="AB22" s="412"/>
      <c r="AC22" s="412"/>
      <c r="AD22" s="412"/>
      <c r="AE22" s="412"/>
      <c r="AF22" s="412"/>
      <c r="AG22" s="412"/>
      <c r="AH22" s="412"/>
      <c r="AI22" s="412"/>
      <c r="AJ22" s="413"/>
      <c r="AK22" s="413"/>
      <c r="AL22" s="413"/>
      <c r="AM22" s="413"/>
      <c r="AN22" s="413"/>
    </row>
    <row r="23" spans="1:40" s="386" customFormat="1" ht="15.75" customHeight="1">
      <c r="A23" s="392"/>
      <c r="B23" s="392"/>
      <c r="C23" s="380" t="s">
        <v>40</v>
      </c>
      <c r="D23" s="380"/>
      <c r="E23" s="380"/>
      <c r="F23" s="380"/>
      <c r="G23" s="380"/>
      <c r="H23" s="393"/>
      <c r="I23" s="393"/>
      <c r="J23" s="409" t="s">
        <v>48</v>
      </c>
      <c r="K23" s="393"/>
      <c r="L23" s="393"/>
      <c r="M23" s="383"/>
      <c r="N23" s="383"/>
      <c r="O23" s="383"/>
      <c r="P23" s="383"/>
      <c r="Q23" s="383"/>
      <c r="R23" s="383"/>
      <c r="S23" s="383"/>
      <c r="T23" s="383"/>
      <c r="U23" s="383"/>
      <c r="V23" s="383"/>
      <c r="W23" s="383"/>
      <c r="X23" s="383"/>
      <c r="Y23" s="383"/>
      <c r="Z23" s="383"/>
      <c r="AA23" s="383"/>
      <c r="AB23" s="383"/>
      <c r="AC23" s="383"/>
      <c r="AD23" s="383"/>
      <c r="AE23" s="383"/>
      <c r="AF23" s="383"/>
      <c r="AG23" s="383"/>
      <c r="AH23" s="383"/>
      <c r="AI23" s="383"/>
      <c r="AJ23" s="383"/>
      <c r="AK23" s="383"/>
      <c r="AL23" s="383"/>
      <c r="AM23" s="383"/>
      <c r="AN23" s="383"/>
    </row>
    <row r="24" spans="1:40" s="386" customFormat="1" ht="11.25" customHeight="1">
      <c r="A24" s="383"/>
      <c r="B24" s="383"/>
      <c r="C24" s="383"/>
      <c r="D24" s="383"/>
      <c r="E24" s="383"/>
      <c r="F24" s="383"/>
      <c r="G24" s="383"/>
      <c r="H24" s="383"/>
      <c r="I24" s="383"/>
      <c r="J24" s="383"/>
      <c r="K24" s="383"/>
      <c r="L24" s="383"/>
      <c r="M24" s="383"/>
      <c r="N24" s="383"/>
      <c r="O24" s="383"/>
      <c r="P24" s="383"/>
      <c r="Q24" s="383"/>
      <c r="R24" s="383"/>
      <c r="S24" s="383"/>
      <c r="T24" s="383"/>
      <c r="U24" s="383"/>
      <c r="V24" s="383"/>
      <c r="W24" s="383"/>
      <c r="X24" s="383"/>
      <c r="Y24" s="383"/>
      <c r="Z24" s="383"/>
      <c r="AA24" s="383"/>
      <c r="AB24" s="383"/>
      <c r="AC24" s="383"/>
      <c r="AD24" s="383"/>
      <c r="AE24" s="383"/>
      <c r="AF24" s="383"/>
      <c r="AG24" s="383"/>
      <c r="AH24" s="383"/>
      <c r="AI24" s="383"/>
      <c r="AJ24" s="383"/>
      <c r="AK24" s="383"/>
      <c r="AL24" s="383"/>
      <c r="AM24" s="383"/>
      <c r="AN24" s="383"/>
    </row>
    <row r="25" spans="1:40" s="386" customFormat="1" ht="12.75" customHeight="1">
      <c r="A25" s="383"/>
      <c r="B25" s="383"/>
      <c r="C25" s="383"/>
      <c r="D25" s="383"/>
      <c r="E25" s="383"/>
      <c r="F25" s="383"/>
      <c r="G25" s="383"/>
      <c r="H25" s="383"/>
      <c r="I25" s="383"/>
      <c r="J25" s="383"/>
      <c r="K25" s="383"/>
      <c r="L25" s="383"/>
      <c r="M25" s="383"/>
      <c r="N25" s="383"/>
      <c r="O25" s="383"/>
      <c r="P25" s="383"/>
      <c r="Q25" s="383"/>
      <c r="R25" s="383"/>
      <c r="S25" s="383"/>
      <c r="T25" s="383"/>
      <c r="U25" s="383"/>
      <c r="V25" s="383"/>
      <c r="W25" s="383"/>
      <c r="X25" s="383"/>
      <c r="Y25" s="383"/>
      <c r="Z25" s="383"/>
      <c r="AA25" s="414" t="s">
        <v>145</v>
      </c>
      <c r="AB25" s="383"/>
      <c r="AC25" s="383"/>
      <c r="AD25" s="383"/>
      <c r="AE25" s="415"/>
      <c r="AF25" s="415"/>
      <c r="AG25" s="415"/>
      <c r="AH25" s="415"/>
      <c r="AI25" s="415"/>
      <c r="AJ25" s="415"/>
      <c r="AK25" s="415"/>
      <c r="AL25" s="415"/>
      <c r="AM25" s="415"/>
      <c r="AN25" s="415"/>
    </row>
    <row r="26" spans="1:40" s="386" customFormat="1" ht="11.25" customHeight="1">
      <c r="A26" s="383"/>
      <c r="B26" s="383"/>
      <c r="C26" s="383"/>
      <c r="D26" s="383"/>
      <c r="E26" s="383"/>
      <c r="F26" s="383"/>
      <c r="G26" s="383"/>
      <c r="H26" s="383"/>
      <c r="I26" s="383"/>
      <c r="J26" s="383"/>
      <c r="K26" s="383"/>
      <c r="L26" s="383"/>
      <c r="M26" s="383"/>
      <c r="N26" s="383"/>
      <c r="O26" s="383"/>
      <c r="P26" s="383"/>
      <c r="Q26" s="383"/>
      <c r="R26" s="383"/>
      <c r="S26" s="383"/>
      <c r="T26" s="383"/>
      <c r="U26" s="383"/>
      <c r="V26" s="383"/>
      <c r="W26" s="383"/>
      <c r="X26" s="383"/>
      <c r="Y26" s="383"/>
      <c r="Z26" s="383"/>
      <c r="AA26" s="383"/>
      <c r="AB26" s="383"/>
      <c r="AC26" s="383"/>
      <c r="AD26" s="383"/>
      <c r="AE26" s="415"/>
      <c r="AF26" s="415"/>
      <c r="AG26" s="415"/>
      <c r="AH26" s="415"/>
      <c r="AI26" s="415"/>
      <c r="AJ26" s="415"/>
      <c r="AK26" s="415"/>
      <c r="AL26" s="415"/>
      <c r="AM26" s="415"/>
      <c r="AN26" s="415"/>
    </row>
    <row r="27" spans="1:40" s="386" customFormat="1" ht="11.25" customHeight="1">
      <c r="A27" s="383"/>
      <c r="B27" s="383"/>
      <c r="C27" s="383"/>
      <c r="D27" s="383"/>
      <c r="E27" s="383"/>
      <c r="F27" s="383"/>
      <c r="G27" s="383"/>
      <c r="H27" s="383"/>
      <c r="I27" s="383"/>
      <c r="J27" s="383"/>
      <c r="K27" s="383"/>
      <c r="L27" s="383"/>
      <c r="M27" s="383"/>
      <c r="N27" s="383"/>
      <c r="O27" s="383"/>
      <c r="P27" s="383"/>
      <c r="Q27" s="383"/>
      <c r="R27" s="383"/>
      <c r="S27" s="383"/>
      <c r="T27" s="383"/>
      <c r="U27" s="383"/>
      <c r="V27" s="383"/>
      <c r="W27" s="383"/>
      <c r="X27" s="383"/>
      <c r="Y27" s="383"/>
      <c r="Z27" s="383"/>
      <c r="AA27" s="383"/>
      <c r="AB27" s="383"/>
      <c r="AC27" s="383"/>
      <c r="AD27" s="383"/>
      <c r="AE27" s="383"/>
      <c r="AF27" s="383"/>
      <c r="AG27" s="383"/>
      <c r="AH27" s="383"/>
      <c r="AI27" s="383"/>
      <c r="AJ27" s="383"/>
      <c r="AK27" s="383"/>
      <c r="AL27" s="383"/>
      <c r="AM27" s="383"/>
      <c r="AN27" s="383"/>
    </row>
    <row r="28" spans="1:40" s="386" customFormat="1" ht="11.25" customHeight="1">
      <c r="A28" s="383"/>
      <c r="B28" s="383"/>
      <c r="C28" s="383"/>
      <c r="D28" s="383"/>
      <c r="E28" s="383"/>
      <c r="F28" s="383"/>
      <c r="G28" s="383"/>
      <c r="H28" s="383"/>
      <c r="I28" s="383"/>
      <c r="J28" s="383"/>
      <c r="K28" s="383"/>
      <c r="L28" s="383"/>
      <c r="M28" s="383"/>
      <c r="N28" s="383"/>
      <c r="O28" s="383"/>
      <c r="P28" s="383"/>
      <c r="Q28" s="383"/>
      <c r="R28" s="383"/>
      <c r="S28" s="383"/>
      <c r="T28" s="383"/>
      <c r="U28" s="383"/>
      <c r="V28" s="383"/>
      <c r="W28" s="383"/>
      <c r="X28" s="383"/>
      <c r="Y28" s="383"/>
      <c r="Z28" s="383"/>
      <c r="AA28" s="383"/>
      <c r="AB28" s="383"/>
      <c r="AC28" s="383"/>
      <c r="AD28" s="383"/>
      <c r="AE28" s="383"/>
      <c r="AF28" s="383"/>
      <c r="AG28" s="383"/>
      <c r="AH28" s="383"/>
      <c r="AI28" s="383"/>
      <c r="AJ28" s="383"/>
      <c r="AK28" s="383"/>
      <c r="AL28" s="383"/>
      <c r="AM28" s="383"/>
      <c r="AN28" s="383"/>
    </row>
    <row r="29" spans="1:40" s="386" customFormat="1" ht="12" customHeight="1">
      <c r="A29" s="383"/>
      <c r="B29" s="383"/>
      <c r="C29" s="383"/>
      <c r="D29" s="383"/>
      <c r="E29" s="383"/>
      <c r="F29" s="383"/>
      <c r="G29" s="383"/>
      <c r="H29" s="383"/>
      <c r="I29" s="383"/>
      <c r="J29" s="383"/>
      <c r="K29" s="383"/>
      <c r="L29" s="383"/>
      <c r="M29" s="383"/>
      <c r="N29" s="383"/>
      <c r="O29" s="383"/>
      <c r="P29" s="383"/>
      <c r="Q29" s="383"/>
      <c r="R29" s="383"/>
      <c r="S29" s="383"/>
      <c r="T29" s="383"/>
      <c r="U29" s="383"/>
      <c r="V29" s="383"/>
      <c r="W29" s="383"/>
      <c r="X29" s="383"/>
      <c r="Y29" s="383"/>
      <c r="Z29" s="383"/>
      <c r="AA29" s="383"/>
      <c r="AB29" s="383"/>
      <c r="AC29" s="383"/>
      <c r="AD29" s="383"/>
      <c r="AE29" s="383"/>
      <c r="AF29" s="383"/>
      <c r="AG29" s="383"/>
      <c r="AH29" s="383"/>
      <c r="AI29" s="383"/>
      <c r="AJ29" s="383"/>
      <c r="AK29" s="383"/>
      <c r="AL29" s="383"/>
      <c r="AM29" s="383"/>
      <c r="AN29" s="383"/>
    </row>
    <row r="30" spans="1:40" s="386" customFormat="1" ht="16.5" customHeight="1">
      <c r="A30" s="380" t="s">
        <v>132</v>
      </c>
      <c r="B30" s="380"/>
      <c r="C30" s="381" t="str">
        <f>CONCATENATE('(7) vstupní data'!$B$6," ",'(7) vstupní data'!$B$7,"  ",'(7) vstupní data'!$B$8)</f>
        <v>25.- 26.2014 Český pohár  starší žákyně</v>
      </c>
      <c r="D30" s="381"/>
      <c r="E30" s="381"/>
      <c r="F30" s="381"/>
      <c r="G30" s="381"/>
      <c r="H30" s="381"/>
      <c r="I30" s="381"/>
      <c r="J30" s="381"/>
      <c r="K30" s="381"/>
      <c r="L30" s="381"/>
      <c r="M30" s="381"/>
      <c r="N30" s="381"/>
      <c r="O30" s="381"/>
      <c r="P30" s="381"/>
      <c r="Q30" s="381"/>
      <c r="R30" s="381"/>
      <c r="S30" s="381"/>
      <c r="T30" s="381"/>
      <c r="U30" s="381"/>
      <c r="V30" s="381"/>
      <c r="W30" s="381"/>
      <c r="X30" s="381" t="s">
        <v>133</v>
      </c>
      <c r="Y30" s="381"/>
      <c r="Z30" s="382" t="str">
        <f>'(7) vstupní data'!$B$11</f>
        <v>3.skupina</v>
      </c>
      <c r="AA30" s="382"/>
      <c r="AB30" s="382"/>
      <c r="AC30" s="382"/>
      <c r="AD30" s="382"/>
      <c r="AE30" s="382"/>
      <c r="AF30" s="383"/>
      <c r="AG30" s="383"/>
      <c r="AH30" s="384">
        <f>'(7) vstupní data'!$B$9</f>
        <v>0</v>
      </c>
      <c r="AI30" s="384"/>
      <c r="AJ30" s="384"/>
      <c r="AK30" s="384"/>
      <c r="AL30" s="384"/>
      <c r="AM30" s="384"/>
      <c r="AN30" s="384"/>
    </row>
    <row r="31" spans="1:40" s="386" customFormat="1" ht="15.75" customHeight="1">
      <c r="A31" s="380" t="s">
        <v>134</v>
      </c>
      <c r="B31" s="380"/>
      <c r="C31" s="381" t="str">
        <f>CONCATENATE('(7) vstupní data'!$B$1," ",'(7) vstupní data'!$B$3)</f>
        <v>TJ Orion Praha ZŠ Mráčkova 3090 Praha 12</v>
      </c>
      <c r="D31" s="381"/>
      <c r="E31" s="381"/>
      <c r="F31" s="381"/>
      <c r="G31" s="381"/>
      <c r="H31" s="381"/>
      <c r="I31" s="381"/>
      <c r="J31" s="381"/>
      <c r="K31" s="381"/>
      <c r="L31" s="381"/>
      <c r="M31" s="381"/>
      <c r="N31" s="381"/>
      <c r="O31" s="381"/>
      <c r="P31" s="381"/>
      <c r="Q31" s="381"/>
      <c r="R31" s="381"/>
      <c r="S31" s="381"/>
      <c r="T31" s="381"/>
      <c r="U31" s="381"/>
      <c r="V31" s="381"/>
      <c r="W31" s="381"/>
      <c r="X31" s="381"/>
      <c r="Y31" s="381"/>
      <c r="Z31" s="381"/>
      <c r="AA31" s="381"/>
      <c r="AB31" s="381"/>
      <c r="AC31" s="381"/>
      <c r="AD31" s="381"/>
      <c r="AE31" s="381"/>
      <c r="AF31" s="383"/>
      <c r="AG31" s="383"/>
      <c r="AH31" s="383"/>
      <c r="AI31" s="383"/>
      <c r="AJ31" s="383"/>
      <c r="AK31" s="383"/>
      <c r="AL31" s="383"/>
      <c r="AM31" s="383"/>
      <c r="AN31" s="383"/>
    </row>
    <row r="32" spans="1:40" s="386" customFormat="1" ht="15.75" customHeight="1">
      <c r="A32" s="387"/>
      <c r="B32" s="387"/>
      <c r="C32" s="388"/>
      <c r="D32" s="388"/>
      <c r="E32" s="388"/>
      <c r="F32" s="388"/>
      <c r="G32" s="388"/>
      <c r="H32" s="388"/>
      <c r="I32" s="388"/>
      <c r="J32" s="388"/>
      <c r="K32" s="388"/>
      <c r="L32" s="388"/>
      <c r="M32" s="388"/>
      <c r="N32" s="388"/>
      <c r="O32" s="388"/>
      <c r="P32" s="388"/>
      <c r="Q32" s="388"/>
      <c r="R32" s="388"/>
      <c r="S32" s="388"/>
      <c r="T32" s="388"/>
      <c r="U32" s="388"/>
      <c r="V32" s="388"/>
      <c r="W32" s="388"/>
      <c r="X32" s="388"/>
      <c r="Y32" s="388"/>
      <c r="Z32" s="388"/>
      <c r="AA32" s="388"/>
      <c r="AB32" s="388"/>
      <c r="AC32" s="388"/>
      <c r="AD32" s="388"/>
      <c r="AE32" s="388"/>
      <c r="AF32" s="383"/>
      <c r="AG32" s="383"/>
      <c r="AH32" s="381" t="s">
        <v>135</v>
      </c>
      <c r="AI32" s="381"/>
      <c r="AJ32" s="381"/>
      <c r="AK32" s="381"/>
      <c r="AL32" s="389">
        <v>2</v>
      </c>
      <c r="AM32" s="389"/>
      <c r="AN32" s="383"/>
    </row>
    <row r="33" spans="1:40" s="386" customFormat="1" ht="15.75" customHeight="1">
      <c r="A33" s="387"/>
      <c r="B33" s="387"/>
      <c r="C33" s="388"/>
      <c r="D33" s="388"/>
      <c r="E33" s="388"/>
      <c r="F33" s="388"/>
      <c r="G33" s="388"/>
      <c r="H33" s="388"/>
      <c r="I33" s="388"/>
      <c r="J33" s="388"/>
      <c r="K33" s="388"/>
      <c r="L33" s="388"/>
      <c r="M33" s="388"/>
      <c r="N33" s="388"/>
      <c r="O33" s="388"/>
      <c r="P33" s="388"/>
      <c r="Q33" s="388"/>
      <c r="R33" s="388"/>
      <c r="S33" s="388"/>
      <c r="T33" s="388"/>
      <c r="U33" s="388"/>
      <c r="V33" s="388"/>
      <c r="W33" s="388"/>
      <c r="X33" s="388"/>
      <c r="Y33" s="388"/>
      <c r="Z33" s="388"/>
      <c r="AA33" s="388"/>
      <c r="AB33" s="388"/>
      <c r="AC33" s="388"/>
      <c r="AD33" s="388"/>
      <c r="AE33" s="388"/>
      <c r="AF33" s="383"/>
      <c r="AG33" s="383"/>
      <c r="AH33" s="383"/>
      <c r="AI33" s="383"/>
      <c r="AJ33" s="383"/>
      <c r="AK33" s="383"/>
      <c r="AL33" s="383"/>
      <c r="AM33" s="383"/>
      <c r="AN33" s="383"/>
    </row>
    <row r="34" spans="1:40" s="386" customFormat="1" ht="15.75" customHeight="1">
      <c r="A34" s="390" t="s">
        <v>136</v>
      </c>
      <c r="B34" s="390"/>
      <c r="C34" s="383"/>
      <c r="D34" s="383"/>
      <c r="E34" s="391" t="s">
        <v>137</v>
      </c>
      <c r="F34" s="389" t="str">
        <f>VLOOKUP(AL32,'(7) vstupní data'!$H$2:$P$22,2,0)</f>
        <v>TJ Kralupy</v>
      </c>
      <c r="G34" s="389"/>
      <c r="H34" s="389"/>
      <c r="I34" s="389"/>
      <c r="J34" s="389"/>
      <c r="K34" s="389"/>
      <c r="L34" s="389"/>
      <c r="M34" s="389"/>
      <c r="N34" s="389"/>
      <c r="O34" s="389"/>
      <c r="P34" s="389"/>
      <c r="Q34" s="389"/>
      <c r="R34" s="389"/>
      <c r="S34" s="389"/>
      <c r="T34" s="389"/>
      <c r="U34" s="383"/>
      <c r="V34" s="391" t="s">
        <v>138</v>
      </c>
      <c r="W34" s="389" t="str">
        <f>VLOOKUP(AL32,'(7) vstupní data'!$H$2:$P$22,6,0)</f>
        <v>TJ Orion Praha</v>
      </c>
      <c r="X34" s="389"/>
      <c r="Y34" s="389"/>
      <c r="Z34" s="389"/>
      <c r="AA34" s="389"/>
      <c r="AB34" s="389"/>
      <c r="AC34" s="389"/>
      <c r="AD34" s="389"/>
      <c r="AE34" s="389"/>
      <c r="AF34" s="389"/>
      <c r="AG34" s="389"/>
      <c r="AH34" s="389"/>
      <c r="AI34" s="389"/>
      <c r="AJ34" s="389"/>
      <c r="AK34" s="389"/>
      <c r="AL34" s="383"/>
      <c r="AM34" s="383"/>
      <c r="AN34" s="383"/>
    </row>
    <row r="35" spans="1:40" s="386" customFormat="1" ht="11.25" customHeight="1">
      <c r="A35" s="383"/>
      <c r="B35" s="383"/>
      <c r="C35" s="383"/>
      <c r="D35" s="383"/>
      <c r="E35" s="383"/>
      <c r="F35" s="383"/>
      <c r="G35" s="383"/>
      <c r="H35" s="383"/>
      <c r="I35" s="383"/>
      <c r="J35" s="383"/>
      <c r="K35" s="383"/>
      <c r="L35" s="383"/>
      <c r="M35" s="383"/>
      <c r="N35" s="383"/>
      <c r="O35" s="383"/>
      <c r="P35" s="383"/>
      <c r="Q35" s="383"/>
      <c r="R35" s="383"/>
      <c r="S35" s="383"/>
      <c r="T35" s="383"/>
      <c r="U35" s="383"/>
      <c r="V35" s="383"/>
      <c r="W35" s="383"/>
      <c r="X35" s="383"/>
      <c r="Y35" s="383"/>
      <c r="Z35" s="383"/>
      <c r="AA35" s="383"/>
      <c r="AB35" s="383"/>
      <c r="AC35" s="383"/>
      <c r="AD35" s="383"/>
      <c r="AE35" s="383"/>
      <c r="AF35" s="383"/>
      <c r="AG35" s="383"/>
      <c r="AH35" s="383"/>
      <c r="AI35" s="383"/>
      <c r="AJ35" s="383"/>
      <c r="AK35" s="383"/>
      <c r="AL35" s="383"/>
      <c r="AM35" s="383"/>
      <c r="AN35" s="383"/>
    </row>
    <row r="36" spans="1:40" s="386" customFormat="1" ht="12.75" customHeight="1">
      <c r="A36" s="392" t="s">
        <v>141</v>
      </c>
      <c r="B36" s="383"/>
      <c r="C36" s="383"/>
      <c r="D36" s="383"/>
      <c r="E36" s="383"/>
      <c r="F36" s="383"/>
      <c r="G36" s="383"/>
      <c r="H36" s="383"/>
      <c r="I36" s="383"/>
      <c r="J36" s="383"/>
      <c r="K36" s="383"/>
      <c r="L36" s="383"/>
      <c r="M36" s="383"/>
      <c r="N36" s="383"/>
      <c r="O36" s="383"/>
      <c r="P36" s="383"/>
      <c r="Q36" s="383"/>
      <c r="R36" s="383"/>
      <c r="S36" s="383"/>
      <c r="T36" s="383"/>
      <c r="U36" s="383"/>
      <c r="V36" s="383"/>
      <c r="W36" s="383"/>
      <c r="X36" s="383"/>
      <c r="Y36" s="383"/>
      <c r="Z36" s="383"/>
      <c r="AA36" s="383"/>
      <c r="AB36" s="383"/>
      <c r="AC36" s="383"/>
      <c r="AD36" s="383"/>
      <c r="AE36" s="383"/>
      <c r="AF36" s="383"/>
      <c r="AG36" s="383"/>
      <c r="AH36" s="383"/>
      <c r="AI36" s="383"/>
      <c r="AJ36" s="383"/>
      <c r="AK36" s="383"/>
      <c r="AL36" s="383"/>
      <c r="AM36" s="383"/>
      <c r="AN36" s="383"/>
    </row>
    <row r="37" spans="1:40" s="386" customFormat="1" ht="12.75" customHeight="1">
      <c r="A37" s="393" t="s">
        <v>96</v>
      </c>
      <c r="B37" s="394">
        <v>1</v>
      </c>
      <c r="C37" s="394">
        <f>B37+1</f>
        <v>2</v>
      </c>
      <c r="D37" s="394">
        <f aca="true" t="shared" si="6" ref="D37:S38">C37+1</f>
        <v>3</v>
      </c>
      <c r="E37" s="394">
        <f t="shared" si="6"/>
        <v>4</v>
      </c>
      <c r="F37" s="394">
        <f t="shared" si="6"/>
        <v>5</v>
      </c>
      <c r="G37" s="395">
        <f t="shared" si="6"/>
        <v>6</v>
      </c>
      <c r="H37" s="395">
        <f t="shared" si="6"/>
        <v>7</v>
      </c>
      <c r="I37" s="395">
        <f t="shared" si="6"/>
        <v>8</v>
      </c>
      <c r="J37" s="395">
        <f t="shared" si="6"/>
        <v>9</v>
      </c>
      <c r="K37" s="395">
        <f t="shared" si="6"/>
        <v>10</v>
      </c>
      <c r="L37" s="395">
        <f t="shared" si="6"/>
        <v>11</v>
      </c>
      <c r="M37" s="395">
        <f t="shared" si="6"/>
        <v>12</v>
      </c>
      <c r="N37" s="395">
        <f t="shared" si="6"/>
        <v>13</v>
      </c>
      <c r="O37" s="395">
        <f t="shared" si="6"/>
        <v>14</v>
      </c>
      <c r="P37" s="395">
        <f t="shared" si="6"/>
        <v>15</v>
      </c>
      <c r="Q37" s="395">
        <f t="shared" si="6"/>
        <v>16</v>
      </c>
      <c r="R37" s="395">
        <f t="shared" si="6"/>
        <v>17</v>
      </c>
      <c r="S37" s="395">
        <f t="shared" si="6"/>
        <v>18</v>
      </c>
      <c r="T37" s="395">
        <f aca="true" t="shared" si="7" ref="T37:AI38">S37+1</f>
        <v>19</v>
      </c>
      <c r="U37" s="395">
        <f t="shared" si="7"/>
        <v>20</v>
      </c>
      <c r="V37" s="395">
        <f t="shared" si="7"/>
        <v>21</v>
      </c>
      <c r="W37" s="395">
        <f t="shared" si="7"/>
        <v>22</v>
      </c>
      <c r="X37" s="395">
        <f t="shared" si="7"/>
        <v>23</v>
      </c>
      <c r="Y37" s="395">
        <f t="shared" si="7"/>
        <v>24</v>
      </c>
      <c r="Z37" s="395">
        <f t="shared" si="7"/>
        <v>25</v>
      </c>
      <c r="AA37" s="395">
        <f t="shared" si="7"/>
        <v>26</v>
      </c>
      <c r="AB37" s="395">
        <f t="shared" si="7"/>
        <v>27</v>
      </c>
      <c r="AC37" s="395">
        <f t="shared" si="7"/>
        <v>28</v>
      </c>
      <c r="AD37" s="395">
        <f t="shared" si="7"/>
        <v>29</v>
      </c>
      <c r="AE37" s="395">
        <f t="shared" si="7"/>
        <v>30</v>
      </c>
      <c r="AF37" s="395">
        <f t="shared" si="7"/>
        <v>31</v>
      </c>
      <c r="AG37" s="395">
        <f t="shared" si="7"/>
        <v>32</v>
      </c>
      <c r="AH37" s="395">
        <f t="shared" si="7"/>
        <v>33</v>
      </c>
      <c r="AI37" s="395">
        <f t="shared" si="7"/>
        <v>34</v>
      </c>
      <c r="AJ37" s="395">
        <f aca="true" t="shared" si="8" ref="AJ37:AN38">AI37+1</f>
        <v>35</v>
      </c>
      <c r="AK37" s="395">
        <f t="shared" si="8"/>
        <v>36</v>
      </c>
      <c r="AL37" s="395">
        <f t="shared" si="8"/>
        <v>37</v>
      </c>
      <c r="AM37" s="395">
        <f t="shared" si="8"/>
        <v>38</v>
      </c>
      <c r="AN37" s="395">
        <f t="shared" si="8"/>
        <v>39</v>
      </c>
    </row>
    <row r="38" spans="1:40" s="386" customFormat="1" ht="12.75" customHeight="1">
      <c r="A38" s="393" t="s">
        <v>97</v>
      </c>
      <c r="B38" s="394">
        <v>1</v>
      </c>
      <c r="C38" s="394">
        <f>B38+1</f>
        <v>2</v>
      </c>
      <c r="D38" s="394">
        <f t="shared" si="6"/>
        <v>3</v>
      </c>
      <c r="E38" s="394">
        <f t="shared" si="6"/>
        <v>4</v>
      </c>
      <c r="F38" s="394">
        <f t="shared" si="6"/>
        <v>5</v>
      </c>
      <c r="G38" s="395">
        <f t="shared" si="6"/>
        <v>6</v>
      </c>
      <c r="H38" s="395">
        <f t="shared" si="6"/>
        <v>7</v>
      </c>
      <c r="I38" s="395">
        <f t="shared" si="6"/>
        <v>8</v>
      </c>
      <c r="J38" s="395">
        <f t="shared" si="6"/>
        <v>9</v>
      </c>
      <c r="K38" s="395">
        <f t="shared" si="6"/>
        <v>10</v>
      </c>
      <c r="L38" s="395">
        <f t="shared" si="6"/>
        <v>11</v>
      </c>
      <c r="M38" s="395">
        <f t="shared" si="6"/>
        <v>12</v>
      </c>
      <c r="N38" s="395">
        <f t="shared" si="6"/>
        <v>13</v>
      </c>
      <c r="O38" s="395">
        <f t="shared" si="6"/>
        <v>14</v>
      </c>
      <c r="P38" s="395">
        <f t="shared" si="6"/>
        <v>15</v>
      </c>
      <c r="Q38" s="395">
        <f t="shared" si="6"/>
        <v>16</v>
      </c>
      <c r="R38" s="395">
        <f t="shared" si="6"/>
        <v>17</v>
      </c>
      <c r="S38" s="395">
        <f t="shared" si="6"/>
        <v>18</v>
      </c>
      <c r="T38" s="395">
        <f t="shared" si="7"/>
        <v>19</v>
      </c>
      <c r="U38" s="395">
        <f t="shared" si="7"/>
        <v>20</v>
      </c>
      <c r="V38" s="395">
        <f t="shared" si="7"/>
        <v>21</v>
      </c>
      <c r="W38" s="395">
        <f t="shared" si="7"/>
        <v>22</v>
      </c>
      <c r="X38" s="395">
        <f t="shared" si="7"/>
        <v>23</v>
      </c>
      <c r="Y38" s="395">
        <f t="shared" si="7"/>
        <v>24</v>
      </c>
      <c r="Z38" s="395">
        <f t="shared" si="7"/>
        <v>25</v>
      </c>
      <c r="AA38" s="395">
        <f t="shared" si="7"/>
        <v>26</v>
      </c>
      <c r="AB38" s="395">
        <f t="shared" si="7"/>
        <v>27</v>
      </c>
      <c r="AC38" s="395">
        <f t="shared" si="7"/>
        <v>28</v>
      </c>
      <c r="AD38" s="395">
        <f t="shared" si="7"/>
        <v>29</v>
      </c>
      <c r="AE38" s="395">
        <f t="shared" si="7"/>
        <v>30</v>
      </c>
      <c r="AF38" s="395">
        <f t="shared" si="7"/>
        <v>31</v>
      </c>
      <c r="AG38" s="395">
        <f t="shared" si="7"/>
        <v>32</v>
      </c>
      <c r="AH38" s="395">
        <f t="shared" si="7"/>
        <v>33</v>
      </c>
      <c r="AI38" s="395">
        <f t="shared" si="7"/>
        <v>34</v>
      </c>
      <c r="AJ38" s="395">
        <f t="shared" si="8"/>
        <v>35</v>
      </c>
      <c r="AK38" s="395">
        <f t="shared" si="8"/>
        <v>36</v>
      </c>
      <c r="AL38" s="395">
        <f t="shared" si="8"/>
        <v>37</v>
      </c>
      <c r="AM38" s="395">
        <f t="shared" si="8"/>
        <v>38</v>
      </c>
      <c r="AN38" s="395">
        <f t="shared" si="8"/>
        <v>39</v>
      </c>
    </row>
    <row r="39" spans="1:40" s="386" customFormat="1" ht="12.75" customHeight="1">
      <c r="A39" s="396"/>
      <c r="B39" s="397"/>
      <c r="C39" s="397"/>
      <c r="D39" s="398"/>
      <c r="E39" s="398"/>
      <c r="F39" s="398"/>
      <c r="G39" s="399"/>
      <c r="H39" s="399"/>
      <c r="I39" s="398"/>
      <c r="J39" s="398"/>
      <c r="K39" s="398"/>
      <c r="L39" s="397"/>
      <c r="M39" s="397"/>
      <c r="N39" s="397"/>
      <c r="O39" s="397"/>
      <c r="P39" s="397"/>
      <c r="Q39" s="397"/>
      <c r="R39" s="397"/>
      <c r="S39" s="397"/>
      <c r="T39" s="397"/>
      <c r="U39" s="397"/>
      <c r="V39" s="397"/>
      <c r="W39" s="397"/>
      <c r="X39" s="397"/>
      <c r="Y39" s="397"/>
      <c r="Z39" s="397"/>
      <c r="AA39" s="397"/>
      <c r="AB39" s="397"/>
      <c r="AC39" s="397"/>
      <c r="AD39" s="397"/>
      <c r="AE39" s="397"/>
      <c r="AF39" s="397"/>
      <c r="AG39" s="397"/>
      <c r="AH39" s="397"/>
      <c r="AI39" s="397"/>
      <c r="AJ39" s="397"/>
      <c r="AK39" s="397"/>
      <c r="AL39" s="397"/>
      <c r="AM39" s="397"/>
      <c r="AN39" s="397"/>
    </row>
    <row r="40" spans="1:40" s="386" customFormat="1" ht="12.75" customHeight="1">
      <c r="A40" s="392"/>
      <c r="B40" s="400"/>
      <c r="C40" s="400"/>
      <c r="D40" s="401" t="s">
        <v>96</v>
      </c>
      <c r="E40" s="401" t="s">
        <v>90</v>
      </c>
      <c r="F40" s="401" t="s">
        <v>91</v>
      </c>
      <c r="G40" s="402"/>
      <c r="H40" s="403"/>
      <c r="I40" s="401" t="s">
        <v>97</v>
      </c>
      <c r="J40" s="401" t="s">
        <v>90</v>
      </c>
      <c r="K40" s="401" t="s">
        <v>91</v>
      </c>
      <c r="L40" s="400"/>
      <c r="M40" s="400"/>
      <c r="N40" s="400"/>
      <c r="O40" s="400"/>
      <c r="P40" s="400"/>
      <c r="Q40" s="400"/>
      <c r="R40" s="400"/>
      <c r="S40" s="400"/>
      <c r="T40" s="400"/>
      <c r="U40" s="400"/>
      <c r="V40" s="400"/>
      <c r="W40" s="400"/>
      <c r="X40" s="400"/>
      <c r="Y40" s="400"/>
      <c r="Z40" s="400"/>
      <c r="AA40" s="400"/>
      <c r="AB40" s="400"/>
      <c r="AC40" s="400"/>
      <c r="AD40" s="400"/>
      <c r="AE40" s="400"/>
      <c r="AF40" s="400"/>
      <c r="AG40" s="400"/>
      <c r="AH40" s="400"/>
      <c r="AI40" s="400"/>
      <c r="AJ40" s="400"/>
      <c r="AK40" s="400"/>
      <c r="AL40" s="383"/>
      <c r="AM40" s="383"/>
      <c r="AN40" s="383"/>
    </row>
    <row r="41" spans="1:40" s="386" customFormat="1" ht="12.75" customHeight="1">
      <c r="A41" s="392" t="s">
        <v>142</v>
      </c>
      <c r="B41" s="400"/>
      <c r="C41" s="400"/>
      <c r="D41" s="400"/>
      <c r="E41" s="400"/>
      <c r="F41" s="400"/>
      <c r="G41" s="400"/>
      <c r="H41" s="400"/>
      <c r="I41" s="400"/>
      <c r="J41" s="400"/>
      <c r="K41" s="400"/>
      <c r="L41" s="400"/>
      <c r="M41" s="400"/>
      <c r="N41" s="400"/>
      <c r="O41" s="400"/>
      <c r="P41" s="400"/>
      <c r="Q41" s="400"/>
      <c r="R41" s="400"/>
      <c r="S41" s="400"/>
      <c r="T41" s="400"/>
      <c r="U41" s="400"/>
      <c r="V41" s="400"/>
      <c r="W41" s="400"/>
      <c r="X41" s="400"/>
      <c r="Y41" s="400"/>
      <c r="Z41" s="400"/>
      <c r="AA41" s="400"/>
      <c r="AB41" s="400"/>
      <c r="AC41" s="400"/>
      <c r="AD41" s="400"/>
      <c r="AE41" s="400"/>
      <c r="AF41" s="400"/>
      <c r="AG41" s="400"/>
      <c r="AH41" s="400"/>
      <c r="AI41" s="400"/>
      <c r="AJ41" s="400"/>
      <c r="AK41" s="400"/>
      <c r="AL41" s="400"/>
      <c r="AM41" s="400"/>
      <c r="AN41" s="400"/>
    </row>
    <row r="42" spans="1:40" s="386" customFormat="1" ht="12.75" customHeight="1">
      <c r="A42" s="393" t="s">
        <v>96</v>
      </c>
      <c r="B42" s="394">
        <v>1</v>
      </c>
      <c r="C42" s="394">
        <f aca="true" t="shared" si="9" ref="C42:R43">B42+1</f>
        <v>2</v>
      </c>
      <c r="D42" s="394">
        <f t="shared" si="9"/>
        <v>3</v>
      </c>
      <c r="E42" s="394">
        <f t="shared" si="9"/>
        <v>4</v>
      </c>
      <c r="F42" s="394">
        <f t="shared" si="9"/>
        <v>5</v>
      </c>
      <c r="G42" s="395">
        <f t="shared" si="9"/>
        <v>6</v>
      </c>
      <c r="H42" s="395">
        <f t="shared" si="9"/>
        <v>7</v>
      </c>
      <c r="I42" s="395">
        <f t="shared" si="9"/>
        <v>8</v>
      </c>
      <c r="J42" s="395">
        <f t="shared" si="9"/>
        <v>9</v>
      </c>
      <c r="K42" s="395">
        <f t="shared" si="9"/>
        <v>10</v>
      </c>
      <c r="L42" s="395">
        <f t="shared" si="9"/>
        <v>11</v>
      </c>
      <c r="M42" s="395">
        <f t="shared" si="9"/>
        <v>12</v>
      </c>
      <c r="N42" s="395">
        <f t="shared" si="9"/>
        <v>13</v>
      </c>
      <c r="O42" s="395">
        <f t="shared" si="9"/>
        <v>14</v>
      </c>
      <c r="P42" s="395">
        <f t="shared" si="9"/>
        <v>15</v>
      </c>
      <c r="Q42" s="395">
        <f t="shared" si="9"/>
        <v>16</v>
      </c>
      <c r="R42" s="395">
        <f t="shared" si="9"/>
        <v>17</v>
      </c>
      <c r="S42" s="395">
        <f aca="true" t="shared" si="10" ref="S42:AH43">R42+1</f>
        <v>18</v>
      </c>
      <c r="T42" s="395">
        <f t="shared" si="10"/>
        <v>19</v>
      </c>
      <c r="U42" s="395">
        <f t="shared" si="10"/>
        <v>20</v>
      </c>
      <c r="V42" s="395">
        <f t="shared" si="10"/>
        <v>21</v>
      </c>
      <c r="W42" s="395">
        <f t="shared" si="10"/>
        <v>22</v>
      </c>
      <c r="X42" s="395">
        <f t="shared" si="10"/>
        <v>23</v>
      </c>
      <c r="Y42" s="395">
        <f t="shared" si="10"/>
        <v>24</v>
      </c>
      <c r="Z42" s="395">
        <f t="shared" si="10"/>
        <v>25</v>
      </c>
      <c r="AA42" s="395">
        <f t="shared" si="10"/>
        <v>26</v>
      </c>
      <c r="AB42" s="395">
        <f t="shared" si="10"/>
        <v>27</v>
      </c>
      <c r="AC42" s="395">
        <f t="shared" si="10"/>
        <v>28</v>
      </c>
      <c r="AD42" s="395">
        <f t="shared" si="10"/>
        <v>29</v>
      </c>
      <c r="AE42" s="395">
        <f t="shared" si="10"/>
        <v>30</v>
      </c>
      <c r="AF42" s="395">
        <f t="shared" si="10"/>
        <v>31</v>
      </c>
      <c r="AG42" s="395">
        <f t="shared" si="10"/>
        <v>32</v>
      </c>
      <c r="AH42" s="395">
        <f t="shared" si="10"/>
        <v>33</v>
      </c>
      <c r="AI42" s="395">
        <f aca="true" t="shared" si="11" ref="AI42:AN43">AH42+1</f>
        <v>34</v>
      </c>
      <c r="AJ42" s="395">
        <f t="shared" si="11"/>
        <v>35</v>
      </c>
      <c r="AK42" s="395">
        <f t="shared" si="11"/>
        <v>36</v>
      </c>
      <c r="AL42" s="395">
        <f t="shared" si="11"/>
        <v>37</v>
      </c>
      <c r="AM42" s="395">
        <f t="shared" si="11"/>
        <v>38</v>
      </c>
      <c r="AN42" s="395">
        <f t="shared" si="11"/>
        <v>39</v>
      </c>
    </row>
    <row r="43" spans="1:40" s="386" customFormat="1" ht="12.75" customHeight="1">
      <c r="A43" s="393" t="s">
        <v>97</v>
      </c>
      <c r="B43" s="394">
        <v>1</v>
      </c>
      <c r="C43" s="394">
        <f t="shared" si="9"/>
        <v>2</v>
      </c>
      <c r="D43" s="394">
        <f t="shared" si="9"/>
        <v>3</v>
      </c>
      <c r="E43" s="394">
        <f t="shared" si="9"/>
        <v>4</v>
      </c>
      <c r="F43" s="394">
        <f t="shared" si="9"/>
        <v>5</v>
      </c>
      <c r="G43" s="395">
        <f t="shared" si="9"/>
        <v>6</v>
      </c>
      <c r="H43" s="395">
        <f t="shared" si="9"/>
        <v>7</v>
      </c>
      <c r="I43" s="395">
        <f t="shared" si="9"/>
        <v>8</v>
      </c>
      <c r="J43" s="395">
        <f t="shared" si="9"/>
        <v>9</v>
      </c>
      <c r="K43" s="395">
        <f t="shared" si="9"/>
        <v>10</v>
      </c>
      <c r="L43" s="395">
        <f t="shared" si="9"/>
        <v>11</v>
      </c>
      <c r="M43" s="395">
        <f t="shared" si="9"/>
        <v>12</v>
      </c>
      <c r="N43" s="395">
        <f t="shared" si="9"/>
        <v>13</v>
      </c>
      <c r="O43" s="395">
        <f t="shared" si="9"/>
        <v>14</v>
      </c>
      <c r="P43" s="395">
        <f t="shared" si="9"/>
        <v>15</v>
      </c>
      <c r="Q43" s="395">
        <f t="shared" si="9"/>
        <v>16</v>
      </c>
      <c r="R43" s="395">
        <f t="shared" si="9"/>
        <v>17</v>
      </c>
      <c r="S43" s="395">
        <f t="shared" si="10"/>
        <v>18</v>
      </c>
      <c r="T43" s="395">
        <f t="shared" si="10"/>
        <v>19</v>
      </c>
      <c r="U43" s="395">
        <f t="shared" si="10"/>
        <v>20</v>
      </c>
      <c r="V43" s="395">
        <f t="shared" si="10"/>
        <v>21</v>
      </c>
      <c r="W43" s="395">
        <f t="shared" si="10"/>
        <v>22</v>
      </c>
      <c r="X43" s="395">
        <f t="shared" si="10"/>
        <v>23</v>
      </c>
      <c r="Y43" s="395">
        <f t="shared" si="10"/>
        <v>24</v>
      </c>
      <c r="Z43" s="395">
        <f t="shared" si="10"/>
        <v>25</v>
      </c>
      <c r="AA43" s="395">
        <f t="shared" si="10"/>
        <v>26</v>
      </c>
      <c r="AB43" s="395">
        <f t="shared" si="10"/>
        <v>27</v>
      </c>
      <c r="AC43" s="395">
        <f t="shared" si="10"/>
        <v>28</v>
      </c>
      <c r="AD43" s="395">
        <f t="shared" si="10"/>
        <v>29</v>
      </c>
      <c r="AE43" s="395">
        <f t="shared" si="10"/>
        <v>30</v>
      </c>
      <c r="AF43" s="395">
        <f t="shared" si="10"/>
        <v>31</v>
      </c>
      <c r="AG43" s="395">
        <f t="shared" si="10"/>
        <v>32</v>
      </c>
      <c r="AH43" s="395">
        <f t="shared" si="10"/>
        <v>33</v>
      </c>
      <c r="AI43" s="395">
        <f t="shared" si="11"/>
        <v>34</v>
      </c>
      <c r="AJ43" s="395">
        <f t="shared" si="11"/>
        <v>35</v>
      </c>
      <c r="AK43" s="395">
        <f t="shared" si="11"/>
        <v>36</v>
      </c>
      <c r="AL43" s="395">
        <f t="shared" si="11"/>
        <v>37</v>
      </c>
      <c r="AM43" s="395">
        <f t="shared" si="11"/>
        <v>38</v>
      </c>
      <c r="AN43" s="395">
        <f t="shared" si="11"/>
        <v>39</v>
      </c>
    </row>
    <row r="44" spans="1:40" s="386" customFormat="1" ht="12.75" customHeight="1">
      <c r="A44" s="396"/>
      <c r="B44" s="397"/>
      <c r="C44" s="397"/>
      <c r="D44" s="398"/>
      <c r="E44" s="398"/>
      <c r="F44" s="398"/>
      <c r="G44" s="399"/>
      <c r="H44" s="399"/>
      <c r="I44" s="398"/>
      <c r="J44" s="398"/>
      <c r="K44" s="398"/>
      <c r="L44" s="397"/>
      <c r="M44" s="397"/>
      <c r="N44" s="397"/>
      <c r="O44" s="397"/>
      <c r="P44" s="397"/>
      <c r="Q44" s="397"/>
      <c r="R44" s="397"/>
      <c r="S44" s="397"/>
      <c r="T44" s="397"/>
      <c r="U44" s="397"/>
      <c r="V44" s="397"/>
      <c r="W44" s="397"/>
      <c r="X44" s="397"/>
      <c r="Y44" s="397"/>
      <c r="Z44" s="397"/>
      <c r="AA44" s="397"/>
      <c r="AB44" s="397"/>
      <c r="AC44" s="397"/>
      <c r="AD44" s="397"/>
      <c r="AE44" s="397"/>
      <c r="AF44" s="397"/>
      <c r="AG44" s="397"/>
      <c r="AH44" s="397"/>
      <c r="AI44" s="397"/>
      <c r="AJ44" s="397"/>
      <c r="AK44" s="397"/>
      <c r="AL44" s="397"/>
      <c r="AM44" s="397"/>
      <c r="AN44" s="397"/>
    </row>
    <row r="45" spans="1:40" s="386" customFormat="1" ht="12.75" customHeight="1">
      <c r="A45" s="392"/>
      <c r="B45" s="400"/>
      <c r="C45" s="400"/>
      <c r="D45" s="401" t="s">
        <v>96</v>
      </c>
      <c r="E45" s="401" t="s">
        <v>90</v>
      </c>
      <c r="F45" s="401" t="s">
        <v>91</v>
      </c>
      <c r="G45" s="402"/>
      <c r="H45" s="403"/>
      <c r="I45" s="401" t="s">
        <v>97</v>
      </c>
      <c r="J45" s="401" t="s">
        <v>90</v>
      </c>
      <c r="K45" s="401" t="s">
        <v>91</v>
      </c>
      <c r="L45" s="400"/>
      <c r="M45" s="400"/>
      <c r="N45" s="400"/>
      <c r="O45" s="400"/>
      <c r="P45" s="400"/>
      <c r="Q45" s="400"/>
      <c r="R45" s="400"/>
      <c r="S45" s="400"/>
      <c r="T45" s="400"/>
      <c r="U45" s="400"/>
      <c r="V45" s="400"/>
      <c r="W45" s="400"/>
      <c r="X45" s="400"/>
      <c r="Y45" s="400"/>
      <c r="Z45" s="400"/>
      <c r="AA45" s="400"/>
      <c r="AB45" s="400"/>
      <c r="AC45" s="400"/>
      <c r="AD45" s="400"/>
      <c r="AE45" s="400"/>
      <c r="AF45" s="400"/>
      <c r="AG45" s="400"/>
      <c r="AH45" s="400"/>
      <c r="AI45" s="400"/>
      <c r="AJ45" s="400"/>
      <c r="AK45" s="400"/>
      <c r="AL45" s="400"/>
      <c r="AM45" s="400"/>
      <c r="AN45" s="400"/>
    </row>
    <row r="46" spans="1:40" s="386" customFormat="1" ht="11.25" customHeight="1">
      <c r="A46" s="383"/>
      <c r="B46" s="383"/>
      <c r="C46" s="383"/>
      <c r="D46" s="383"/>
      <c r="E46" s="383"/>
      <c r="F46" s="383"/>
      <c r="G46" s="383"/>
      <c r="H46" s="383"/>
      <c r="I46" s="383"/>
      <c r="J46" s="383"/>
      <c r="K46" s="383"/>
      <c r="L46" s="383"/>
      <c r="M46" s="383"/>
      <c r="N46" s="383"/>
      <c r="O46" s="383"/>
      <c r="P46" s="383"/>
      <c r="Q46" s="383"/>
      <c r="R46" s="383"/>
      <c r="S46" s="383"/>
      <c r="T46" s="383"/>
      <c r="U46" s="383"/>
      <c r="V46" s="383"/>
      <c r="W46" s="383"/>
      <c r="X46" s="383"/>
      <c r="Y46" s="383"/>
      <c r="Z46" s="383"/>
      <c r="AA46" s="383"/>
      <c r="AB46" s="383"/>
      <c r="AC46" s="383"/>
      <c r="AD46" s="383"/>
      <c r="AE46" s="383"/>
      <c r="AF46" s="383"/>
      <c r="AG46" s="383"/>
      <c r="AH46" s="383"/>
      <c r="AI46" s="383"/>
      <c r="AJ46" s="383"/>
      <c r="AK46" s="383"/>
      <c r="AL46" s="383"/>
      <c r="AM46" s="383"/>
      <c r="AN46" s="383"/>
    </row>
    <row r="47" spans="1:40" s="386" customFormat="1" ht="12" customHeight="1">
      <c r="A47" s="383"/>
      <c r="B47" s="383"/>
      <c r="C47" s="400"/>
      <c r="D47" s="406"/>
      <c r="E47" s="407"/>
      <c r="F47" s="407"/>
      <c r="G47" s="406"/>
      <c r="H47" s="406"/>
      <c r="I47" s="406"/>
      <c r="J47" s="407"/>
      <c r="K47" s="407"/>
      <c r="L47" s="400"/>
      <c r="M47" s="400"/>
      <c r="N47" s="400"/>
      <c r="O47" s="400"/>
      <c r="P47" s="383"/>
      <c r="Q47" s="383"/>
      <c r="R47" s="383"/>
      <c r="S47" s="383"/>
      <c r="T47" s="383"/>
      <c r="U47" s="383"/>
      <c r="V47" s="383"/>
      <c r="W47" s="383"/>
      <c r="X47" s="383"/>
      <c r="Y47" s="383"/>
      <c r="Z47" s="383"/>
      <c r="AA47" s="383"/>
      <c r="AB47" s="383"/>
      <c r="AC47" s="383"/>
      <c r="AD47" s="383"/>
      <c r="AE47" s="383"/>
      <c r="AF47" s="383"/>
      <c r="AG47" s="383"/>
      <c r="AH47" s="383"/>
      <c r="AI47" s="383"/>
      <c r="AJ47" s="383"/>
      <c r="AK47" s="383"/>
      <c r="AL47" s="383"/>
      <c r="AM47" s="383"/>
      <c r="AN47" s="383"/>
    </row>
    <row r="48" spans="1:40" s="386" customFormat="1" ht="11.25" customHeight="1">
      <c r="A48" s="383"/>
      <c r="B48" s="383"/>
      <c r="C48" s="383"/>
      <c r="D48" s="383"/>
      <c r="E48" s="383"/>
      <c r="F48" s="383"/>
      <c r="G48" s="383"/>
      <c r="H48" s="383"/>
      <c r="I48" s="383"/>
      <c r="J48" s="383"/>
      <c r="K48" s="383"/>
      <c r="L48" s="383"/>
      <c r="M48" s="383"/>
      <c r="N48" s="383"/>
      <c r="O48" s="383"/>
      <c r="P48" s="383"/>
      <c r="Q48" s="383"/>
      <c r="R48" s="383"/>
      <c r="S48" s="383"/>
      <c r="T48" s="383"/>
      <c r="U48" s="383"/>
      <c r="V48" s="383"/>
      <c r="W48" s="383"/>
      <c r="X48" s="383"/>
      <c r="Y48" s="383"/>
      <c r="Z48" s="383"/>
      <c r="AA48" s="383"/>
      <c r="AB48" s="383"/>
      <c r="AC48" s="383"/>
      <c r="AD48" s="383"/>
      <c r="AE48" s="383"/>
      <c r="AF48" s="383"/>
      <c r="AG48" s="383"/>
      <c r="AH48" s="383"/>
      <c r="AI48" s="383"/>
      <c r="AJ48" s="383"/>
      <c r="AK48" s="383"/>
      <c r="AL48" s="383"/>
      <c r="AM48" s="383"/>
      <c r="AN48" s="383"/>
    </row>
    <row r="49" spans="1:40" s="386" customFormat="1" ht="15.75" customHeight="1">
      <c r="A49" s="408" t="s">
        <v>139</v>
      </c>
      <c r="B49" s="392"/>
      <c r="C49" s="392"/>
      <c r="D49" s="392"/>
      <c r="E49" s="392"/>
      <c r="F49" s="383"/>
      <c r="G49" s="383"/>
      <c r="H49" s="409" t="s">
        <v>96</v>
      </c>
      <c r="I49" s="409"/>
      <c r="J49" s="409" t="s">
        <v>48</v>
      </c>
      <c r="K49" s="409" t="s">
        <v>97</v>
      </c>
      <c r="L49" s="409"/>
      <c r="M49" s="383"/>
      <c r="N49" s="383"/>
      <c r="O49" s="383"/>
      <c r="P49" s="383"/>
      <c r="Q49" s="383"/>
      <c r="R49" s="383"/>
      <c r="S49" s="383"/>
      <c r="T49" s="383"/>
      <c r="U49" s="383"/>
      <c r="V49" s="383"/>
      <c r="W49" s="383"/>
      <c r="X49" s="383"/>
      <c r="Y49" s="383"/>
      <c r="Z49" s="383"/>
      <c r="AA49" s="383"/>
      <c r="AB49" s="383"/>
      <c r="AC49" s="383"/>
      <c r="AD49" s="383"/>
      <c r="AE49" s="383"/>
      <c r="AF49" s="383"/>
      <c r="AG49" s="383"/>
      <c r="AH49" s="383"/>
      <c r="AI49" s="383"/>
      <c r="AJ49" s="383"/>
      <c r="AK49" s="383"/>
      <c r="AL49" s="383"/>
      <c r="AM49" s="383"/>
      <c r="AN49" s="383"/>
    </row>
    <row r="50" spans="1:40" s="386" customFormat="1" ht="15.75" customHeight="1">
      <c r="A50" s="383"/>
      <c r="B50" s="392"/>
      <c r="C50" s="392"/>
      <c r="D50" s="380" t="s">
        <v>141</v>
      </c>
      <c r="E50" s="380"/>
      <c r="F50" s="380"/>
      <c r="G50" s="380"/>
      <c r="H50" s="393"/>
      <c r="I50" s="393"/>
      <c r="J50" s="409" t="s">
        <v>48</v>
      </c>
      <c r="K50" s="393"/>
      <c r="L50" s="393"/>
      <c r="M50" s="410"/>
      <c r="N50" s="383"/>
      <c r="O50" s="411" t="s">
        <v>140</v>
      </c>
      <c r="P50" s="411"/>
      <c r="Q50" s="411"/>
      <c r="R50" s="411"/>
      <c r="S50" s="411"/>
      <c r="T50" s="412"/>
      <c r="U50" s="412"/>
      <c r="V50" s="412"/>
      <c r="W50" s="412"/>
      <c r="X50" s="412"/>
      <c r="Y50" s="412"/>
      <c r="Z50" s="412"/>
      <c r="AA50" s="412"/>
      <c r="AB50" s="412"/>
      <c r="AC50" s="412"/>
      <c r="AD50" s="412"/>
      <c r="AE50" s="412"/>
      <c r="AF50" s="412"/>
      <c r="AG50" s="412"/>
      <c r="AH50" s="412"/>
      <c r="AI50" s="412"/>
      <c r="AJ50" s="413" t="s">
        <v>48</v>
      </c>
      <c r="AK50" s="413"/>
      <c r="AL50" s="413"/>
      <c r="AM50" s="413"/>
      <c r="AN50" s="413"/>
    </row>
    <row r="51" spans="1:40" s="386" customFormat="1" ht="16.5" customHeight="1">
      <c r="A51" s="392"/>
      <c r="B51" s="392"/>
      <c r="C51" s="392"/>
      <c r="D51" s="380" t="s">
        <v>142</v>
      </c>
      <c r="E51" s="380"/>
      <c r="F51" s="380"/>
      <c r="G51" s="380"/>
      <c r="H51" s="393"/>
      <c r="I51" s="393"/>
      <c r="J51" s="409" t="s">
        <v>48</v>
      </c>
      <c r="K51" s="393"/>
      <c r="L51" s="393"/>
      <c r="M51" s="410"/>
      <c r="N51" s="383"/>
      <c r="O51" s="411"/>
      <c r="P51" s="411"/>
      <c r="Q51" s="411"/>
      <c r="R51" s="411"/>
      <c r="S51" s="411"/>
      <c r="T51" s="412"/>
      <c r="U51" s="412"/>
      <c r="V51" s="412"/>
      <c r="W51" s="412"/>
      <c r="X51" s="412"/>
      <c r="Y51" s="412"/>
      <c r="Z51" s="412"/>
      <c r="AA51" s="412"/>
      <c r="AB51" s="412"/>
      <c r="AC51" s="412"/>
      <c r="AD51" s="412"/>
      <c r="AE51" s="412"/>
      <c r="AF51" s="412"/>
      <c r="AG51" s="412"/>
      <c r="AH51" s="412"/>
      <c r="AI51" s="412"/>
      <c r="AJ51" s="413"/>
      <c r="AK51" s="413"/>
      <c r="AL51" s="413"/>
      <c r="AM51" s="413"/>
      <c r="AN51" s="413"/>
    </row>
    <row r="52" spans="1:40" s="386" customFormat="1" ht="15.75" customHeight="1">
      <c r="A52" s="392"/>
      <c r="B52" s="392"/>
      <c r="C52" s="380" t="s">
        <v>40</v>
      </c>
      <c r="D52" s="380"/>
      <c r="E52" s="380"/>
      <c r="F52" s="380"/>
      <c r="G52" s="380"/>
      <c r="H52" s="393"/>
      <c r="I52" s="393"/>
      <c r="J52" s="409" t="s">
        <v>48</v>
      </c>
      <c r="K52" s="393"/>
      <c r="L52" s="393"/>
      <c r="M52" s="383"/>
      <c r="N52" s="383"/>
      <c r="O52" s="383"/>
      <c r="P52" s="383"/>
      <c r="Q52" s="383"/>
      <c r="R52" s="383"/>
      <c r="S52" s="383"/>
      <c r="T52" s="383"/>
      <c r="U52" s="383"/>
      <c r="V52" s="383"/>
      <c r="W52" s="383"/>
      <c r="X52" s="383"/>
      <c r="Y52" s="383"/>
      <c r="Z52" s="383"/>
      <c r="AA52" s="383"/>
      <c r="AB52" s="383"/>
      <c r="AC52" s="383"/>
      <c r="AD52" s="383"/>
      <c r="AE52" s="383"/>
      <c r="AF52" s="383"/>
      <c r="AG52" s="383"/>
      <c r="AH52" s="383"/>
      <c r="AI52" s="383"/>
      <c r="AJ52" s="383"/>
      <c r="AK52" s="383"/>
      <c r="AL52" s="383"/>
      <c r="AM52" s="383"/>
      <c r="AN52" s="383"/>
    </row>
    <row r="53" spans="1:40" s="386" customFormat="1" ht="11.25" customHeight="1">
      <c r="A53" s="383"/>
      <c r="B53" s="383"/>
      <c r="C53" s="383"/>
      <c r="D53" s="383"/>
      <c r="E53" s="383"/>
      <c r="F53" s="383"/>
      <c r="G53" s="383"/>
      <c r="H53" s="383"/>
      <c r="I53" s="383"/>
      <c r="J53" s="383"/>
      <c r="K53" s="383"/>
      <c r="L53" s="383"/>
      <c r="M53" s="383"/>
      <c r="N53" s="383"/>
      <c r="O53" s="383"/>
      <c r="P53" s="383"/>
      <c r="Q53" s="383"/>
      <c r="R53" s="383"/>
      <c r="S53" s="383"/>
      <c r="T53" s="383"/>
      <c r="U53" s="383"/>
      <c r="V53" s="383"/>
      <c r="W53" s="383"/>
      <c r="X53" s="383"/>
      <c r="Y53" s="383"/>
      <c r="Z53" s="383"/>
      <c r="AA53" s="383"/>
      <c r="AB53" s="383"/>
      <c r="AC53" s="383"/>
      <c r="AD53" s="383"/>
      <c r="AE53" s="383"/>
      <c r="AF53" s="383"/>
      <c r="AG53" s="383"/>
      <c r="AH53" s="383"/>
      <c r="AI53" s="383"/>
      <c r="AJ53" s="383"/>
      <c r="AK53" s="383"/>
      <c r="AL53" s="383"/>
      <c r="AM53" s="383"/>
      <c r="AN53" s="383"/>
    </row>
    <row r="54" spans="1:40" s="386" customFormat="1" ht="12.75" customHeight="1">
      <c r="A54" s="383"/>
      <c r="B54" s="383"/>
      <c r="C54" s="383"/>
      <c r="D54" s="383"/>
      <c r="E54" s="383"/>
      <c r="F54" s="383"/>
      <c r="G54" s="383"/>
      <c r="H54" s="383"/>
      <c r="I54" s="383"/>
      <c r="J54" s="383"/>
      <c r="K54" s="383"/>
      <c r="L54" s="383"/>
      <c r="M54" s="383"/>
      <c r="N54" s="383"/>
      <c r="O54" s="383"/>
      <c r="P54" s="383"/>
      <c r="Q54" s="383"/>
      <c r="R54" s="383"/>
      <c r="S54" s="383"/>
      <c r="T54" s="383"/>
      <c r="U54" s="383"/>
      <c r="V54" s="383"/>
      <c r="W54" s="383"/>
      <c r="X54" s="383"/>
      <c r="Y54" s="383"/>
      <c r="Z54" s="383"/>
      <c r="AA54" s="414" t="s">
        <v>145</v>
      </c>
      <c r="AB54" s="383"/>
      <c r="AC54" s="383"/>
      <c r="AD54" s="383"/>
      <c r="AE54" s="415"/>
      <c r="AF54" s="415"/>
      <c r="AG54" s="415"/>
      <c r="AH54" s="415"/>
      <c r="AI54" s="415"/>
      <c r="AJ54" s="415"/>
      <c r="AK54" s="415"/>
      <c r="AL54" s="415"/>
      <c r="AM54" s="415"/>
      <c r="AN54" s="415"/>
    </row>
    <row r="55" spans="1:40" s="386" customFormat="1" ht="12.75" customHeight="1">
      <c r="A55" s="383"/>
      <c r="B55" s="383"/>
      <c r="C55" s="383"/>
      <c r="D55" s="383"/>
      <c r="E55" s="383"/>
      <c r="F55" s="383"/>
      <c r="G55" s="383"/>
      <c r="H55" s="383"/>
      <c r="I55" s="383"/>
      <c r="J55" s="383"/>
      <c r="K55" s="383"/>
      <c r="L55" s="383"/>
      <c r="M55" s="383"/>
      <c r="N55" s="383"/>
      <c r="O55" s="383"/>
      <c r="P55" s="383"/>
      <c r="Q55" s="383"/>
      <c r="R55" s="383"/>
      <c r="S55" s="383"/>
      <c r="T55" s="383"/>
      <c r="U55" s="383"/>
      <c r="V55" s="383"/>
      <c r="W55" s="383"/>
      <c r="X55" s="383"/>
      <c r="Y55" s="383"/>
      <c r="Z55" s="383"/>
      <c r="AA55" s="414"/>
      <c r="AB55" s="383"/>
      <c r="AC55" s="383"/>
      <c r="AD55" s="383"/>
      <c r="AE55" s="415"/>
      <c r="AF55" s="415"/>
      <c r="AG55" s="415"/>
      <c r="AH55" s="415"/>
      <c r="AI55" s="415"/>
      <c r="AJ55" s="415"/>
      <c r="AK55" s="415"/>
      <c r="AL55" s="415"/>
      <c r="AM55" s="415"/>
      <c r="AN55" s="415"/>
    </row>
    <row r="56" spans="1:40" s="386" customFormat="1" ht="13.5" customHeight="1">
      <c r="A56" s="383"/>
      <c r="B56" s="383"/>
      <c r="C56" s="383"/>
      <c r="D56" s="383"/>
      <c r="E56" s="383"/>
      <c r="F56" s="383"/>
      <c r="G56" s="383"/>
      <c r="H56" s="383"/>
      <c r="I56" s="383"/>
      <c r="J56" s="383"/>
      <c r="K56" s="383"/>
      <c r="L56" s="383"/>
      <c r="M56" s="383"/>
      <c r="N56" s="383"/>
      <c r="O56" s="383"/>
      <c r="P56" s="383"/>
      <c r="Q56" s="383"/>
      <c r="R56" s="383"/>
      <c r="S56" s="383"/>
      <c r="T56" s="383"/>
      <c r="U56" s="383"/>
      <c r="V56" s="383"/>
      <c r="W56" s="383"/>
      <c r="X56" s="383"/>
      <c r="Y56" s="383"/>
      <c r="Z56" s="383"/>
      <c r="AA56" s="414"/>
      <c r="AB56" s="383"/>
      <c r="AC56" s="383"/>
      <c r="AD56" s="383"/>
      <c r="AE56" s="383"/>
      <c r="AF56" s="383"/>
      <c r="AG56" s="383"/>
      <c r="AH56" s="383"/>
      <c r="AI56" s="383"/>
      <c r="AJ56" s="383"/>
      <c r="AK56" s="383"/>
      <c r="AL56" s="383"/>
      <c r="AM56" s="383"/>
      <c r="AN56" s="383"/>
    </row>
    <row r="57" spans="1:41" s="386" customFormat="1" ht="16.5" customHeight="1">
      <c r="A57" s="380" t="s">
        <v>132</v>
      </c>
      <c r="B57" s="380"/>
      <c r="C57" s="381" t="str">
        <f>CONCATENATE('(7) vstupní data'!$B$6," ",'(7) vstupní data'!$B$7,"  ",'(7) vstupní data'!$B$8)</f>
        <v>25.- 26.2014 Český pohár  starší žákyně</v>
      </c>
      <c r="D57" s="381"/>
      <c r="E57" s="381"/>
      <c r="F57" s="381"/>
      <c r="G57" s="381"/>
      <c r="H57" s="381"/>
      <c r="I57" s="381"/>
      <c r="J57" s="381"/>
      <c r="K57" s="381"/>
      <c r="L57" s="381"/>
      <c r="M57" s="381"/>
      <c r="N57" s="381"/>
      <c r="O57" s="381"/>
      <c r="P57" s="381"/>
      <c r="Q57" s="381"/>
      <c r="R57" s="381"/>
      <c r="S57" s="381"/>
      <c r="T57" s="381"/>
      <c r="U57" s="381"/>
      <c r="V57" s="381"/>
      <c r="W57" s="381"/>
      <c r="X57" s="381" t="s">
        <v>133</v>
      </c>
      <c r="Y57" s="381"/>
      <c r="Z57" s="382" t="str">
        <f>'(7) vstupní data'!$B$11</f>
        <v>3.skupina</v>
      </c>
      <c r="AA57" s="382"/>
      <c r="AB57" s="382"/>
      <c r="AC57" s="382"/>
      <c r="AD57" s="382"/>
      <c r="AE57" s="382"/>
      <c r="AF57" s="383"/>
      <c r="AG57" s="383"/>
      <c r="AH57" s="384">
        <f>'(7) vstupní data'!$B$9</f>
        <v>0</v>
      </c>
      <c r="AI57" s="384"/>
      <c r="AJ57" s="384"/>
      <c r="AK57" s="384"/>
      <c r="AL57" s="384"/>
      <c r="AM57" s="384"/>
      <c r="AN57" s="384"/>
      <c r="AO57" s="385"/>
    </row>
    <row r="58" spans="1:40" s="386" customFormat="1" ht="15.75" customHeight="1">
      <c r="A58" s="380" t="s">
        <v>134</v>
      </c>
      <c r="B58" s="380"/>
      <c r="C58" s="381" t="str">
        <f>CONCATENATE('(7) vstupní data'!$B$1," ",'(7) vstupní data'!$B$3)</f>
        <v>TJ Orion Praha ZŠ Mráčkova 3090 Praha 12</v>
      </c>
      <c r="D58" s="381"/>
      <c r="E58" s="381"/>
      <c r="F58" s="381"/>
      <c r="G58" s="381"/>
      <c r="H58" s="381"/>
      <c r="I58" s="381"/>
      <c r="J58" s="381"/>
      <c r="K58" s="381"/>
      <c r="L58" s="381"/>
      <c r="M58" s="381"/>
      <c r="N58" s="381"/>
      <c r="O58" s="381"/>
      <c r="P58" s="381"/>
      <c r="Q58" s="381"/>
      <c r="R58" s="381"/>
      <c r="S58" s="381"/>
      <c r="T58" s="381"/>
      <c r="U58" s="381"/>
      <c r="V58" s="381"/>
      <c r="W58" s="381"/>
      <c r="X58" s="381"/>
      <c r="Y58" s="381"/>
      <c r="Z58" s="381"/>
      <c r="AA58" s="381"/>
      <c r="AB58" s="381"/>
      <c r="AC58" s="381"/>
      <c r="AD58" s="381"/>
      <c r="AE58" s="381"/>
      <c r="AF58" s="383"/>
      <c r="AG58" s="383"/>
      <c r="AH58" s="383"/>
      <c r="AI58" s="383"/>
      <c r="AJ58" s="383"/>
      <c r="AK58" s="383"/>
      <c r="AL58" s="383"/>
      <c r="AM58" s="383"/>
      <c r="AN58" s="383"/>
    </row>
    <row r="59" spans="1:40" s="386" customFormat="1" ht="15.75" customHeight="1">
      <c r="A59" s="387"/>
      <c r="B59" s="387"/>
      <c r="C59" s="388"/>
      <c r="D59" s="388"/>
      <c r="E59" s="388"/>
      <c r="F59" s="388"/>
      <c r="G59" s="388"/>
      <c r="H59" s="388"/>
      <c r="I59" s="388"/>
      <c r="J59" s="388"/>
      <c r="K59" s="388"/>
      <c r="L59" s="388"/>
      <c r="M59" s="388"/>
      <c r="N59" s="388"/>
      <c r="O59" s="388"/>
      <c r="P59" s="388"/>
      <c r="Q59" s="388"/>
      <c r="R59" s="388"/>
      <c r="S59" s="388"/>
      <c r="T59" s="388"/>
      <c r="U59" s="388"/>
      <c r="V59" s="388"/>
      <c r="W59" s="388"/>
      <c r="X59" s="388"/>
      <c r="Y59" s="388"/>
      <c r="Z59" s="388"/>
      <c r="AA59" s="388"/>
      <c r="AB59" s="388"/>
      <c r="AC59" s="388"/>
      <c r="AD59" s="388"/>
      <c r="AE59" s="388"/>
      <c r="AF59" s="383"/>
      <c r="AG59" s="383"/>
      <c r="AH59" s="381" t="s">
        <v>135</v>
      </c>
      <c r="AI59" s="381"/>
      <c r="AJ59" s="381"/>
      <c r="AK59" s="381"/>
      <c r="AL59" s="389">
        <v>3</v>
      </c>
      <c r="AM59" s="389"/>
      <c r="AN59" s="383"/>
    </row>
    <row r="60" spans="1:40" s="386" customFormat="1" ht="15.75" customHeight="1">
      <c r="A60" s="387"/>
      <c r="B60" s="387"/>
      <c r="C60" s="388"/>
      <c r="D60" s="388"/>
      <c r="E60" s="388"/>
      <c r="F60" s="388"/>
      <c r="G60" s="388"/>
      <c r="H60" s="388"/>
      <c r="I60" s="388"/>
      <c r="J60" s="388"/>
      <c r="K60" s="388"/>
      <c r="L60" s="388"/>
      <c r="M60" s="388"/>
      <c r="N60" s="388"/>
      <c r="O60" s="388"/>
      <c r="P60" s="388"/>
      <c r="Q60" s="388"/>
      <c r="R60" s="388"/>
      <c r="S60" s="388"/>
      <c r="T60" s="388"/>
      <c r="U60" s="388"/>
      <c r="V60" s="388"/>
      <c r="W60" s="388"/>
      <c r="X60" s="388"/>
      <c r="Y60" s="388"/>
      <c r="Z60" s="388"/>
      <c r="AA60" s="388"/>
      <c r="AB60" s="388"/>
      <c r="AC60" s="388"/>
      <c r="AD60" s="388"/>
      <c r="AE60" s="388"/>
      <c r="AF60" s="383"/>
      <c r="AG60" s="383"/>
      <c r="AH60" s="383"/>
      <c r="AI60" s="383"/>
      <c r="AJ60" s="383"/>
      <c r="AK60" s="383"/>
      <c r="AL60" s="383"/>
      <c r="AM60" s="383"/>
      <c r="AN60" s="383"/>
    </row>
    <row r="61" spans="1:40" s="386" customFormat="1" ht="15.75" customHeight="1">
      <c r="A61" s="390" t="s">
        <v>136</v>
      </c>
      <c r="B61" s="390"/>
      <c r="C61" s="383"/>
      <c r="D61" s="383"/>
      <c r="E61" s="391" t="s">
        <v>137</v>
      </c>
      <c r="F61" s="389" t="str">
        <f>VLOOKUP(AL59,'(7) vstupní data'!$H$2:$P$22,2,0)</f>
        <v>VK Karlovy Vary</v>
      </c>
      <c r="G61" s="389"/>
      <c r="H61" s="389"/>
      <c r="I61" s="389"/>
      <c r="J61" s="389"/>
      <c r="K61" s="389"/>
      <c r="L61" s="389"/>
      <c r="M61" s="389"/>
      <c r="N61" s="389"/>
      <c r="O61" s="389"/>
      <c r="P61" s="389"/>
      <c r="Q61" s="389"/>
      <c r="R61" s="389"/>
      <c r="S61" s="389"/>
      <c r="T61" s="389"/>
      <c r="U61" s="383"/>
      <c r="V61" s="391" t="s">
        <v>138</v>
      </c>
      <c r="W61" s="389" t="str">
        <f>VLOOKUP(AL59,'(7) vstupní data'!$H$2:$P$22,6,0)</f>
        <v>SK TO Duchcov</v>
      </c>
      <c r="X61" s="389"/>
      <c r="Y61" s="389"/>
      <c r="Z61" s="389"/>
      <c r="AA61" s="389"/>
      <c r="AB61" s="389"/>
      <c r="AC61" s="389"/>
      <c r="AD61" s="389"/>
      <c r="AE61" s="389"/>
      <c r="AF61" s="389"/>
      <c r="AG61" s="389"/>
      <c r="AH61" s="389"/>
      <c r="AI61" s="389"/>
      <c r="AJ61" s="389"/>
      <c r="AK61" s="389"/>
      <c r="AL61" s="383"/>
      <c r="AM61" s="383"/>
      <c r="AN61" s="383"/>
    </row>
    <row r="62" spans="1:40" s="386" customFormat="1" ht="11.25" customHeight="1">
      <c r="A62" s="383"/>
      <c r="B62" s="383"/>
      <c r="C62" s="383"/>
      <c r="D62" s="383"/>
      <c r="E62" s="383"/>
      <c r="F62" s="383"/>
      <c r="G62" s="383"/>
      <c r="H62" s="383"/>
      <c r="I62" s="383"/>
      <c r="J62" s="383"/>
      <c r="K62" s="383"/>
      <c r="L62" s="383"/>
      <c r="M62" s="383"/>
      <c r="N62" s="383"/>
      <c r="O62" s="383"/>
      <c r="P62" s="383"/>
      <c r="Q62" s="383"/>
      <c r="R62" s="383"/>
      <c r="S62" s="383"/>
      <c r="T62" s="383"/>
      <c r="U62" s="383"/>
      <c r="V62" s="383"/>
      <c r="W62" s="383"/>
      <c r="X62" s="383"/>
      <c r="Y62" s="383"/>
      <c r="Z62" s="383"/>
      <c r="AA62" s="383"/>
      <c r="AB62" s="383"/>
      <c r="AC62" s="383"/>
      <c r="AD62" s="383"/>
      <c r="AE62" s="383"/>
      <c r="AF62" s="383"/>
      <c r="AG62" s="383"/>
      <c r="AH62" s="383"/>
      <c r="AI62" s="383"/>
      <c r="AJ62" s="383"/>
      <c r="AK62" s="383"/>
      <c r="AL62" s="383"/>
      <c r="AM62" s="383"/>
      <c r="AN62" s="383"/>
    </row>
    <row r="63" spans="1:40" s="386" customFormat="1" ht="12.75" customHeight="1">
      <c r="A63" s="392" t="s">
        <v>141</v>
      </c>
      <c r="B63" s="383"/>
      <c r="C63" s="383"/>
      <c r="D63" s="383"/>
      <c r="E63" s="383"/>
      <c r="F63" s="383"/>
      <c r="G63" s="383"/>
      <c r="H63" s="383"/>
      <c r="I63" s="383"/>
      <c r="J63" s="383"/>
      <c r="K63" s="383"/>
      <c r="L63" s="383"/>
      <c r="M63" s="383"/>
      <c r="N63" s="383"/>
      <c r="O63" s="383"/>
      <c r="P63" s="383"/>
      <c r="Q63" s="383"/>
      <c r="R63" s="383"/>
      <c r="S63" s="383"/>
      <c r="T63" s="383"/>
      <c r="U63" s="383"/>
      <c r="V63" s="383"/>
      <c r="W63" s="383"/>
      <c r="X63" s="383"/>
      <c r="Y63" s="383"/>
      <c r="Z63" s="383"/>
      <c r="AA63" s="383"/>
      <c r="AB63" s="383"/>
      <c r="AC63" s="383"/>
      <c r="AD63" s="383"/>
      <c r="AE63" s="383"/>
      <c r="AF63" s="383"/>
      <c r="AG63" s="383"/>
      <c r="AH63" s="383"/>
      <c r="AI63" s="383"/>
      <c r="AJ63" s="383"/>
      <c r="AK63" s="383"/>
      <c r="AL63" s="383"/>
      <c r="AM63" s="383"/>
      <c r="AN63" s="383"/>
    </row>
    <row r="64" spans="1:40" s="386" customFormat="1" ht="12.75" customHeight="1">
      <c r="A64" s="393" t="s">
        <v>96</v>
      </c>
      <c r="B64" s="394">
        <v>1</v>
      </c>
      <c r="C64" s="394">
        <f>B64+1</f>
        <v>2</v>
      </c>
      <c r="D64" s="394">
        <f aca="true" t="shared" si="12" ref="D64:D65">C64+1</f>
        <v>3</v>
      </c>
      <c r="E64" s="394">
        <f aca="true" t="shared" si="13" ref="E64:E65">D64+1</f>
        <v>4</v>
      </c>
      <c r="F64" s="394">
        <f aca="true" t="shared" si="14" ref="F64:F65">E64+1</f>
        <v>5</v>
      </c>
      <c r="G64" s="395">
        <f aca="true" t="shared" si="15" ref="G64:G65">F64+1</f>
        <v>6</v>
      </c>
      <c r="H64" s="395">
        <f aca="true" t="shared" si="16" ref="H64:H65">G64+1</f>
        <v>7</v>
      </c>
      <c r="I64" s="395">
        <f aca="true" t="shared" si="17" ref="I64:I65">H64+1</f>
        <v>8</v>
      </c>
      <c r="J64" s="395">
        <f aca="true" t="shared" si="18" ref="J64:J65">I64+1</f>
        <v>9</v>
      </c>
      <c r="K64" s="395">
        <f aca="true" t="shared" si="19" ref="K64:K65">J64+1</f>
        <v>10</v>
      </c>
      <c r="L64" s="395">
        <f aca="true" t="shared" si="20" ref="L64:L65">K64+1</f>
        <v>11</v>
      </c>
      <c r="M64" s="395">
        <f aca="true" t="shared" si="21" ref="M64:M65">L64+1</f>
        <v>12</v>
      </c>
      <c r="N64" s="395">
        <f aca="true" t="shared" si="22" ref="N64:N65">M64+1</f>
        <v>13</v>
      </c>
      <c r="O64" s="395">
        <f aca="true" t="shared" si="23" ref="O64:O65">N64+1</f>
        <v>14</v>
      </c>
      <c r="P64" s="395">
        <f aca="true" t="shared" si="24" ref="P64:P65">O64+1</f>
        <v>15</v>
      </c>
      <c r="Q64" s="395">
        <f aca="true" t="shared" si="25" ref="Q64:Q65">P64+1</f>
        <v>16</v>
      </c>
      <c r="R64" s="395">
        <f aca="true" t="shared" si="26" ref="R64:R65">Q64+1</f>
        <v>17</v>
      </c>
      <c r="S64" s="395">
        <f aca="true" t="shared" si="27" ref="S64:S65">R64+1</f>
        <v>18</v>
      </c>
      <c r="T64" s="395">
        <f aca="true" t="shared" si="28" ref="T64:T65">S64+1</f>
        <v>19</v>
      </c>
      <c r="U64" s="395">
        <f aca="true" t="shared" si="29" ref="U64:U65">T64+1</f>
        <v>20</v>
      </c>
      <c r="V64" s="395">
        <f aca="true" t="shared" si="30" ref="V64:V65">U64+1</f>
        <v>21</v>
      </c>
      <c r="W64" s="395">
        <f aca="true" t="shared" si="31" ref="W64:W65">V64+1</f>
        <v>22</v>
      </c>
      <c r="X64" s="395">
        <f aca="true" t="shared" si="32" ref="X64:X65">W64+1</f>
        <v>23</v>
      </c>
      <c r="Y64" s="395">
        <f aca="true" t="shared" si="33" ref="Y64:Y65">X64+1</f>
        <v>24</v>
      </c>
      <c r="Z64" s="395">
        <f aca="true" t="shared" si="34" ref="Z64:Z65">Y64+1</f>
        <v>25</v>
      </c>
      <c r="AA64" s="395">
        <f aca="true" t="shared" si="35" ref="AA64:AA65">Z64+1</f>
        <v>26</v>
      </c>
      <c r="AB64" s="395">
        <f aca="true" t="shared" si="36" ref="AB64:AB65">AA64+1</f>
        <v>27</v>
      </c>
      <c r="AC64" s="395">
        <f aca="true" t="shared" si="37" ref="AC64:AC65">AB64+1</f>
        <v>28</v>
      </c>
      <c r="AD64" s="395">
        <f aca="true" t="shared" si="38" ref="AD64:AD65">AC64+1</f>
        <v>29</v>
      </c>
      <c r="AE64" s="395">
        <f aca="true" t="shared" si="39" ref="AE64:AE65">AD64+1</f>
        <v>30</v>
      </c>
      <c r="AF64" s="395">
        <f aca="true" t="shared" si="40" ref="AF64:AF65">AE64+1</f>
        <v>31</v>
      </c>
      <c r="AG64" s="395">
        <f aca="true" t="shared" si="41" ref="AG64:AG65">AF64+1</f>
        <v>32</v>
      </c>
      <c r="AH64" s="395">
        <f aca="true" t="shared" si="42" ref="AH64:AH65">AG64+1</f>
        <v>33</v>
      </c>
      <c r="AI64" s="395">
        <f aca="true" t="shared" si="43" ref="AI64:AI65">AH64+1</f>
        <v>34</v>
      </c>
      <c r="AJ64" s="395">
        <f aca="true" t="shared" si="44" ref="AJ64:AJ65">AI64+1</f>
        <v>35</v>
      </c>
      <c r="AK64" s="395">
        <f aca="true" t="shared" si="45" ref="AK64:AK65">AJ64+1</f>
        <v>36</v>
      </c>
      <c r="AL64" s="395">
        <f aca="true" t="shared" si="46" ref="AL64:AL65">AK64+1</f>
        <v>37</v>
      </c>
      <c r="AM64" s="395">
        <f aca="true" t="shared" si="47" ref="AM64:AM65">AL64+1</f>
        <v>38</v>
      </c>
      <c r="AN64" s="395">
        <f aca="true" t="shared" si="48" ref="AN64:AN65">AM64+1</f>
        <v>39</v>
      </c>
    </row>
    <row r="65" spans="1:40" s="386" customFormat="1" ht="12.75" customHeight="1">
      <c r="A65" s="393" t="s">
        <v>97</v>
      </c>
      <c r="B65" s="394">
        <v>1</v>
      </c>
      <c r="C65" s="394">
        <f>B65+1</f>
        <v>2</v>
      </c>
      <c r="D65" s="394">
        <f t="shared" si="12"/>
        <v>3</v>
      </c>
      <c r="E65" s="394">
        <f t="shared" si="13"/>
        <v>4</v>
      </c>
      <c r="F65" s="394">
        <f t="shared" si="14"/>
        <v>5</v>
      </c>
      <c r="G65" s="395">
        <f t="shared" si="15"/>
        <v>6</v>
      </c>
      <c r="H65" s="395">
        <f t="shared" si="16"/>
        <v>7</v>
      </c>
      <c r="I65" s="395">
        <f t="shared" si="17"/>
        <v>8</v>
      </c>
      <c r="J65" s="395">
        <f t="shared" si="18"/>
        <v>9</v>
      </c>
      <c r="K65" s="395">
        <f t="shared" si="19"/>
        <v>10</v>
      </c>
      <c r="L65" s="395">
        <f t="shared" si="20"/>
        <v>11</v>
      </c>
      <c r="M65" s="395">
        <f t="shared" si="21"/>
        <v>12</v>
      </c>
      <c r="N65" s="395">
        <f t="shared" si="22"/>
        <v>13</v>
      </c>
      <c r="O65" s="395">
        <f t="shared" si="23"/>
        <v>14</v>
      </c>
      <c r="P65" s="395">
        <f t="shared" si="24"/>
        <v>15</v>
      </c>
      <c r="Q65" s="395">
        <f t="shared" si="25"/>
        <v>16</v>
      </c>
      <c r="R65" s="395">
        <f t="shared" si="26"/>
        <v>17</v>
      </c>
      <c r="S65" s="395">
        <f t="shared" si="27"/>
        <v>18</v>
      </c>
      <c r="T65" s="395">
        <f t="shared" si="28"/>
        <v>19</v>
      </c>
      <c r="U65" s="395">
        <f t="shared" si="29"/>
        <v>20</v>
      </c>
      <c r="V65" s="395">
        <f t="shared" si="30"/>
        <v>21</v>
      </c>
      <c r="W65" s="395">
        <f t="shared" si="31"/>
        <v>22</v>
      </c>
      <c r="X65" s="395">
        <f t="shared" si="32"/>
        <v>23</v>
      </c>
      <c r="Y65" s="395">
        <f t="shared" si="33"/>
        <v>24</v>
      </c>
      <c r="Z65" s="395">
        <f t="shared" si="34"/>
        <v>25</v>
      </c>
      <c r="AA65" s="395">
        <f t="shared" si="35"/>
        <v>26</v>
      </c>
      <c r="AB65" s="395">
        <f t="shared" si="36"/>
        <v>27</v>
      </c>
      <c r="AC65" s="395">
        <f t="shared" si="37"/>
        <v>28</v>
      </c>
      <c r="AD65" s="395">
        <f t="shared" si="38"/>
        <v>29</v>
      </c>
      <c r="AE65" s="395">
        <f t="shared" si="39"/>
        <v>30</v>
      </c>
      <c r="AF65" s="395">
        <f t="shared" si="40"/>
        <v>31</v>
      </c>
      <c r="AG65" s="395">
        <f t="shared" si="41"/>
        <v>32</v>
      </c>
      <c r="AH65" s="395">
        <f t="shared" si="42"/>
        <v>33</v>
      </c>
      <c r="AI65" s="395">
        <f t="shared" si="43"/>
        <v>34</v>
      </c>
      <c r="AJ65" s="395">
        <f t="shared" si="44"/>
        <v>35</v>
      </c>
      <c r="AK65" s="395">
        <f t="shared" si="45"/>
        <v>36</v>
      </c>
      <c r="AL65" s="395">
        <f t="shared" si="46"/>
        <v>37</v>
      </c>
      <c r="AM65" s="395">
        <f t="shared" si="47"/>
        <v>38</v>
      </c>
      <c r="AN65" s="395">
        <f t="shared" si="48"/>
        <v>39</v>
      </c>
    </row>
    <row r="66" spans="1:40" s="386" customFormat="1" ht="12.75" customHeight="1">
      <c r="A66" s="396"/>
      <c r="B66" s="397"/>
      <c r="C66" s="397"/>
      <c r="D66" s="398"/>
      <c r="E66" s="398"/>
      <c r="F66" s="398"/>
      <c r="G66" s="399"/>
      <c r="H66" s="399"/>
      <c r="I66" s="398"/>
      <c r="J66" s="398"/>
      <c r="K66" s="398"/>
      <c r="L66" s="397"/>
      <c r="M66" s="397"/>
      <c r="N66" s="397"/>
      <c r="O66" s="397"/>
      <c r="P66" s="397"/>
      <c r="Q66" s="397"/>
      <c r="R66" s="397"/>
      <c r="S66" s="397"/>
      <c r="T66" s="397"/>
      <c r="U66" s="397"/>
      <c r="V66" s="397"/>
      <c r="W66" s="397"/>
      <c r="X66" s="397"/>
      <c r="Y66" s="397"/>
      <c r="Z66" s="397"/>
      <c r="AA66" s="397"/>
      <c r="AB66" s="397"/>
      <c r="AC66" s="397"/>
      <c r="AD66" s="397"/>
      <c r="AE66" s="397"/>
      <c r="AF66" s="397"/>
      <c r="AG66" s="397"/>
      <c r="AH66" s="397"/>
      <c r="AI66" s="397"/>
      <c r="AJ66" s="397"/>
      <c r="AK66" s="397"/>
      <c r="AL66" s="397"/>
      <c r="AM66" s="397"/>
      <c r="AN66" s="397"/>
    </row>
    <row r="67" spans="1:40" s="386" customFormat="1" ht="12.75" customHeight="1">
      <c r="A67" s="392"/>
      <c r="B67" s="400"/>
      <c r="C67" s="400"/>
      <c r="D67" s="401" t="s">
        <v>96</v>
      </c>
      <c r="E67" s="401" t="s">
        <v>90</v>
      </c>
      <c r="F67" s="401" t="s">
        <v>91</v>
      </c>
      <c r="G67" s="402"/>
      <c r="H67" s="403"/>
      <c r="I67" s="401" t="s">
        <v>97</v>
      </c>
      <c r="J67" s="401" t="s">
        <v>90</v>
      </c>
      <c r="K67" s="401" t="s">
        <v>91</v>
      </c>
      <c r="L67" s="400"/>
      <c r="M67" s="400"/>
      <c r="N67" s="400"/>
      <c r="O67" s="400"/>
      <c r="P67" s="400"/>
      <c r="Q67" s="400"/>
      <c r="R67" s="400"/>
      <c r="S67" s="400"/>
      <c r="T67" s="400"/>
      <c r="U67" s="400"/>
      <c r="V67" s="400"/>
      <c r="W67" s="400"/>
      <c r="X67" s="400"/>
      <c r="Y67" s="400"/>
      <c r="Z67" s="400"/>
      <c r="AA67" s="400"/>
      <c r="AB67" s="400"/>
      <c r="AC67" s="400"/>
      <c r="AD67" s="400"/>
      <c r="AE67" s="400"/>
      <c r="AF67" s="400"/>
      <c r="AG67" s="400"/>
      <c r="AH67" s="400"/>
      <c r="AI67" s="400"/>
      <c r="AJ67" s="400"/>
      <c r="AK67" s="400"/>
      <c r="AL67" s="383"/>
      <c r="AM67" s="383"/>
      <c r="AN67" s="383"/>
    </row>
    <row r="68" spans="1:40" s="386" customFormat="1" ht="12.75" customHeight="1">
      <c r="A68" s="392" t="s">
        <v>142</v>
      </c>
      <c r="B68" s="400"/>
      <c r="C68" s="400"/>
      <c r="D68" s="400"/>
      <c r="E68" s="400"/>
      <c r="F68" s="400"/>
      <c r="G68" s="400"/>
      <c r="H68" s="400"/>
      <c r="I68" s="400"/>
      <c r="J68" s="400"/>
      <c r="K68" s="400"/>
      <c r="L68" s="400"/>
      <c r="M68" s="400"/>
      <c r="N68" s="400"/>
      <c r="O68" s="400"/>
      <c r="P68" s="400"/>
      <c r="Q68" s="400"/>
      <c r="R68" s="400"/>
      <c r="S68" s="400"/>
      <c r="T68" s="400"/>
      <c r="U68" s="400"/>
      <c r="V68" s="400"/>
      <c r="W68" s="400"/>
      <c r="X68" s="400"/>
      <c r="Y68" s="400"/>
      <c r="Z68" s="400"/>
      <c r="AA68" s="400"/>
      <c r="AB68" s="400"/>
      <c r="AC68" s="400"/>
      <c r="AD68" s="400"/>
      <c r="AE68" s="400"/>
      <c r="AF68" s="400"/>
      <c r="AG68" s="400"/>
      <c r="AH68" s="400"/>
      <c r="AI68" s="400"/>
      <c r="AJ68" s="400"/>
      <c r="AK68" s="400"/>
      <c r="AL68" s="400"/>
      <c r="AM68" s="400"/>
      <c r="AN68" s="400"/>
    </row>
    <row r="69" spans="1:40" s="386" customFormat="1" ht="12.75" customHeight="1">
      <c r="A69" s="393" t="s">
        <v>96</v>
      </c>
      <c r="B69" s="394">
        <v>1</v>
      </c>
      <c r="C69" s="394">
        <f aca="true" t="shared" si="49" ref="C69:C70">B69+1</f>
        <v>2</v>
      </c>
      <c r="D69" s="394">
        <f aca="true" t="shared" si="50" ref="D69:D70">C69+1</f>
        <v>3</v>
      </c>
      <c r="E69" s="394">
        <f aca="true" t="shared" si="51" ref="E69:E70">D69+1</f>
        <v>4</v>
      </c>
      <c r="F69" s="394">
        <f aca="true" t="shared" si="52" ref="F69:F70">E69+1</f>
        <v>5</v>
      </c>
      <c r="G69" s="395">
        <f aca="true" t="shared" si="53" ref="G69:G70">F69+1</f>
        <v>6</v>
      </c>
      <c r="H69" s="395">
        <f aca="true" t="shared" si="54" ref="H69:H70">G69+1</f>
        <v>7</v>
      </c>
      <c r="I69" s="395">
        <f aca="true" t="shared" si="55" ref="I69:I70">H69+1</f>
        <v>8</v>
      </c>
      <c r="J69" s="395">
        <f aca="true" t="shared" si="56" ref="J69:J70">I69+1</f>
        <v>9</v>
      </c>
      <c r="K69" s="395">
        <f aca="true" t="shared" si="57" ref="K69:K70">J69+1</f>
        <v>10</v>
      </c>
      <c r="L69" s="395">
        <f aca="true" t="shared" si="58" ref="L69:L70">K69+1</f>
        <v>11</v>
      </c>
      <c r="M69" s="395">
        <f aca="true" t="shared" si="59" ref="M69:M70">L69+1</f>
        <v>12</v>
      </c>
      <c r="N69" s="395">
        <f aca="true" t="shared" si="60" ref="N69:N70">M69+1</f>
        <v>13</v>
      </c>
      <c r="O69" s="395">
        <f aca="true" t="shared" si="61" ref="O69:O70">N69+1</f>
        <v>14</v>
      </c>
      <c r="P69" s="395">
        <f aca="true" t="shared" si="62" ref="P69:P70">O69+1</f>
        <v>15</v>
      </c>
      <c r="Q69" s="395">
        <f aca="true" t="shared" si="63" ref="Q69:Q70">P69+1</f>
        <v>16</v>
      </c>
      <c r="R69" s="395">
        <f aca="true" t="shared" si="64" ref="R69:R70">Q69+1</f>
        <v>17</v>
      </c>
      <c r="S69" s="395">
        <f aca="true" t="shared" si="65" ref="S69:S70">R69+1</f>
        <v>18</v>
      </c>
      <c r="T69" s="395">
        <f aca="true" t="shared" si="66" ref="T69:T70">S69+1</f>
        <v>19</v>
      </c>
      <c r="U69" s="395">
        <f aca="true" t="shared" si="67" ref="U69:U70">T69+1</f>
        <v>20</v>
      </c>
      <c r="V69" s="395">
        <f aca="true" t="shared" si="68" ref="V69:V70">U69+1</f>
        <v>21</v>
      </c>
      <c r="W69" s="395">
        <f aca="true" t="shared" si="69" ref="W69:W70">V69+1</f>
        <v>22</v>
      </c>
      <c r="X69" s="395">
        <f aca="true" t="shared" si="70" ref="X69:X70">W69+1</f>
        <v>23</v>
      </c>
      <c r="Y69" s="395">
        <f aca="true" t="shared" si="71" ref="Y69:Y70">X69+1</f>
        <v>24</v>
      </c>
      <c r="Z69" s="395">
        <f aca="true" t="shared" si="72" ref="Z69:Z70">Y69+1</f>
        <v>25</v>
      </c>
      <c r="AA69" s="395">
        <f aca="true" t="shared" si="73" ref="AA69:AA70">Z69+1</f>
        <v>26</v>
      </c>
      <c r="AB69" s="395">
        <f aca="true" t="shared" si="74" ref="AB69:AB70">AA69+1</f>
        <v>27</v>
      </c>
      <c r="AC69" s="395">
        <f aca="true" t="shared" si="75" ref="AC69:AC70">AB69+1</f>
        <v>28</v>
      </c>
      <c r="AD69" s="395">
        <f aca="true" t="shared" si="76" ref="AD69:AD70">AC69+1</f>
        <v>29</v>
      </c>
      <c r="AE69" s="395">
        <f aca="true" t="shared" si="77" ref="AE69:AE70">AD69+1</f>
        <v>30</v>
      </c>
      <c r="AF69" s="395">
        <f aca="true" t="shared" si="78" ref="AF69:AF70">AE69+1</f>
        <v>31</v>
      </c>
      <c r="AG69" s="395">
        <f aca="true" t="shared" si="79" ref="AG69:AG70">AF69+1</f>
        <v>32</v>
      </c>
      <c r="AH69" s="395">
        <f aca="true" t="shared" si="80" ref="AH69:AH70">AG69+1</f>
        <v>33</v>
      </c>
      <c r="AI69" s="395">
        <f aca="true" t="shared" si="81" ref="AI69:AI70">AH69+1</f>
        <v>34</v>
      </c>
      <c r="AJ69" s="395">
        <f aca="true" t="shared" si="82" ref="AJ69:AJ70">AI69+1</f>
        <v>35</v>
      </c>
      <c r="AK69" s="395">
        <f aca="true" t="shared" si="83" ref="AK69:AK70">AJ69+1</f>
        <v>36</v>
      </c>
      <c r="AL69" s="395">
        <f aca="true" t="shared" si="84" ref="AL69:AL70">AK69+1</f>
        <v>37</v>
      </c>
      <c r="AM69" s="395">
        <f aca="true" t="shared" si="85" ref="AM69:AM70">AL69+1</f>
        <v>38</v>
      </c>
      <c r="AN69" s="395">
        <f aca="true" t="shared" si="86" ref="AN69:AN70">AM69+1</f>
        <v>39</v>
      </c>
    </row>
    <row r="70" spans="1:40" s="386" customFormat="1" ht="12.75" customHeight="1">
      <c r="A70" s="393" t="s">
        <v>97</v>
      </c>
      <c r="B70" s="394">
        <v>1</v>
      </c>
      <c r="C70" s="394">
        <f t="shared" si="49"/>
        <v>2</v>
      </c>
      <c r="D70" s="394">
        <f t="shared" si="50"/>
        <v>3</v>
      </c>
      <c r="E70" s="394">
        <f t="shared" si="51"/>
        <v>4</v>
      </c>
      <c r="F70" s="394">
        <f t="shared" si="52"/>
        <v>5</v>
      </c>
      <c r="G70" s="395">
        <f t="shared" si="53"/>
        <v>6</v>
      </c>
      <c r="H70" s="395">
        <f t="shared" si="54"/>
        <v>7</v>
      </c>
      <c r="I70" s="395">
        <f t="shared" si="55"/>
        <v>8</v>
      </c>
      <c r="J70" s="395">
        <f t="shared" si="56"/>
        <v>9</v>
      </c>
      <c r="K70" s="395">
        <f t="shared" si="57"/>
        <v>10</v>
      </c>
      <c r="L70" s="395">
        <f t="shared" si="58"/>
        <v>11</v>
      </c>
      <c r="M70" s="395">
        <f t="shared" si="59"/>
        <v>12</v>
      </c>
      <c r="N70" s="395">
        <f t="shared" si="60"/>
        <v>13</v>
      </c>
      <c r="O70" s="395">
        <f t="shared" si="61"/>
        <v>14</v>
      </c>
      <c r="P70" s="395">
        <f t="shared" si="62"/>
        <v>15</v>
      </c>
      <c r="Q70" s="395">
        <f t="shared" si="63"/>
        <v>16</v>
      </c>
      <c r="R70" s="395">
        <f t="shared" si="64"/>
        <v>17</v>
      </c>
      <c r="S70" s="395">
        <f t="shared" si="65"/>
        <v>18</v>
      </c>
      <c r="T70" s="395">
        <f t="shared" si="66"/>
        <v>19</v>
      </c>
      <c r="U70" s="395">
        <f t="shared" si="67"/>
        <v>20</v>
      </c>
      <c r="V70" s="395">
        <f t="shared" si="68"/>
        <v>21</v>
      </c>
      <c r="W70" s="395">
        <f t="shared" si="69"/>
        <v>22</v>
      </c>
      <c r="X70" s="395">
        <f t="shared" si="70"/>
        <v>23</v>
      </c>
      <c r="Y70" s="395">
        <f t="shared" si="71"/>
        <v>24</v>
      </c>
      <c r="Z70" s="395">
        <f t="shared" si="72"/>
        <v>25</v>
      </c>
      <c r="AA70" s="395">
        <f t="shared" si="73"/>
        <v>26</v>
      </c>
      <c r="AB70" s="395">
        <f t="shared" si="74"/>
        <v>27</v>
      </c>
      <c r="AC70" s="395">
        <f t="shared" si="75"/>
        <v>28</v>
      </c>
      <c r="AD70" s="395">
        <f t="shared" si="76"/>
        <v>29</v>
      </c>
      <c r="AE70" s="395">
        <f t="shared" si="77"/>
        <v>30</v>
      </c>
      <c r="AF70" s="395">
        <f t="shared" si="78"/>
        <v>31</v>
      </c>
      <c r="AG70" s="395">
        <f t="shared" si="79"/>
        <v>32</v>
      </c>
      <c r="AH70" s="395">
        <f t="shared" si="80"/>
        <v>33</v>
      </c>
      <c r="AI70" s="395">
        <f t="shared" si="81"/>
        <v>34</v>
      </c>
      <c r="AJ70" s="395">
        <f t="shared" si="82"/>
        <v>35</v>
      </c>
      <c r="AK70" s="395">
        <f t="shared" si="83"/>
        <v>36</v>
      </c>
      <c r="AL70" s="395">
        <f t="shared" si="84"/>
        <v>37</v>
      </c>
      <c r="AM70" s="395">
        <f t="shared" si="85"/>
        <v>38</v>
      </c>
      <c r="AN70" s="395">
        <f t="shared" si="86"/>
        <v>39</v>
      </c>
    </row>
    <row r="71" spans="1:41" s="386" customFormat="1" ht="12.75" customHeight="1">
      <c r="A71" s="396"/>
      <c r="B71" s="397"/>
      <c r="C71" s="397"/>
      <c r="D71" s="398"/>
      <c r="E71" s="398"/>
      <c r="F71" s="398"/>
      <c r="G71" s="399"/>
      <c r="H71" s="399"/>
      <c r="I71" s="398"/>
      <c r="J71" s="398"/>
      <c r="K71" s="398"/>
      <c r="L71" s="397"/>
      <c r="M71" s="397"/>
      <c r="N71" s="397"/>
      <c r="O71" s="397"/>
      <c r="P71" s="397"/>
      <c r="Q71" s="397"/>
      <c r="R71" s="397"/>
      <c r="S71" s="397"/>
      <c r="T71" s="397"/>
      <c r="U71" s="397"/>
      <c r="V71" s="397"/>
      <c r="W71" s="397"/>
      <c r="X71" s="397"/>
      <c r="Y71" s="397"/>
      <c r="Z71" s="397"/>
      <c r="AA71" s="397"/>
      <c r="AB71" s="397"/>
      <c r="AC71" s="397"/>
      <c r="AD71" s="397"/>
      <c r="AE71" s="397"/>
      <c r="AF71" s="397"/>
      <c r="AG71" s="397"/>
      <c r="AH71" s="397"/>
      <c r="AI71" s="397"/>
      <c r="AJ71" s="397"/>
      <c r="AK71" s="397"/>
      <c r="AL71" s="397"/>
      <c r="AM71" s="397"/>
      <c r="AN71" s="397"/>
      <c r="AO71" s="404"/>
    </row>
    <row r="72" spans="1:41" s="386" customFormat="1" ht="12.75" customHeight="1">
      <c r="A72" s="392"/>
      <c r="B72" s="400"/>
      <c r="C72" s="400"/>
      <c r="D72" s="401" t="s">
        <v>96</v>
      </c>
      <c r="E72" s="401" t="s">
        <v>90</v>
      </c>
      <c r="F72" s="401" t="s">
        <v>91</v>
      </c>
      <c r="G72" s="402"/>
      <c r="H72" s="403"/>
      <c r="I72" s="401" t="s">
        <v>97</v>
      </c>
      <c r="J72" s="401" t="s">
        <v>90</v>
      </c>
      <c r="K72" s="401" t="s">
        <v>91</v>
      </c>
      <c r="L72" s="400"/>
      <c r="M72" s="400"/>
      <c r="N72" s="400"/>
      <c r="O72" s="400"/>
      <c r="P72" s="400"/>
      <c r="Q72" s="400"/>
      <c r="R72" s="400"/>
      <c r="S72" s="400"/>
      <c r="T72" s="400"/>
      <c r="U72" s="400"/>
      <c r="V72" s="400"/>
      <c r="W72" s="400"/>
      <c r="X72" s="400"/>
      <c r="Y72" s="400"/>
      <c r="Z72" s="400"/>
      <c r="AA72" s="400"/>
      <c r="AB72" s="400"/>
      <c r="AC72" s="400"/>
      <c r="AD72" s="400"/>
      <c r="AE72" s="400"/>
      <c r="AF72" s="400"/>
      <c r="AG72" s="400"/>
      <c r="AH72" s="400"/>
      <c r="AI72" s="400"/>
      <c r="AJ72" s="400"/>
      <c r="AK72" s="400"/>
      <c r="AL72" s="400"/>
      <c r="AM72" s="400"/>
      <c r="AN72" s="400"/>
      <c r="AO72" s="405"/>
    </row>
    <row r="73" spans="1:40" s="386" customFormat="1" ht="11.25" customHeight="1">
      <c r="A73" s="383"/>
      <c r="B73" s="383"/>
      <c r="C73" s="383"/>
      <c r="D73" s="383"/>
      <c r="E73" s="383"/>
      <c r="F73" s="383"/>
      <c r="G73" s="383"/>
      <c r="H73" s="383"/>
      <c r="I73" s="383"/>
      <c r="J73" s="383"/>
      <c r="K73" s="383"/>
      <c r="L73" s="383"/>
      <c r="M73" s="383"/>
      <c r="N73" s="383"/>
      <c r="O73" s="383"/>
      <c r="P73" s="383"/>
      <c r="Q73" s="383"/>
      <c r="R73" s="383"/>
      <c r="S73" s="383"/>
      <c r="T73" s="383"/>
      <c r="U73" s="383"/>
      <c r="V73" s="383"/>
      <c r="W73" s="383"/>
      <c r="X73" s="383"/>
      <c r="Y73" s="383"/>
      <c r="Z73" s="383"/>
      <c r="AA73" s="383"/>
      <c r="AB73" s="383"/>
      <c r="AC73" s="383"/>
      <c r="AD73" s="383"/>
      <c r="AE73" s="383"/>
      <c r="AF73" s="383"/>
      <c r="AG73" s="383"/>
      <c r="AH73" s="383"/>
      <c r="AI73" s="383"/>
      <c r="AJ73" s="383"/>
      <c r="AK73" s="383"/>
      <c r="AL73" s="383"/>
      <c r="AM73" s="383"/>
      <c r="AN73" s="383"/>
    </row>
    <row r="74" spans="1:40" s="386" customFormat="1" ht="12" customHeight="1">
      <c r="A74" s="383"/>
      <c r="B74" s="383"/>
      <c r="C74" s="400"/>
      <c r="D74" s="406"/>
      <c r="E74" s="407"/>
      <c r="F74" s="407"/>
      <c r="G74" s="406"/>
      <c r="H74" s="406"/>
      <c r="I74" s="406"/>
      <c r="J74" s="407"/>
      <c r="K74" s="407"/>
      <c r="L74" s="400"/>
      <c r="M74" s="400"/>
      <c r="N74" s="400"/>
      <c r="O74" s="400"/>
      <c r="P74" s="383"/>
      <c r="Q74" s="383"/>
      <c r="R74" s="383"/>
      <c r="S74" s="383"/>
      <c r="T74" s="383"/>
      <c r="U74" s="383"/>
      <c r="V74" s="383"/>
      <c r="W74" s="383"/>
      <c r="X74" s="383"/>
      <c r="Y74" s="383"/>
      <c r="Z74" s="383"/>
      <c r="AA74" s="383"/>
      <c r="AB74" s="383"/>
      <c r="AC74" s="383"/>
      <c r="AD74" s="383"/>
      <c r="AE74" s="383"/>
      <c r="AF74" s="383"/>
      <c r="AG74" s="383"/>
      <c r="AH74" s="383"/>
      <c r="AI74" s="383"/>
      <c r="AJ74" s="383"/>
      <c r="AK74" s="383"/>
      <c r="AL74" s="383"/>
      <c r="AM74" s="383"/>
      <c r="AN74" s="383"/>
    </row>
    <row r="75" spans="1:40" s="386" customFormat="1" ht="11.25" customHeight="1">
      <c r="A75" s="383"/>
      <c r="B75" s="383"/>
      <c r="C75" s="383"/>
      <c r="D75" s="383"/>
      <c r="E75" s="383"/>
      <c r="F75" s="383"/>
      <c r="G75" s="383"/>
      <c r="H75" s="383"/>
      <c r="I75" s="383"/>
      <c r="J75" s="383"/>
      <c r="K75" s="383"/>
      <c r="L75" s="383"/>
      <c r="M75" s="383"/>
      <c r="N75" s="383"/>
      <c r="O75" s="383"/>
      <c r="P75" s="383"/>
      <c r="Q75" s="383"/>
      <c r="R75" s="383"/>
      <c r="S75" s="383"/>
      <c r="T75" s="383"/>
      <c r="U75" s="383"/>
      <c r="V75" s="383"/>
      <c r="W75" s="383"/>
      <c r="X75" s="383"/>
      <c r="Y75" s="383"/>
      <c r="Z75" s="383"/>
      <c r="AA75" s="383"/>
      <c r="AB75" s="383"/>
      <c r="AC75" s="383"/>
      <c r="AD75" s="383"/>
      <c r="AE75" s="383"/>
      <c r="AF75" s="383"/>
      <c r="AG75" s="383"/>
      <c r="AH75" s="383"/>
      <c r="AI75" s="383"/>
      <c r="AJ75" s="383"/>
      <c r="AK75" s="383"/>
      <c r="AL75" s="383"/>
      <c r="AM75" s="383"/>
      <c r="AN75" s="383"/>
    </row>
    <row r="76" spans="1:40" s="386" customFormat="1" ht="15.75" customHeight="1">
      <c r="A76" s="408" t="s">
        <v>139</v>
      </c>
      <c r="B76" s="392"/>
      <c r="C76" s="392"/>
      <c r="D76" s="392"/>
      <c r="E76" s="392"/>
      <c r="F76" s="383"/>
      <c r="G76" s="383"/>
      <c r="H76" s="409" t="s">
        <v>96</v>
      </c>
      <c r="I76" s="409"/>
      <c r="J76" s="409" t="s">
        <v>48</v>
      </c>
      <c r="K76" s="409" t="s">
        <v>97</v>
      </c>
      <c r="L76" s="409"/>
      <c r="M76" s="383"/>
      <c r="N76" s="383"/>
      <c r="O76" s="383"/>
      <c r="P76" s="383"/>
      <c r="Q76" s="383"/>
      <c r="R76" s="383"/>
      <c r="S76" s="383"/>
      <c r="T76" s="383"/>
      <c r="U76" s="383"/>
      <c r="V76" s="383"/>
      <c r="W76" s="383"/>
      <c r="X76" s="383"/>
      <c r="Y76" s="383"/>
      <c r="Z76" s="383"/>
      <c r="AA76" s="383"/>
      <c r="AB76" s="383"/>
      <c r="AC76" s="383"/>
      <c r="AD76" s="383"/>
      <c r="AE76" s="383"/>
      <c r="AF76" s="383"/>
      <c r="AG76" s="383"/>
      <c r="AH76" s="383"/>
      <c r="AI76" s="383"/>
      <c r="AJ76" s="383"/>
      <c r="AK76" s="383"/>
      <c r="AL76" s="383"/>
      <c r="AM76" s="383"/>
      <c r="AN76" s="383"/>
    </row>
    <row r="77" spans="1:40" s="386" customFormat="1" ht="15.75" customHeight="1">
      <c r="A77" s="383"/>
      <c r="B77" s="392"/>
      <c r="C77" s="392"/>
      <c r="D77" s="380" t="s">
        <v>141</v>
      </c>
      <c r="E77" s="380"/>
      <c r="F77" s="380"/>
      <c r="G77" s="380"/>
      <c r="H77" s="393"/>
      <c r="I77" s="393"/>
      <c r="J77" s="409" t="s">
        <v>48</v>
      </c>
      <c r="K77" s="393"/>
      <c r="L77" s="393"/>
      <c r="M77" s="410"/>
      <c r="N77" s="383"/>
      <c r="O77" s="411" t="s">
        <v>140</v>
      </c>
      <c r="P77" s="411"/>
      <c r="Q77" s="411"/>
      <c r="R77" s="411"/>
      <c r="S77" s="411"/>
      <c r="T77" s="412"/>
      <c r="U77" s="412"/>
      <c r="V77" s="412"/>
      <c r="W77" s="412"/>
      <c r="X77" s="412"/>
      <c r="Y77" s="412"/>
      <c r="Z77" s="412"/>
      <c r="AA77" s="412"/>
      <c r="AB77" s="412"/>
      <c r="AC77" s="412"/>
      <c r="AD77" s="412"/>
      <c r="AE77" s="412"/>
      <c r="AF77" s="412"/>
      <c r="AG77" s="412"/>
      <c r="AH77" s="412"/>
      <c r="AI77" s="412"/>
      <c r="AJ77" s="413" t="s">
        <v>48</v>
      </c>
      <c r="AK77" s="413"/>
      <c r="AL77" s="413"/>
      <c r="AM77" s="413"/>
      <c r="AN77" s="413"/>
    </row>
    <row r="78" spans="1:40" s="386" customFormat="1" ht="16.5" customHeight="1">
      <c r="A78" s="392"/>
      <c r="B78" s="392"/>
      <c r="C78" s="392"/>
      <c r="D78" s="380" t="s">
        <v>142</v>
      </c>
      <c r="E78" s="380"/>
      <c r="F78" s="380"/>
      <c r="G78" s="380"/>
      <c r="H78" s="393"/>
      <c r="I78" s="393"/>
      <c r="J78" s="409" t="s">
        <v>48</v>
      </c>
      <c r="K78" s="393"/>
      <c r="L78" s="393"/>
      <c r="M78" s="410"/>
      <c r="N78" s="383"/>
      <c r="O78" s="411"/>
      <c r="P78" s="411"/>
      <c r="Q78" s="411"/>
      <c r="R78" s="411"/>
      <c r="S78" s="411"/>
      <c r="T78" s="412"/>
      <c r="U78" s="412"/>
      <c r="V78" s="412"/>
      <c r="W78" s="412"/>
      <c r="X78" s="412"/>
      <c r="Y78" s="412"/>
      <c r="Z78" s="412"/>
      <c r="AA78" s="412"/>
      <c r="AB78" s="412"/>
      <c r="AC78" s="412"/>
      <c r="AD78" s="412"/>
      <c r="AE78" s="412"/>
      <c r="AF78" s="412"/>
      <c r="AG78" s="412"/>
      <c r="AH78" s="412"/>
      <c r="AI78" s="412"/>
      <c r="AJ78" s="413"/>
      <c r="AK78" s="413"/>
      <c r="AL78" s="413"/>
      <c r="AM78" s="413"/>
      <c r="AN78" s="413"/>
    </row>
    <row r="79" spans="1:40" s="386" customFormat="1" ht="15.75" customHeight="1">
      <c r="A79" s="392"/>
      <c r="B79" s="392"/>
      <c r="C79" s="380" t="s">
        <v>40</v>
      </c>
      <c r="D79" s="380"/>
      <c r="E79" s="380"/>
      <c r="F79" s="380"/>
      <c r="G79" s="380"/>
      <c r="H79" s="393"/>
      <c r="I79" s="393"/>
      <c r="J79" s="409" t="s">
        <v>48</v>
      </c>
      <c r="K79" s="393"/>
      <c r="L79" s="393"/>
      <c r="M79" s="383"/>
      <c r="N79" s="383"/>
      <c r="O79" s="383"/>
      <c r="P79" s="383"/>
      <c r="Q79" s="383"/>
      <c r="R79" s="383"/>
      <c r="S79" s="383"/>
      <c r="T79" s="383"/>
      <c r="U79" s="383"/>
      <c r="V79" s="383"/>
      <c r="W79" s="383"/>
      <c r="X79" s="383"/>
      <c r="Y79" s="383"/>
      <c r="Z79" s="383"/>
      <c r="AA79" s="383"/>
      <c r="AB79" s="383"/>
      <c r="AC79" s="383"/>
      <c r="AD79" s="383"/>
      <c r="AE79" s="383"/>
      <c r="AF79" s="383"/>
      <c r="AG79" s="383"/>
      <c r="AH79" s="383"/>
      <c r="AI79" s="383"/>
      <c r="AJ79" s="383"/>
      <c r="AK79" s="383"/>
      <c r="AL79" s="383"/>
      <c r="AM79" s="383"/>
      <c r="AN79" s="383"/>
    </row>
    <row r="80" spans="1:40" s="386" customFormat="1" ht="11.25" customHeight="1">
      <c r="A80" s="383"/>
      <c r="B80" s="383"/>
      <c r="C80" s="383"/>
      <c r="D80" s="383"/>
      <c r="E80" s="383"/>
      <c r="F80" s="383"/>
      <c r="G80" s="383"/>
      <c r="H80" s="383"/>
      <c r="I80" s="383"/>
      <c r="J80" s="383"/>
      <c r="K80" s="383"/>
      <c r="L80" s="383"/>
      <c r="M80" s="383"/>
      <c r="N80" s="383"/>
      <c r="O80" s="383"/>
      <c r="P80" s="383"/>
      <c r="Q80" s="383"/>
      <c r="R80" s="383"/>
      <c r="S80" s="383"/>
      <c r="T80" s="383"/>
      <c r="U80" s="383"/>
      <c r="V80" s="383"/>
      <c r="W80" s="383"/>
      <c r="X80" s="383"/>
      <c r="Y80" s="383"/>
      <c r="Z80" s="383"/>
      <c r="AA80" s="383"/>
      <c r="AB80" s="383"/>
      <c r="AC80" s="383"/>
      <c r="AD80" s="383"/>
      <c r="AE80" s="383"/>
      <c r="AF80" s="383"/>
      <c r="AG80" s="383"/>
      <c r="AH80" s="383"/>
      <c r="AI80" s="383"/>
      <c r="AJ80" s="383"/>
      <c r="AK80" s="383"/>
      <c r="AL80" s="383"/>
      <c r="AM80" s="383"/>
      <c r="AN80" s="383"/>
    </row>
    <row r="81" spans="1:40" s="386" customFormat="1" ht="12.75" customHeight="1">
      <c r="A81" s="383"/>
      <c r="B81" s="383"/>
      <c r="C81" s="383"/>
      <c r="D81" s="383"/>
      <c r="E81" s="383"/>
      <c r="F81" s="383"/>
      <c r="G81" s="383"/>
      <c r="H81" s="383"/>
      <c r="I81" s="383"/>
      <c r="J81" s="383"/>
      <c r="K81" s="383"/>
      <c r="L81" s="383"/>
      <c r="M81" s="383"/>
      <c r="N81" s="383"/>
      <c r="O81" s="383"/>
      <c r="P81" s="383"/>
      <c r="Q81" s="383"/>
      <c r="R81" s="383"/>
      <c r="S81" s="383"/>
      <c r="T81" s="383"/>
      <c r="U81" s="383"/>
      <c r="V81" s="383"/>
      <c r="W81" s="383"/>
      <c r="X81" s="383"/>
      <c r="Y81" s="383"/>
      <c r="Z81" s="383"/>
      <c r="AA81" s="414" t="s">
        <v>145</v>
      </c>
      <c r="AB81" s="383"/>
      <c r="AC81" s="383"/>
      <c r="AD81" s="383"/>
      <c r="AE81" s="415"/>
      <c r="AF81" s="415"/>
      <c r="AG81" s="415"/>
      <c r="AH81" s="415"/>
      <c r="AI81" s="415"/>
      <c r="AJ81" s="415"/>
      <c r="AK81" s="415"/>
      <c r="AL81" s="415"/>
      <c r="AM81" s="415"/>
      <c r="AN81" s="415"/>
    </row>
    <row r="82" spans="1:40" s="386" customFormat="1" ht="11.25" customHeight="1">
      <c r="A82" s="383"/>
      <c r="B82" s="383"/>
      <c r="C82" s="383"/>
      <c r="D82" s="383"/>
      <c r="E82" s="383"/>
      <c r="F82" s="383"/>
      <c r="G82" s="383"/>
      <c r="H82" s="383"/>
      <c r="I82" s="383"/>
      <c r="J82" s="383"/>
      <c r="K82" s="383"/>
      <c r="L82" s="383"/>
      <c r="M82" s="383"/>
      <c r="N82" s="383"/>
      <c r="O82" s="383"/>
      <c r="P82" s="383"/>
      <c r="Q82" s="383"/>
      <c r="R82" s="383"/>
      <c r="S82" s="383"/>
      <c r="T82" s="383"/>
      <c r="U82" s="383"/>
      <c r="V82" s="383"/>
      <c r="W82" s="383"/>
      <c r="X82" s="383"/>
      <c r="Y82" s="383"/>
      <c r="Z82" s="383"/>
      <c r="AA82" s="383"/>
      <c r="AB82" s="383"/>
      <c r="AC82" s="383"/>
      <c r="AD82" s="383"/>
      <c r="AE82" s="415"/>
      <c r="AF82" s="415"/>
      <c r="AG82" s="415"/>
      <c r="AH82" s="415"/>
      <c r="AI82" s="415"/>
      <c r="AJ82" s="415"/>
      <c r="AK82" s="415"/>
      <c r="AL82" s="415"/>
      <c r="AM82" s="415"/>
      <c r="AN82" s="415"/>
    </row>
    <row r="83" spans="1:40" s="386" customFormat="1" ht="11.25" customHeight="1">
      <c r="A83" s="383"/>
      <c r="B83" s="383"/>
      <c r="C83" s="383"/>
      <c r="D83" s="383"/>
      <c r="E83" s="383"/>
      <c r="F83" s="383"/>
      <c r="G83" s="383"/>
      <c r="H83" s="383"/>
      <c r="I83" s="383"/>
      <c r="J83" s="383"/>
      <c r="K83" s="383"/>
      <c r="L83" s="383"/>
      <c r="M83" s="383"/>
      <c r="N83" s="383"/>
      <c r="O83" s="383"/>
      <c r="P83" s="383"/>
      <c r="Q83" s="383"/>
      <c r="R83" s="383"/>
      <c r="S83" s="383"/>
      <c r="T83" s="383"/>
      <c r="U83" s="383"/>
      <c r="V83" s="383"/>
      <c r="W83" s="383"/>
      <c r="X83" s="383"/>
      <c r="Y83" s="383"/>
      <c r="Z83" s="383"/>
      <c r="AA83" s="383"/>
      <c r="AB83" s="383"/>
      <c r="AC83" s="383"/>
      <c r="AD83" s="383"/>
      <c r="AE83" s="383"/>
      <c r="AF83" s="383"/>
      <c r="AG83" s="383"/>
      <c r="AH83" s="383"/>
      <c r="AI83" s="383"/>
      <c r="AJ83" s="383"/>
      <c r="AK83" s="383"/>
      <c r="AL83" s="383"/>
      <c r="AM83" s="383"/>
      <c r="AN83" s="383"/>
    </row>
    <row r="84" spans="1:40" s="386" customFormat="1" ht="11.25" customHeight="1">
      <c r="A84" s="383"/>
      <c r="B84" s="383"/>
      <c r="C84" s="383"/>
      <c r="D84" s="383"/>
      <c r="E84" s="383"/>
      <c r="F84" s="383"/>
      <c r="G84" s="383"/>
      <c r="H84" s="383"/>
      <c r="I84" s="383"/>
      <c r="J84" s="383"/>
      <c r="K84" s="383"/>
      <c r="L84" s="383"/>
      <c r="M84" s="383"/>
      <c r="N84" s="383"/>
      <c r="O84" s="383"/>
      <c r="P84" s="383"/>
      <c r="Q84" s="383"/>
      <c r="R84" s="383"/>
      <c r="S84" s="383"/>
      <c r="T84" s="383"/>
      <c r="U84" s="383"/>
      <c r="V84" s="383"/>
      <c r="W84" s="383"/>
      <c r="X84" s="383"/>
      <c r="Y84" s="383"/>
      <c r="Z84" s="383"/>
      <c r="AA84" s="383"/>
      <c r="AB84" s="383"/>
      <c r="AC84" s="383"/>
      <c r="AD84" s="383"/>
      <c r="AE84" s="383"/>
      <c r="AF84" s="383"/>
      <c r="AG84" s="383"/>
      <c r="AH84" s="383"/>
      <c r="AI84" s="383"/>
      <c r="AJ84" s="383"/>
      <c r="AK84" s="383"/>
      <c r="AL84" s="383"/>
      <c r="AM84" s="383"/>
      <c r="AN84" s="383"/>
    </row>
    <row r="85" spans="1:40" s="386" customFormat="1" ht="12" customHeight="1">
      <c r="A85" s="383"/>
      <c r="B85" s="383"/>
      <c r="C85" s="383"/>
      <c r="D85" s="383"/>
      <c r="E85" s="383"/>
      <c r="F85" s="383"/>
      <c r="G85" s="383"/>
      <c r="H85" s="383"/>
      <c r="I85" s="383"/>
      <c r="J85" s="383"/>
      <c r="K85" s="383"/>
      <c r="L85" s="383"/>
      <c r="M85" s="383"/>
      <c r="N85" s="383"/>
      <c r="O85" s="383"/>
      <c r="P85" s="383"/>
      <c r="Q85" s="383"/>
      <c r="R85" s="383"/>
      <c r="S85" s="383"/>
      <c r="T85" s="383"/>
      <c r="U85" s="383"/>
      <c r="V85" s="383"/>
      <c r="W85" s="383"/>
      <c r="X85" s="383"/>
      <c r="Y85" s="383"/>
      <c r="Z85" s="383"/>
      <c r="AA85" s="383"/>
      <c r="AB85" s="383"/>
      <c r="AC85" s="383"/>
      <c r="AD85" s="383"/>
      <c r="AE85" s="383"/>
      <c r="AF85" s="383"/>
      <c r="AG85" s="383"/>
      <c r="AH85" s="383"/>
      <c r="AI85" s="383"/>
      <c r="AJ85" s="383"/>
      <c r="AK85" s="383"/>
      <c r="AL85" s="383"/>
      <c r="AM85" s="383"/>
      <c r="AN85" s="383"/>
    </row>
    <row r="86" spans="1:40" s="386" customFormat="1" ht="16.5" customHeight="1">
      <c r="A86" s="380" t="s">
        <v>132</v>
      </c>
      <c r="B86" s="380"/>
      <c r="C86" s="381" t="str">
        <f>CONCATENATE('(7) vstupní data'!$B$6," ",'(7) vstupní data'!$B$7,"  ",'(7) vstupní data'!$B$8)</f>
        <v>25.- 26.2014 Český pohár  starší žákyně</v>
      </c>
      <c r="D86" s="381"/>
      <c r="E86" s="381"/>
      <c r="F86" s="381"/>
      <c r="G86" s="381"/>
      <c r="H86" s="381"/>
      <c r="I86" s="381"/>
      <c r="J86" s="381"/>
      <c r="K86" s="381"/>
      <c r="L86" s="381"/>
      <c r="M86" s="381"/>
      <c r="N86" s="381"/>
      <c r="O86" s="381"/>
      <c r="P86" s="381"/>
      <c r="Q86" s="381"/>
      <c r="R86" s="381"/>
      <c r="S86" s="381"/>
      <c r="T86" s="381"/>
      <c r="U86" s="381"/>
      <c r="V86" s="381"/>
      <c r="W86" s="381"/>
      <c r="X86" s="381" t="s">
        <v>133</v>
      </c>
      <c r="Y86" s="381"/>
      <c r="Z86" s="382" t="str">
        <f>'(7) vstupní data'!$B$11</f>
        <v>3.skupina</v>
      </c>
      <c r="AA86" s="382"/>
      <c r="AB86" s="382"/>
      <c r="AC86" s="382"/>
      <c r="AD86" s="382"/>
      <c r="AE86" s="382"/>
      <c r="AF86" s="383"/>
      <c r="AG86" s="383"/>
      <c r="AH86" s="384">
        <f>'(7) vstupní data'!$B$9</f>
        <v>0</v>
      </c>
      <c r="AI86" s="384"/>
      <c r="AJ86" s="384"/>
      <c r="AK86" s="384"/>
      <c r="AL86" s="384"/>
      <c r="AM86" s="384"/>
      <c r="AN86" s="384"/>
    </row>
    <row r="87" spans="1:40" s="386" customFormat="1" ht="15.75" customHeight="1">
      <c r="A87" s="380" t="s">
        <v>134</v>
      </c>
      <c r="B87" s="380"/>
      <c r="C87" s="381" t="str">
        <f>CONCATENATE('(7) vstupní data'!$B$1," ",'(7) vstupní data'!$B$3)</f>
        <v>TJ Orion Praha ZŠ Mráčkova 3090 Praha 12</v>
      </c>
      <c r="D87" s="381"/>
      <c r="E87" s="381"/>
      <c r="F87" s="381"/>
      <c r="G87" s="381"/>
      <c r="H87" s="381"/>
      <c r="I87" s="381"/>
      <c r="J87" s="381"/>
      <c r="K87" s="381"/>
      <c r="L87" s="381"/>
      <c r="M87" s="381"/>
      <c r="N87" s="381"/>
      <c r="O87" s="381"/>
      <c r="P87" s="381"/>
      <c r="Q87" s="381"/>
      <c r="R87" s="381"/>
      <c r="S87" s="381"/>
      <c r="T87" s="381"/>
      <c r="U87" s="381"/>
      <c r="V87" s="381"/>
      <c r="W87" s="381"/>
      <c r="X87" s="381"/>
      <c r="Y87" s="381"/>
      <c r="Z87" s="381"/>
      <c r="AA87" s="381"/>
      <c r="AB87" s="381"/>
      <c r="AC87" s="381"/>
      <c r="AD87" s="381"/>
      <c r="AE87" s="381"/>
      <c r="AF87" s="383"/>
      <c r="AG87" s="383"/>
      <c r="AH87" s="383"/>
      <c r="AI87" s="383"/>
      <c r="AJ87" s="383"/>
      <c r="AK87" s="383"/>
      <c r="AL87" s="383"/>
      <c r="AM87" s="383"/>
      <c r="AN87" s="383"/>
    </row>
    <row r="88" spans="1:40" s="386" customFormat="1" ht="15.75" customHeight="1">
      <c r="A88" s="387"/>
      <c r="B88" s="387"/>
      <c r="C88" s="388"/>
      <c r="D88" s="388"/>
      <c r="E88" s="388"/>
      <c r="F88" s="388"/>
      <c r="G88" s="388"/>
      <c r="H88" s="388"/>
      <c r="I88" s="388"/>
      <c r="J88" s="388"/>
      <c r="K88" s="388"/>
      <c r="L88" s="388"/>
      <c r="M88" s="388"/>
      <c r="N88" s="388"/>
      <c r="O88" s="388"/>
      <c r="P88" s="388"/>
      <c r="Q88" s="388"/>
      <c r="R88" s="388"/>
      <c r="S88" s="388"/>
      <c r="T88" s="388"/>
      <c r="U88" s="388"/>
      <c r="V88" s="388"/>
      <c r="W88" s="388"/>
      <c r="X88" s="388"/>
      <c r="Y88" s="388"/>
      <c r="Z88" s="388"/>
      <c r="AA88" s="388"/>
      <c r="AB88" s="388"/>
      <c r="AC88" s="388"/>
      <c r="AD88" s="388"/>
      <c r="AE88" s="388"/>
      <c r="AF88" s="383"/>
      <c r="AG88" s="383"/>
      <c r="AH88" s="381" t="s">
        <v>135</v>
      </c>
      <c r="AI88" s="381"/>
      <c r="AJ88" s="381"/>
      <c r="AK88" s="381"/>
      <c r="AL88" s="389">
        <v>4</v>
      </c>
      <c r="AM88" s="389"/>
      <c r="AN88" s="383"/>
    </row>
    <row r="89" spans="1:40" s="386" customFormat="1" ht="15.75" customHeight="1">
      <c r="A89" s="387"/>
      <c r="B89" s="387"/>
      <c r="C89" s="388"/>
      <c r="D89" s="388"/>
      <c r="E89" s="388"/>
      <c r="F89" s="388"/>
      <c r="G89" s="388"/>
      <c r="H89" s="388"/>
      <c r="I89" s="388"/>
      <c r="J89" s="388"/>
      <c r="K89" s="388"/>
      <c r="L89" s="388"/>
      <c r="M89" s="388"/>
      <c r="N89" s="388"/>
      <c r="O89" s="388"/>
      <c r="P89" s="388"/>
      <c r="Q89" s="388"/>
      <c r="R89" s="388"/>
      <c r="S89" s="388"/>
      <c r="T89" s="388"/>
      <c r="U89" s="388"/>
      <c r="V89" s="388"/>
      <c r="W89" s="388"/>
      <c r="X89" s="388"/>
      <c r="Y89" s="388"/>
      <c r="Z89" s="388"/>
      <c r="AA89" s="388"/>
      <c r="AB89" s="388"/>
      <c r="AC89" s="388"/>
      <c r="AD89" s="388"/>
      <c r="AE89" s="388"/>
      <c r="AF89" s="383"/>
      <c r="AG89" s="383"/>
      <c r="AH89" s="383"/>
      <c r="AI89" s="383"/>
      <c r="AJ89" s="383"/>
      <c r="AK89" s="383"/>
      <c r="AL89" s="383"/>
      <c r="AM89" s="383"/>
      <c r="AN89" s="383"/>
    </row>
    <row r="90" spans="1:40" s="386" customFormat="1" ht="15.75" customHeight="1">
      <c r="A90" s="390" t="s">
        <v>136</v>
      </c>
      <c r="B90" s="390"/>
      <c r="C90" s="383"/>
      <c r="D90" s="383"/>
      <c r="E90" s="391" t="s">
        <v>137</v>
      </c>
      <c r="F90" s="389" t="str">
        <f>VLOOKUP(AL88,'(7) vstupní data'!$H$2:$P$22,2,0)</f>
        <v>VK České Budějovice</v>
      </c>
      <c r="G90" s="389"/>
      <c r="H90" s="389"/>
      <c r="I90" s="389"/>
      <c r="J90" s="389"/>
      <c r="K90" s="389"/>
      <c r="L90" s="389"/>
      <c r="M90" s="389"/>
      <c r="N90" s="389"/>
      <c r="O90" s="389"/>
      <c r="P90" s="389"/>
      <c r="Q90" s="389"/>
      <c r="R90" s="389"/>
      <c r="S90" s="389"/>
      <c r="T90" s="389"/>
      <c r="U90" s="383"/>
      <c r="V90" s="391" t="s">
        <v>138</v>
      </c>
      <c r="W90" s="389" t="str">
        <f>VLOOKUP(AL88,'(7) vstupní data'!$H$2:$P$22,6,0)</f>
        <v>SK Třebín B</v>
      </c>
      <c r="X90" s="389"/>
      <c r="Y90" s="389"/>
      <c r="Z90" s="389"/>
      <c r="AA90" s="389"/>
      <c r="AB90" s="389"/>
      <c r="AC90" s="389"/>
      <c r="AD90" s="389"/>
      <c r="AE90" s="389"/>
      <c r="AF90" s="389"/>
      <c r="AG90" s="389"/>
      <c r="AH90" s="389"/>
      <c r="AI90" s="389"/>
      <c r="AJ90" s="389"/>
      <c r="AK90" s="389"/>
      <c r="AL90" s="383"/>
      <c r="AM90" s="383"/>
      <c r="AN90" s="383"/>
    </row>
    <row r="91" spans="1:40" s="386" customFormat="1" ht="11.25" customHeight="1">
      <c r="A91" s="383"/>
      <c r="B91" s="383"/>
      <c r="C91" s="383"/>
      <c r="D91" s="383"/>
      <c r="E91" s="383"/>
      <c r="F91" s="383"/>
      <c r="G91" s="383"/>
      <c r="H91" s="383"/>
      <c r="I91" s="383"/>
      <c r="J91" s="383"/>
      <c r="K91" s="383"/>
      <c r="L91" s="383"/>
      <c r="M91" s="383"/>
      <c r="N91" s="383"/>
      <c r="O91" s="383"/>
      <c r="P91" s="383"/>
      <c r="Q91" s="383"/>
      <c r="R91" s="383"/>
      <c r="S91" s="383"/>
      <c r="T91" s="383"/>
      <c r="U91" s="383"/>
      <c r="V91" s="383"/>
      <c r="W91" s="383"/>
      <c r="X91" s="383"/>
      <c r="Y91" s="383"/>
      <c r="Z91" s="383"/>
      <c r="AA91" s="383"/>
      <c r="AB91" s="383"/>
      <c r="AC91" s="383"/>
      <c r="AD91" s="383"/>
      <c r="AE91" s="383"/>
      <c r="AF91" s="383"/>
      <c r="AG91" s="383"/>
      <c r="AH91" s="383"/>
      <c r="AI91" s="383"/>
      <c r="AJ91" s="383"/>
      <c r="AK91" s="383"/>
      <c r="AL91" s="383"/>
      <c r="AM91" s="383"/>
      <c r="AN91" s="383"/>
    </row>
    <row r="92" spans="1:40" s="386" customFormat="1" ht="12.75" customHeight="1">
      <c r="A92" s="392" t="s">
        <v>141</v>
      </c>
      <c r="B92" s="383"/>
      <c r="C92" s="383"/>
      <c r="D92" s="383"/>
      <c r="E92" s="383"/>
      <c r="F92" s="383"/>
      <c r="G92" s="383"/>
      <c r="H92" s="383"/>
      <c r="I92" s="383"/>
      <c r="J92" s="383"/>
      <c r="K92" s="383"/>
      <c r="L92" s="383"/>
      <c r="M92" s="383"/>
      <c r="N92" s="383"/>
      <c r="O92" s="383"/>
      <c r="P92" s="383"/>
      <c r="Q92" s="383"/>
      <c r="R92" s="383"/>
      <c r="S92" s="383"/>
      <c r="T92" s="383"/>
      <c r="U92" s="383"/>
      <c r="V92" s="383"/>
      <c r="W92" s="383"/>
      <c r="X92" s="383"/>
      <c r="Y92" s="383"/>
      <c r="Z92" s="383"/>
      <c r="AA92" s="383"/>
      <c r="AB92" s="383"/>
      <c r="AC92" s="383"/>
      <c r="AD92" s="383"/>
      <c r="AE92" s="383"/>
      <c r="AF92" s="383"/>
      <c r="AG92" s="383"/>
      <c r="AH92" s="383"/>
      <c r="AI92" s="383"/>
      <c r="AJ92" s="383"/>
      <c r="AK92" s="383"/>
      <c r="AL92" s="383"/>
      <c r="AM92" s="383"/>
      <c r="AN92" s="383"/>
    </row>
    <row r="93" spans="1:40" s="386" customFormat="1" ht="12.75" customHeight="1">
      <c r="A93" s="393" t="s">
        <v>96</v>
      </c>
      <c r="B93" s="394">
        <v>1</v>
      </c>
      <c r="C93" s="394">
        <f>B93+1</f>
        <v>2</v>
      </c>
      <c r="D93" s="394">
        <f aca="true" t="shared" si="87" ref="D93:D94">C93+1</f>
        <v>3</v>
      </c>
      <c r="E93" s="394">
        <f aca="true" t="shared" si="88" ref="E93:E94">D93+1</f>
        <v>4</v>
      </c>
      <c r="F93" s="394">
        <f aca="true" t="shared" si="89" ref="F93:F94">E93+1</f>
        <v>5</v>
      </c>
      <c r="G93" s="395">
        <f aca="true" t="shared" si="90" ref="G93:G94">F93+1</f>
        <v>6</v>
      </c>
      <c r="H93" s="395">
        <f aca="true" t="shared" si="91" ref="H93:H94">G93+1</f>
        <v>7</v>
      </c>
      <c r="I93" s="395">
        <f aca="true" t="shared" si="92" ref="I93:I94">H93+1</f>
        <v>8</v>
      </c>
      <c r="J93" s="395">
        <f aca="true" t="shared" si="93" ref="J93:J94">I93+1</f>
        <v>9</v>
      </c>
      <c r="K93" s="395">
        <f aca="true" t="shared" si="94" ref="K93:K94">J93+1</f>
        <v>10</v>
      </c>
      <c r="L93" s="395">
        <f aca="true" t="shared" si="95" ref="L93:L94">K93+1</f>
        <v>11</v>
      </c>
      <c r="M93" s="395">
        <f aca="true" t="shared" si="96" ref="M93:M94">L93+1</f>
        <v>12</v>
      </c>
      <c r="N93" s="395">
        <f aca="true" t="shared" si="97" ref="N93:N94">M93+1</f>
        <v>13</v>
      </c>
      <c r="O93" s="395">
        <f aca="true" t="shared" si="98" ref="O93:O94">N93+1</f>
        <v>14</v>
      </c>
      <c r="P93" s="395">
        <f aca="true" t="shared" si="99" ref="P93:P94">O93+1</f>
        <v>15</v>
      </c>
      <c r="Q93" s="395">
        <f aca="true" t="shared" si="100" ref="Q93:Q94">P93+1</f>
        <v>16</v>
      </c>
      <c r="R93" s="395">
        <f aca="true" t="shared" si="101" ref="R93:R94">Q93+1</f>
        <v>17</v>
      </c>
      <c r="S93" s="395">
        <f aca="true" t="shared" si="102" ref="S93:S94">R93+1</f>
        <v>18</v>
      </c>
      <c r="T93" s="395">
        <f aca="true" t="shared" si="103" ref="T93:T94">S93+1</f>
        <v>19</v>
      </c>
      <c r="U93" s="395">
        <f aca="true" t="shared" si="104" ref="U93:U94">T93+1</f>
        <v>20</v>
      </c>
      <c r="V93" s="395">
        <f aca="true" t="shared" si="105" ref="V93:V94">U93+1</f>
        <v>21</v>
      </c>
      <c r="W93" s="395">
        <f aca="true" t="shared" si="106" ref="W93:W94">V93+1</f>
        <v>22</v>
      </c>
      <c r="X93" s="395">
        <f aca="true" t="shared" si="107" ref="X93:X94">W93+1</f>
        <v>23</v>
      </c>
      <c r="Y93" s="395">
        <f aca="true" t="shared" si="108" ref="Y93:Y94">X93+1</f>
        <v>24</v>
      </c>
      <c r="Z93" s="395">
        <f aca="true" t="shared" si="109" ref="Z93:Z94">Y93+1</f>
        <v>25</v>
      </c>
      <c r="AA93" s="395">
        <f aca="true" t="shared" si="110" ref="AA93:AA94">Z93+1</f>
        <v>26</v>
      </c>
      <c r="AB93" s="395">
        <f aca="true" t="shared" si="111" ref="AB93:AB94">AA93+1</f>
        <v>27</v>
      </c>
      <c r="AC93" s="395">
        <f aca="true" t="shared" si="112" ref="AC93:AC94">AB93+1</f>
        <v>28</v>
      </c>
      <c r="AD93" s="395">
        <f aca="true" t="shared" si="113" ref="AD93:AD94">AC93+1</f>
        <v>29</v>
      </c>
      <c r="AE93" s="395">
        <f aca="true" t="shared" si="114" ref="AE93:AE94">AD93+1</f>
        <v>30</v>
      </c>
      <c r="AF93" s="395">
        <f aca="true" t="shared" si="115" ref="AF93:AF94">AE93+1</f>
        <v>31</v>
      </c>
      <c r="AG93" s="395">
        <f aca="true" t="shared" si="116" ref="AG93:AG94">AF93+1</f>
        <v>32</v>
      </c>
      <c r="AH93" s="395">
        <f aca="true" t="shared" si="117" ref="AH93:AH94">AG93+1</f>
        <v>33</v>
      </c>
      <c r="AI93" s="395">
        <f aca="true" t="shared" si="118" ref="AI93:AI94">AH93+1</f>
        <v>34</v>
      </c>
      <c r="AJ93" s="395">
        <f aca="true" t="shared" si="119" ref="AJ93:AJ94">AI93+1</f>
        <v>35</v>
      </c>
      <c r="AK93" s="395">
        <f aca="true" t="shared" si="120" ref="AK93:AK94">AJ93+1</f>
        <v>36</v>
      </c>
      <c r="AL93" s="395">
        <f aca="true" t="shared" si="121" ref="AL93:AL94">AK93+1</f>
        <v>37</v>
      </c>
      <c r="AM93" s="395">
        <f aca="true" t="shared" si="122" ref="AM93:AM94">AL93+1</f>
        <v>38</v>
      </c>
      <c r="AN93" s="395">
        <f aca="true" t="shared" si="123" ref="AN93:AN94">AM93+1</f>
        <v>39</v>
      </c>
    </row>
    <row r="94" spans="1:40" s="386" customFormat="1" ht="12.75" customHeight="1">
      <c r="A94" s="393" t="s">
        <v>97</v>
      </c>
      <c r="B94" s="394">
        <v>1</v>
      </c>
      <c r="C94" s="394">
        <f>B94+1</f>
        <v>2</v>
      </c>
      <c r="D94" s="394">
        <f t="shared" si="87"/>
        <v>3</v>
      </c>
      <c r="E94" s="394">
        <f t="shared" si="88"/>
        <v>4</v>
      </c>
      <c r="F94" s="394">
        <f t="shared" si="89"/>
        <v>5</v>
      </c>
      <c r="G94" s="395">
        <f t="shared" si="90"/>
        <v>6</v>
      </c>
      <c r="H94" s="395">
        <f t="shared" si="91"/>
        <v>7</v>
      </c>
      <c r="I94" s="395">
        <f t="shared" si="92"/>
        <v>8</v>
      </c>
      <c r="J94" s="395">
        <f t="shared" si="93"/>
        <v>9</v>
      </c>
      <c r="K94" s="395">
        <f t="shared" si="94"/>
        <v>10</v>
      </c>
      <c r="L94" s="395">
        <f t="shared" si="95"/>
        <v>11</v>
      </c>
      <c r="M94" s="395">
        <f t="shared" si="96"/>
        <v>12</v>
      </c>
      <c r="N94" s="395">
        <f t="shared" si="97"/>
        <v>13</v>
      </c>
      <c r="O94" s="395">
        <f t="shared" si="98"/>
        <v>14</v>
      </c>
      <c r="P94" s="395">
        <f t="shared" si="99"/>
        <v>15</v>
      </c>
      <c r="Q94" s="395">
        <f t="shared" si="100"/>
        <v>16</v>
      </c>
      <c r="R94" s="395">
        <f t="shared" si="101"/>
        <v>17</v>
      </c>
      <c r="S94" s="395">
        <f t="shared" si="102"/>
        <v>18</v>
      </c>
      <c r="T94" s="395">
        <f t="shared" si="103"/>
        <v>19</v>
      </c>
      <c r="U94" s="395">
        <f t="shared" si="104"/>
        <v>20</v>
      </c>
      <c r="V94" s="395">
        <f t="shared" si="105"/>
        <v>21</v>
      </c>
      <c r="W94" s="395">
        <f t="shared" si="106"/>
        <v>22</v>
      </c>
      <c r="X94" s="395">
        <f t="shared" si="107"/>
        <v>23</v>
      </c>
      <c r="Y94" s="395">
        <f t="shared" si="108"/>
        <v>24</v>
      </c>
      <c r="Z94" s="395">
        <f t="shared" si="109"/>
        <v>25</v>
      </c>
      <c r="AA94" s="395">
        <f t="shared" si="110"/>
        <v>26</v>
      </c>
      <c r="AB94" s="395">
        <f t="shared" si="111"/>
        <v>27</v>
      </c>
      <c r="AC94" s="395">
        <f t="shared" si="112"/>
        <v>28</v>
      </c>
      <c r="AD94" s="395">
        <f t="shared" si="113"/>
        <v>29</v>
      </c>
      <c r="AE94" s="395">
        <f t="shared" si="114"/>
        <v>30</v>
      </c>
      <c r="AF94" s="395">
        <f t="shared" si="115"/>
        <v>31</v>
      </c>
      <c r="AG94" s="395">
        <f t="shared" si="116"/>
        <v>32</v>
      </c>
      <c r="AH94" s="395">
        <f t="shared" si="117"/>
        <v>33</v>
      </c>
      <c r="AI94" s="395">
        <f t="shared" si="118"/>
        <v>34</v>
      </c>
      <c r="AJ94" s="395">
        <f t="shared" si="119"/>
        <v>35</v>
      </c>
      <c r="AK94" s="395">
        <f t="shared" si="120"/>
        <v>36</v>
      </c>
      <c r="AL94" s="395">
        <f t="shared" si="121"/>
        <v>37</v>
      </c>
      <c r="AM94" s="395">
        <f t="shared" si="122"/>
        <v>38</v>
      </c>
      <c r="AN94" s="395">
        <f t="shared" si="123"/>
        <v>39</v>
      </c>
    </row>
    <row r="95" spans="1:40" s="386" customFormat="1" ht="12.75" customHeight="1">
      <c r="A95" s="396"/>
      <c r="B95" s="397"/>
      <c r="C95" s="397"/>
      <c r="D95" s="398"/>
      <c r="E95" s="398"/>
      <c r="F95" s="398"/>
      <c r="G95" s="399"/>
      <c r="H95" s="399"/>
      <c r="I95" s="398"/>
      <c r="J95" s="398"/>
      <c r="K95" s="398"/>
      <c r="L95" s="397"/>
      <c r="M95" s="397"/>
      <c r="N95" s="397"/>
      <c r="O95" s="397"/>
      <c r="P95" s="397"/>
      <c r="Q95" s="397"/>
      <c r="R95" s="397"/>
      <c r="S95" s="397"/>
      <c r="T95" s="397"/>
      <c r="U95" s="397"/>
      <c r="V95" s="397"/>
      <c r="W95" s="397"/>
      <c r="X95" s="397"/>
      <c r="Y95" s="397"/>
      <c r="Z95" s="397"/>
      <c r="AA95" s="397"/>
      <c r="AB95" s="397"/>
      <c r="AC95" s="397"/>
      <c r="AD95" s="397"/>
      <c r="AE95" s="397"/>
      <c r="AF95" s="397"/>
      <c r="AG95" s="397"/>
      <c r="AH95" s="397"/>
      <c r="AI95" s="397"/>
      <c r="AJ95" s="397"/>
      <c r="AK95" s="397"/>
      <c r="AL95" s="397"/>
      <c r="AM95" s="397"/>
      <c r="AN95" s="397"/>
    </row>
    <row r="96" spans="1:40" s="386" customFormat="1" ht="12.75" customHeight="1">
      <c r="A96" s="392"/>
      <c r="B96" s="400"/>
      <c r="C96" s="400"/>
      <c r="D96" s="401" t="s">
        <v>96</v>
      </c>
      <c r="E96" s="401" t="s">
        <v>90</v>
      </c>
      <c r="F96" s="401" t="s">
        <v>91</v>
      </c>
      <c r="G96" s="402"/>
      <c r="H96" s="403"/>
      <c r="I96" s="401" t="s">
        <v>97</v>
      </c>
      <c r="J96" s="401" t="s">
        <v>90</v>
      </c>
      <c r="K96" s="401" t="s">
        <v>91</v>
      </c>
      <c r="L96" s="400"/>
      <c r="M96" s="400"/>
      <c r="N96" s="400"/>
      <c r="O96" s="400"/>
      <c r="P96" s="400"/>
      <c r="Q96" s="400"/>
      <c r="R96" s="400"/>
      <c r="S96" s="400"/>
      <c r="T96" s="400"/>
      <c r="U96" s="400"/>
      <c r="V96" s="400"/>
      <c r="W96" s="400"/>
      <c r="X96" s="400"/>
      <c r="Y96" s="400"/>
      <c r="Z96" s="400"/>
      <c r="AA96" s="400"/>
      <c r="AB96" s="400"/>
      <c r="AC96" s="400"/>
      <c r="AD96" s="400"/>
      <c r="AE96" s="400"/>
      <c r="AF96" s="400"/>
      <c r="AG96" s="400"/>
      <c r="AH96" s="400"/>
      <c r="AI96" s="400"/>
      <c r="AJ96" s="400"/>
      <c r="AK96" s="400"/>
      <c r="AL96" s="383"/>
      <c r="AM96" s="383"/>
      <c r="AN96" s="383"/>
    </row>
    <row r="97" spans="1:40" s="386" customFormat="1" ht="12.75" customHeight="1">
      <c r="A97" s="392" t="s">
        <v>142</v>
      </c>
      <c r="B97" s="400"/>
      <c r="C97" s="400"/>
      <c r="D97" s="400"/>
      <c r="E97" s="400"/>
      <c r="F97" s="400"/>
      <c r="G97" s="400"/>
      <c r="H97" s="400"/>
      <c r="I97" s="400"/>
      <c r="J97" s="400"/>
      <c r="K97" s="400"/>
      <c r="L97" s="400"/>
      <c r="M97" s="400"/>
      <c r="N97" s="400"/>
      <c r="O97" s="400"/>
      <c r="P97" s="400"/>
      <c r="Q97" s="400"/>
      <c r="R97" s="400"/>
      <c r="S97" s="400"/>
      <c r="T97" s="400"/>
      <c r="U97" s="400"/>
      <c r="V97" s="400"/>
      <c r="W97" s="400"/>
      <c r="X97" s="400"/>
      <c r="Y97" s="400"/>
      <c r="Z97" s="400"/>
      <c r="AA97" s="400"/>
      <c r="AB97" s="400"/>
      <c r="AC97" s="400"/>
      <c r="AD97" s="400"/>
      <c r="AE97" s="400"/>
      <c r="AF97" s="400"/>
      <c r="AG97" s="400"/>
      <c r="AH97" s="400"/>
      <c r="AI97" s="400"/>
      <c r="AJ97" s="400"/>
      <c r="AK97" s="400"/>
      <c r="AL97" s="400"/>
      <c r="AM97" s="400"/>
      <c r="AN97" s="400"/>
    </row>
    <row r="98" spans="1:40" s="386" customFormat="1" ht="12.75" customHeight="1">
      <c r="A98" s="393" t="s">
        <v>96</v>
      </c>
      <c r="B98" s="394">
        <v>1</v>
      </c>
      <c r="C98" s="394">
        <f aca="true" t="shared" si="124" ref="C98:C99">B98+1</f>
        <v>2</v>
      </c>
      <c r="D98" s="394">
        <f aca="true" t="shared" si="125" ref="D98:D99">C98+1</f>
        <v>3</v>
      </c>
      <c r="E98" s="394">
        <f aca="true" t="shared" si="126" ref="E98:E99">D98+1</f>
        <v>4</v>
      </c>
      <c r="F98" s="394">
        <f aca="true" t="shared" si="127" ref="F98:F99">E98+1</f>
        <v>5</v>
      </c>
      <c r="G98" s="395">
        <f aca="true" t="shared" si="128" ref="G98:G99">F98+1</f>
        <v>6</v>
      </c>
      <c r="H98" s="395">
        <f aca="true" t="shared" si="129" ref="H98:H99">G98+1</f>
        <v>7</v>
      </c>
      <c r="I98" s="395">
        <f aca="true" t="shared" si="130" ref="I98:I99">H98+1</f>
        <v>8</v>
      </c>
      <c r="J98" s="395">
        <f aca="true" t="shared" si="131" ref="J98:J99">I98+1</f>
        <v>9</v>
      </c>
      <c r="K98" s="395">
        <f aca="true" t="shared" si="132" ref="K98:K99">J98+1</f>
        <v>10</v>
      </c>
      <c r="L98" s="395">
        <f aca="true" t="shared" si="133" ref="L98:L99">K98+1</f>
        <v>11</v>
      </c>
      <c r="M98" s="395">
        <f aca="true" t="shared" si="134" ref="M98:M99">L98+1</f>
        <v>12</v>
      </c>
      <c r="N98" s="395">
        <f aca="true" t="shared" si="135" ref="N98:N99">M98+1</f>
        <v>13</v>
      </c>
      <c r="O98" s="395">
        <f aca="true" t="shared" si="136" ref="O98:O99">N98+1</f>
        <v>14</v>
      </c>
      <c r="P98" s="395">
        <f aca="true" t="shared" si="137" ref="P98:P99">O98+1</f>
        <v>15</v>
      </c>
      <c r="Q98" s="395">
        <f aca="true" t="shared" si="138" ref="Q98:Q99">P98+1</f>
        <v>16</v>
      </c>
      <c r="R98" s="395">
        <f aca="true" t="shared" si="139" ref="R98:R99">Q98+1</f>
        <v>17</v>
      </c>
      <c r="S98" s="395">
        <f aca="true" t="shared" si="140" ref="S98:S99">R98+1</f>
        <v>18</v>
      </c>
      <c r="T98" s="395">
        <f aca="true" t="shared" si="141" ref="T98:T99">S98+1</f>
        <v>19</v>
      </c>
      <c r="U98" s="395">
        <f aca="true" t="shared" si="142" ref="U98:U99">T98+1</f>
        <v>20</v>
      </c>
      <c r="V98" s="395">
        <f aca="true" t="shared" si="143" ref="V98:V99">U98+1</f>
        <v>21</v>
      </c>
      <c r="W98" s="395">
        <f aca="true" t="shared" si="144" ref="W98:W99">V98+1</f>
        <v>22</v>
      </c>
      <c r="X98" s="395">
        <f aca="true" t="shared" si="145" ref="X98:X99">W98+1</f>
        <v>23</v>
      </c>
      <c r="Y98" s="395">
        <f aca="true" t="shared" si="146" ref="Y98:Y99">X98+1</f>
        <v>24</v>
      </c>
      <c r="Z98" s="395">
        <f aca="true" t="shared" si="147" ref="Z98:Z99">Y98+1</f>
        <v>25</v>
      </c>
      <c r="AA98" s="395">
        <f aca="true" t="shared" si="148" ref="AA98:AA99">Z98+1</f>
        <v>26</v>
      </c>
      <c r="AB98" s="395">
        <f aca="true" t="shared" si="149" ref="AB98:AB99">AA98+1</f>
        <v>27</v>
      </c>
      <c r="AC98" s="395">
        <f aca="true" t="shared" si="150" ref="AC98:AC99">AB98+1</f>
        <v>28</v>
      </c>
      <c r="AD98" s="395">
        <f aca="true" t="shared" si="151" ref="AD98:AD99">AC98+1</f>
        <v>29</v>
      </c>
      <c r="AE98" s="395">
        <f aca="true" t="shared" si="152" ref="AE98:AE99">AD98+1</f>
        <v>30</v>
      </c>
      <c r="AF98" s="395">
        <f aca="true" t="shared" si="153" ref="AF98:AF99">AE98+1</f>
        <v>31</v>
      </c>
      <c r="AG98" s="395">
        <f aca="true" t="shared" si="154" ref="AG98:AG99">AF98+1</f>
        <v>32</v>
      </c>
      <c r="AH98" s="395">
        <f aca="true" t="shared" si="155" ref="AH98:AH99">AG98+1</f>
        <v>33</v>
      </c>
      <c r="AI98" s="395">
        <f aca="true" t="shared" si="156" ref="AI98:AI99">AH98+1</f>
        <v>34</v>
      </c>
      <c r="AJ98" s="395">
        <f aca="true" t="shared" si="157" ref="AJ98:AJ99">AI98+1</f>
        <v>35</v>
      </c>
      <c r="AK98" s="395">
        <f aca="true" t="shared" si="158" ref="AK98:AK99">AJ98+1</f>
        <v>36</v>
      </c>
      <c r="AL98" s="395">
        <f aca="true" t="shared" si="159" ref="AL98:AL99">AK98+1</f>
        <v>37</v>
      </c>
      <c r="AM98" s="395">
        <f aca="true" t="shared" si="160" ref="AM98:AM99">AL98+1</f>
        <v>38</v>
      </c>
      <c r="AN98" s="395">
        <f aca="true" t="shared" si="161" ref="AN98:AN99">AM98+1</f>
        <v>39</v>
      </c>
    </row>
    <row r="99" spans="1:40" s="386" customFormat="1" ht="12.75" customHeight="1">
      <c r="A99" s="393" t="s">
        <v>97</v>
      </c>
      <c r="B99" s="394">
        <v>1</v>
      </c>
      <c r="C99" s="394">
        <f t="shared" si="124"/>
        <v>2</v>
      </c>
      <c r="D99" s="394">
        <f t="shared" si="125"/>
        <v>3</v>
      </c>
      <c r="E99" s="394">
        <f t="shared" si="126"/>
        <v>4</v>
      </c>
      <c r="F99" s="394">
        <f t="shared" si="127"/>
        <v>5</v>
      </c>
      <c r="G99" s="395">
        <f t="shared" si="128"/>
        <v>6</v>
      </c>
      <c r="H99" s="395">
        <f t="shared" si="129"/>
        <v>7</v>
      </c>
      <c r="I99" s="395">
        <f t="shared" si="130"/>
        <v>8</v>
      </c>
      <c r="J99" s="395">
        <f t="shared" si="131"/>
        <v>9</v>
      </c>
      <c r="K99" s="395">
        <f t="shared" si="132"/>
        <v>10</v>
      </c>
      <c r="L99" s="395">
        <f t="shared" si="133"/>
        <v>11</v>
      </c>
      <c r="M99" s="395">
        <f t="shared" si="134"/>
        <v>12</v>
      </c>
      <c r="N99" s="395">
        <f t="shared" si="135"/>
        <v>13</v>
      </c>
      <c r="O99" s="395">
        <f t="shared" si="136"/>
        <v>14</v>
      </c>
      <c r="P99" s="395">
        <f t="shared" si="137"/>
        <v>15</v>
      </c>
      <c r="Q99" s="395">
        <f t="shared" si="138"/>
        <v>16</v>
      </c>
      <c r="R99" s="395">
        <f t="shared" si="139"/>
        <v>17</v>
      </c>
      <c r="S99" s="395">
        <f t="shared" si="140"/>
        <v>18</v>
      </c>
      <c r="T99" s="395">
        <f t="shared" si="141"/>
        <v>19</v>
      </c>
      <c r="U99" s="395">
        <f t="shared" si="142"/>
        <v>20</v>
      </c>
      <c r="V99" s="395">
        <f t="shared" si="143"/>
        <v>21</v>
      </c>
      <c r="W99" s="395">
        <f t="shared" si="144"/>
        <v>22</v>
      </c>
      <c r="X99" s="395">
        <f t="shared" si="145"/>
        <v>23</v>
      </c>
      <c r="Y99" s="395">
        <f t="shared" si="146"/>
        <v>24</v>
      </c>
      <c r="Z99" s="395">
        <f t="shared" si="147"/>
        <v>25</v>
      </c>
      <c r="AA99" s="395">
        <f t="shared" si="148"/>
        <v>26</v>
      </c>
      <c r="AB99" s="395">
        <f t="shared" si="149"/>
        <v>27</v>
      </c>
      <c r="AC99" s="395">
        <f t="shared" si="150"/>
        <v>28</v>
      </c>
      <c r="AD99" s="395">
        <f t="shared" si="151"/>
        <v>29</v>
      </c>
      <c r="AE99" s="395">
        <f t="shared" si="152"/>
        <v>30</v>
      </c>
      <c r="AF99" s="395">
        <f t="shared" si="153"/>
        <v>31</v>
      </c>
      <c r="AG99" s="395">
        <f t="shared" si="154"/>
        <v>32</v>
      </c>
      <c r="AH99" s="395">
        <f t="shared" si="155"/>
        <v>33</v>
      </c>
      <c r="AI99" s="395">
        <f t="shared" si="156"/>
        <v>34</v>
      </c>
      <c r="AJ99" s="395">
        <f t="shared" si="157"/>
        <v>35</v>
      </c>
      <c r="AK99" s="395">
        <f t="shared" si="158"/>
        <v>36</v>
      </c>
      <c r="AL99" s="395">
        <f t="shared" si="159"/>
        <v>37</v>
      </c>
      <c r="AM99" s="395">
        <f t="shared" si="160"/>
        <v>38</v>
      </c>
      <c r="AN99" s="395">
        <f t="shared" si="161"/>
        <v>39</v>
      </c>
    </row>
    <row r="100" spans="1:40" s="386" customFormat="1" ht="12.75" customHeight="1">
      <c r="A100" s="396"/>
      <c r="B100" s="397"/>
      <c r="C100" s="397"/>
      <c r="D100" s="398"/>
      <c r="E100" s="398"/>
      <c r="F100" s="398"/>
      <c r="G100" s="399"/>
      <c r="H100" s="399"/>
      <c r="I100" s="398"/>
      <c r="J100" s="398"/>
      <c r="K100" s="398"/>
      <c r="L100" s="397"/>
      <c r="M100" s="397"/>
      <c r="N100" s="397"/>
      <c r="O100" s="397"/>
      <c r="P100" s="397"/>
      <c r="Q100" s="397"/>
      <c r="R100" s="397"/>
      <c r="S100" s="397"/>
      <c r="T100" s="397"/>
      <c r="U100" s="397"/>
      <c r="V100" s="397"/>
      <c r="W100" s="397"/>
      <c r="X100" s="397"/>
      <c r="Y100" s="397"/>
      <c r="Z100" s="397"/>
      <c r="AA100" s="397"/>
      <c r="AB100" s="397"/>
      <c r="AC100" s="397"/>
      <c r="AD100" s="397"/>
      <c r="AE100" s="397"/>
      <c r="AF100" s="397"/>
      <c r="AG100" s="397"/>
      <c r="AH100" s="397"/>
      <c r="AI100" s="397"/>
      <c r="AJ100" s="397"/>
      <c r="AK100" s="397"/>
      <c r="AL100" s="397"/>
      <c r="AM100" s="397"/>
      <c r="AN100" s="397"/>
    </row>
    <row r="101" spans="1:40" s="386" customFormat="1" ht="12.75" customHeight="1">
      <c r="A101" s="392"/>
      <c r="B101" s="400"/>
      <c r="C101" s="400"/>
      <c r="D101" s="401" t="s">
        <v>96</v>
      </c>
      <c r="E101" s="401" t="s">
        <v>90</v>
      </c>
      <c r="F101" s="401" t="s">
        <v>91</v>
      </c>
      <c r="G101" s="402"/>
      <c r="H101" s="403"/>
      <c r="I101" s="401" t="s">
        <v>97</v>
      </c>
      <c r="J101" s="401" t="s">
        <v>90</v>
      </c>
      <c r="K101" s="401" t="s">
        <v>91</v>
      </c>
      <c r="L101" s="400"/>
      <c r="M101" s="400"/>
      <c r="N101" s="400"/>
      <c r="O101" s="400"/>
      <c r="P101" s="400"/>
      <c r="Q101" s="400"/>
      <c r="R101" s="400"/>
      <c r="S101" s="400"/>
      <c r="T101" s="400"/>
      <c r="U101" s="400"/>
      <c r="V101" s="400"/>
      <c r="W101" s="400"/>
      <c r="X101" s="400"/>
      <c r="Y101" s="400"/>
      <c r="Z101" s="400"/>
      <c r="AA101" s="400"/>
      <c r="AB101" s="400"/>
      <c r="AC101" s="400"/>
      <c r="AD101" s="400"/>
      <c r="AE101" s="400"/>
      <c r="AF101" s="400"/>
      <c r="AG101" s="400"/>
      <c r="AH101" s="400"/>
      <c r="AI101" s="400"/>
      <c r="AJ101" s="400"/>
      <c r="AK101" s="400"/>
      <c r="AL101" s="400"/>
      <c r="AM101" s="400"/>
      <c r="AN101" s="400"/>
    </row>
    <row r="102" spans="1:40" s="386" customFormat="1" ht="11.25" customHeight="1">
      <c r="A102" s="383"/>
      <c r="B102" s="383"/>
      <c r="C102" s="383"/>
      <c r="D102" s="383"/>
      <c r="E102" s="383"/>
      <c r="F102" s="383"/>
      <c r="G102" s="383"/>
      <c r="H102" s="383"/>
      <c r="I102" s="383"/>
      <c r="J102" s="383"/>
      <c r="K102" s="383"/>
      <c r="L102" s="383"/>
      <c r="M102" s="383"/>
      <c r="N102" s="383"/>
      <c r="O102" s="383"/>
      <c r="P102" s="383"/>
      <c r="Q102" s="383"/>
      <c r="R102" s="383"/>
      <c r="S102" s="383"/>
      <c r="T102" s="383"/>
      <c r="U102" s="383"/>
      <c r="V102" s="383"/>
      <c r="W102" s="383"/>
      <c r="X102" s="383"/>
      <c r="Y102" s="383"/>
      <c r="Z102" s="383"/>
      <c r="AA102" s="383"/>
      <c r="AB102" s="383"/>
      <c r="AC102" s="383"/>
      <c r="AD102" s="383"/>
      <c r="AE102" s="383"/>
      <c r="AF102" s="383"/>
      <c r="AG102" s="383"/>
      <c r="AH102" s="383"/>
      <c r="AI102" s="383"/>
      <c r="AJ102" s="383"/>
      <c r="AK102" s="383"/>
      <c r="AL102" s="383"/>
      <c r="AM102" s="383"/>
      <c r="AN102" s="383"/>
    </row>
    <row r="103" spans="1:40" s="386" customFormat="1" ht="12" customHeight="1">
      <c r="A103" s="383"/>
      <c r="B103" s="383"/>
      <c r="C103" s="400"/>
      <c r="D103" s="406"/>
      <c r="E103" s="407"/>
      <c r="F103" s="407"/>
      <c r="G103" s="406"/>
      <c r="H103" s="406"/>
      <c r="I103" s="406"/>
      <c r="J103" s="407"/>
      <c r="K103" s="407"/>
      <c r="L103" s="400"/>
      <c r="M103" s="400"/>
      <c r="N103" s="400"/>
      <c r="O103" s="400"/>
      <c r="P103" s="383"/>
      <c r="Q103" s="383"/>
      <c r="R103" s="383"/>
      <c r="S103" s="383"/>
      <c r="T103" s="383"/>
      <c r="U103" s="383"/>
      <c r="V103" s="383"/>
      <c r="W103" s="383"/>
      <c r="X103" s="383"/>
      <c r="Y103" s="383"/>
      <c r="Z103" s="383"/>
      <c r="AA103" s="383"/>
      <c r="AB103" s="383"/>
      <c r="AC103" s="383"/>
      <c r="AD103" s="383"/>
      <c r="AE103" s="383"/>
      <c r="AF103" s="383"/>
      <c r="AG103" s="383"/>
      <c r="AH103" s="383"/>
      <c r="AI103" s="383"/>
      <c r="AJ103" s="383"/>
      <c r="AK103" s="383"/>
      <c r="AL103" s="383"/>
      <c r="AM103" s="383"/>
      <c r="AN103" s="383"/>
    </row>
    <row r="104" spans="1:40" s="386" customFormat="1" ht="11.25" customHeight="1">
      <c r="A104" s="383"/>
      <c r="B104" s="383"/>
      <c r="C104" s="383"/>
      <c r="D104" s="383"/>
      <c r="E104" s="383"/>
      <c r="F104" s="383"/>
      <c r="G104" s="383"/>
      <c r="H104" s="383"/>
      <c r="I104" s="383"/>
      <c r="J104" s="383"/>
      <c r="K104" s="383"/>
      <c r="L104" s="383"/>
      <c r="M104" s="383"/>
      <c r="N104" s="383"/>
      <c r="O104" s="383"/>
      <c r="P104" s="383"/>
      <c r="Q104" s="383"/>
      <c r="R104" s="383"/>
      <c r="S104" s="383"/>
      <c r="T104" s="383"/>
      <c r="U104" s="383"/>
      <c r="V104" s="383"/>
      <c r="W104" s="383"/>
      <c r="X104" s="383"/>
      <c r="Y104" s="383"/>
      <c r="Z104" s="383"/>
      <c r="AA104" s="383"/>
      <c r="AB104" s="383"/>
      <c r="AC104" s="383"/>
      <c r="AD104" s="383"/>
      <c r="AE104" s="383"/>
      <c r="AF104" s="383"/>
      <c r="AG104" s="383"/>
      <c r="AH104" s="383"/>
      <c r="AI104" s="383"/>
      <c r="AJ104" s="383"/>
      <c r="AK104" s="383"/>
      <c r="AL104" s="383"/>
      <c r="AM104" s="383"/>
      <c r="AN104" s="383"/>
    </row>
    <row r="105" spans="1:40" s="386" customFormat="1" ht="15.75" customHeight="1">
      <c r="A105" s="408" t="s">
        <v>139</v>
      </c>
      <c r="B105" s="392"/>
      <c r="C105" s="392"/>
      <c r="D105" s="392"/>
      <c r="E105" s="392"/>
      <c r="F105" s="383"/>
      <c r="G105" s="383"/>
      <c r="H105" s="409" t="s">
        <v>96</v>
      </c>
      <c r="I105" s="409"/>
      <c r="J105" s="409" t="s">
        <v>48</v>
      </c>
      <c r="K105" s="409" t="s">
        <v>97</v>
      </c>
      <c r="L105" s="409"/>
      <c r="M105" s="383"/>
      <c r="N105" s="383"/>
      <c r="O105" s="383"/>
      <c r="P105" s="383"/>
      <c r="Q105" s="383"/>
      <c r="R105" s="383"/>
      <c r="S105" s="383"/>
      <c r="T105" s="383"/>
      <c r="U105" s="383"/>
      <c r="V105" s="383"/>
      <c r="W105" s="383"/>
      <c r="X105" s="383"/>
      <c r="Y105" s="383"/>
      <c r="Z105" s="383"/>
      <c r="AA105" s="383"/>
      <c r="AB105" s="383"/>
      <c r="AC105" s="383"/>
      <c r="AD105" s="383"/>
      <c r="AE105" s="383"/>
      <c r="AF105" s="383"/>
      <c r="AG105" s="383"/>
      <c r="AH105" s="383"/>
      <c r="AI105" s="383"/>
      <c r="AJ105" s="383"/>
      <c r="AK105" s="383"/>
      <c r="AL105" s="383"/>
      <c r="AM105" s="383"/>
      <c r="AN105" s="383"/>
    </row>
    <row r="106" spans="1:40" s="386" customFormat="1" ht="15.75" customHeight="1">
      <c r="A106" s="383"/>
      <c r="B106" s="392"/>
      <c r="C106" s="392"/>
      <c r="D106" s="380" t="s">
        <v>141</v>
      </c>
      <c r="E106" s="380"/>
      <c r="F106" s="380"/>
      <c r="G106" s="380"/>
      <c r="H106" s="393"/>
      <c r="I106" s="393"/>
      <c r="J106" s="409" t="s">
        <v>48</v>
      </c>
      <c r="K106" s="393"/>
      <c r="L106" s="393"/>
      <c r="M106" s="410"/>
      <c r="N106" s="383"/>
      <c r="O106" s="411" t="s">
        <v>140</v>
      </c>
      <c r="P106" s="411"/>
      <c r="Q106" s="411"/>
      <c r="R106" s="411"/>
      <c r="S106" s="411"/>
      <c r="T106" s="412"/>
      <c r="U106" s="412"/>
      <c r="V106" s="412"/>
      <c r="W106" s="412"/>
      <c r="X106" s="412"/>
      <c r="Y106" s="412"/>
      <c r="Z106" s="412"/>
      <c r="AA106" s="412"/>
      <c r="AB106" s="412"/>
      <c r="AC106" s="412"/>
      <c r="AD106" s="412"/>
      <c r="AE106" s="412"/>
      <c r="AF106" s="412"/>
      <c r="AG106" s="412"/>
      <c r="AH106" s="412"/>
      <c r="AI106" s="412"/>
      <c r="AJ106" s="413" t="s">
        <v>48</v>
      </c>
      <c r="AK106" s="413"/>
      <c r="AL106" s="413"/>
      <c r="AM106" s="413"/>
      <c r="AN106" s="413"/>
    </row>
    <row r="107" spans="1:40" s="386" customFormat="1" ht="16.5" customHeight="1">
      <c r="A107" s="392"/>
      <c r="B107" s="392"/>
      <c r="C107" s="392"/>
      <c r="D107" s="380" t="s">
        <v>142</v>
      </c>
      <c r="E107" s="380"/>
      <c r="F107" s="380"/>
      <c r="G107" s="380"/>
      <c r="H107" s="393"/>
      <c r="I107" s="393"/>
      <c r="J107" s="409" t="s">
        <v>48</v>
      </c>
      <c r="K107" s="393"/>
      <c r="L107" s="393"/>
      <c r="M107" s="410"/>
      <c r="N107" s="383"/>
      <c r="O107" s="411"/>
      <c r="P107" s="411"/>
      <c r="Q107" s="411"/>
      <c r="R107" s="411"/>
      <c r="S107" s="411"/>
      <c r="T107" s="412"/>
      <c r="U107" s="412"/>
      <c r="V107" s="412"/>
      <c r="W107" s="412"/>
      <c r="X107" s="412"/>
      <c r="Y107" s="412"/>
      <c r="Z107" s="412"/>
      <c r="AA107" s="412"/>
      <c r="AB107" s="412"/>
      <c r="AC107" s="412"/>
      <c r="AD107" s="412"/>
      <c r="AE107" s="412"/>
      <c r="AF107" s="412"/>
      <c r="AG107" s="412"/>
      <c r="AH107" s="412"/>
      <c r="AI107" s="412"/>
      <c r="AJ107" s="413"/>
      <c r="AK107" s="413"/>
      <c r="AL107" s="413"/>
      <c r="AM107" s="413"/>
      <c r="AN107" s="413"/>
    </row>
    <row r="108" spans="1:40" s="386" customFormat="1" ht="15.75" customHeight="1">
      <c r="A108" s="392"/>
      <c r="B108" s="392"/>
      <c r="C108" s="380" t="s">
        <v>40</v>
      </c>
      <c r="D108" s="380"/>
      <c r="E108" s="380"/>
      <c r="F108" s="380"/>
      <c r="G108" s="380"/>
      <c r="H108" s="393"/>
      <c r="I108" s="393"/>
      <c r="J108" s="409" t="s">
        <v>48</v>
      </c>
      <c r="K108" s="393"/>
      <c r="L108" s="393"/>
      <c r="M108" s="383"/>
      <c r="N108" s="383"/>
      <c r="O108" s="383"/>
      <c r="P108" s="383"/>
      <c r="Q108" s="383"/>
      <c r="R108" s="383"/>
      <c r="S108" s="383"/>
      <c r="T108" s="383"/>
      <c r="U108" s="383"/>
      <c r="V108" s="383"/>
      <c r="W108" s="383"/>
      <c r="X108" s="383"/>
      <c r="Y108" s="383"/>
      <c r="Z108" s="383"/>
      <c r="AA108" s="383"/>
      <c r="AB108" s="383"/>
      <c r="AC108" s="383"/>
      <c r="AD108" s="383"/>
      <c r="AE108" s="383"/>
      <c r="AF108" s="383"/>
      <c r="AG108" s="383"/>
      <c r="AH108" s="383"/>
      <c r="AI108" s="383"/>
      <c r="AJ108" s="383"/>
      <c r="AK108" s="383"/>
      <c r="AL108" s="383"/>
      <c r="AM108" s="383"/>
      <c r="AN108" s="383"/>
    </row>
    <row r="109" spans="1:40" s="386" customFormat="1" ht="11.25" customHeight="1">
      <c r="A109" s="383"/>
      <c r="B109" s="383"/>
      <c r="C109" s="383"/>
      <c r="D109" s="383"/>
      <c r="E109" s="383"/>
      <c r="F109" s="383"/>
      <c r="G109" s="383"/>
      <c r="H109" s="383"/>
      <c r="I109" s="383"/>
      <c r="J109" s="383"/>
      <c r="K109" s="383"/>
      <c r="L109" s="383"/>
      <c r="M109" s="383"/>
      <c r="N109" s="383"/>
      <c r="O109" s="383"/>
      <c r="P109" s="383"/>
      <c r="Q109" s="383"/>
      <c r="R109" s="383"/>
      <c r="S109" s="383"/>
      <c r="T109" s="383"/>
      <c r="U109" s="383"/>
      <c r="V109" s="383"/>
      <c r="W109" s="383"/>
      <c r="X109" s="383"/>
      <c r="Y109" s="383"/>
      <c r="Z109" s="383"/>
      <c r="AA109" s="383"/>
      <c r="AB109" s="383"/>
      <c r="AC109" s="383"/>
      <c r="AD109" s="383"/>
      <c r="AE109" s="383"/>
      <c r="AF109" s="383"/>
      <c r="AG109" s="383"/>
      <c r="AH109" s="383"/>
      <c r="AI109" s="383"/>
      <c r="AJ109" s="383"/>
      <c r="AK109" s="383"/>
      <c r="AL109" s="383"/>
      <c r="AM109" s="383"/>
      <c r="AN109" s="383"/>
    </row>
    <row r="110" spans="1:40" s="386" customFormat="1" ht="12.75" customHeight="1">
      <c r="A110" s="383"/>
      <c r="B110" s="383"/>
      <c r="C110" s="383"/>
      <c r="D110" s="383"/>
      <c r="E110" s="383"/>
      <c r="F110" s="383"/>
      <c r="G110" s="383"/>
      <c r="H110" s="383"/>
      <c r="I110" s="383"/>
      <c r="J110" s="383"/>
      <c r="K110" s="383"/>
      <c r="L110" s="383"/>
      <c r="M110" s="383"/>
      <c r="N110" s="383"/>
      <c r="O110" s="383"/>
      <c r="P110" s="383"/>
      <c r="Q110" s="383"/>
      <c r="R110" s="383"/>
      <c r="S110" s="383"/>
      <c r="T110" s="383"/>
      <c r="U110" s="383"/>
      <c r="V110" s="383"/>
      <c r="W110" s="383"/>
      <c r="X110" s="383"/>
      <c r="Y110" s="383"/>
      <c r="Z110" s="383"/>
      <c r="AA110" s="414" t="s">
        <v>145</v>
      </c>
      <c r="AB110" s="383"/>
      <c r="AC110" s="383"/>
      <c r="AD110" s="383"/>
      <c r="AE110" s="415"/>
      <c r="AF110" s="415"/>
      <c r="AG110" s="415"/>
      <c r="AH110" s="415"/>
      <c r="AI110" s="415"/>
      <c r="AJ110" s="415"/>
      <c r="AK110" s="415"/>
      <c r="AL110" s="415"/>
      <c r="AM110" s="415"/>
      <c r="AN110" s="415"/>
    </row>
    <row r="111" spans="1:40" s="386" customFormat="1" ht="12.75" customHeight="1">
      <c r="A111" s="383"/>
      <c r="B111" s="383"/>
      <c r="C111" s="383"/>
      <c r="D111" s="383"/>
      <c r="E111" s="383"/>
      <c r="F111" s="383"/>
      <c r="G111" s="383"/>
      <c r="H111" s="383"/>
      <c r="I111" s="383"/>
      <c r="J111" s="383"/>
      <c r="K111" s="383"/>
      <c r="L111" s="383"/>
      <c r="M111" s="383"/>
      <c r="N111" s="383"/>
      <c r="O111" s="383"/>
      <c r="P111" s="383"/>
      <c r="Q111" s="383"/>
      <c r="R111" s="383"/>
      <c r="S111" s="383"/>
      <c r="T111" s="383"/>
      <c r="U111" s="383"/>
      <c r="V111" s="383"/>
      <c r="W111" s="383"/>
      <c r="X111" s="383"/>
      <c r="Y111" s="383"/>
      <c r="Z111" s="383"/>
      <c r="AA111" s="414"/>
      <c r="AB111" s="383"/>
      <c r="AC111" s="383"/>
      <c r="AD111" s="383"/>
      <c r="AE111" s="415"/>
      <c r="AF111" s="415"/>
      <c r="AG111" s="415"/>
      <c r="AH111" s="415"/>
      <c r="AI111" s="415"/>
      <c r="AJ111" s="415"/>
      <c r="AK111" s="415"/>
      <c r="AL111" s="415"/>
      <c r="AM111" s="415"/>
      <c r="AN111" s="415"/>
    </row>
    <row r="112" spans="1:40" s="386" customFormat="1" ht="13.5" customHeight="1">
      <c r="A112" s="383"/>
      <c r="B112" s="383"/>
      <c r="C112" s="383"/>
      <c r="D112" s="383"/>
      <c r="E112" s="383"/>
      <c r="F112" s="383"/>
      <c r="G112" s="383"/>
      <c r="H112" s="383"/>
      <c r="I112" s="383"/>
      <c r="J112" s="383"/>
      <c r="K112" s="383"/>
      <c r="L112" s="383"/>
      <c r="M112" s="383"/>
      <c r="N112" s="383"/>
      <c r="O112" s="383"/>
      <c r="P112" s="383"/>
      <c r="Q112" s="383"/>
      <c r="R112" s="383"/>
      <c r="S112" s="383"/>
      <c r="T112" s="383"/>
      <c r="U112" s="383"/>
      <c r="V112" s="383"/>
      <c r="W112" s="383"/>
      <c r="X112" s="383"/>
      <c r="Y112" s="383"/>
      <c r="Z112" s="383"/>
      <c r="AA112" s="414"/>
      <c r="AB112" s="383"/>
      <c r="AC112" s="383"/>
      <c r="AD112" s="383"/>
      <c r="AE112" s="383"/>
      <c r="AF112" s="383"/>
      <c r="AG112" s="383"/>
      <c r="AH112" s="383"/>
      <c r="AI112" s="383"/>
      <c r="AJ112" s="383"/>
      <c r="AK112" s="383"/>
      <c r="AL112" s="383"/>
      <c r="AM112" s="383"/>
      <c r="AN112" s="383"/>
    </row>
    <row r="113" spans="1:41" s="386" customFormat="1" ht="16.5" customHeight="1">
      <c r="A113" s="380" t="s">
        <v>132</v>
      </c>
      <c r="B113" s="380"/>
      <c r="C113" s="381" t="str">
        <f>CONCATENATE('(7) vstupní data'!$B$6," ",'(7) vstupní data'!$B$7,"  ",'(7) vstupní data'!$B$8)</f>
        <v>25.- 26.2014 Český pohár  starší žákyně</v>
      </c>
      <c r="D113" s="381"/>
      <c r="E113" s="381"/>
      <c r="F113" s="381"/>
      <c r="G113" s="381"/>
      <c r="H113" s="381"/>
      <c r="I113" s="381"/>
      <c r="J113" s="381"/>
      <c r="K113" s="381"/>
      <c r="L113" s="381"/>
      <c r="M113" s="381"/>
      <c r="N113" s="381"/>
      <c r="O113" s="381"/>
      <c r="P113" s="381"/>
      <c r="Q113" s="381"/>
      <c r="R113" s="381"/>
      <c r="S113" s="381"/>
      <c r="T113" s="381"/>
      <c r="U113" s="381"/>
      <c r="V113" s="381"/>
      <c r="W113" s="381"/>
      <c r="X113" s="381" t="s">
        <v>133</v>
      </c>
      <c r="Y113" s="381"/>
      <c r="Z113" s="382" t="str">
        <f>'(7) vstupní data'!$B$11</f>
        <v>3.skupina</v>
      </c>
      <c r="AA113" s="382"/>
      <c r="AB113" s="382"/>
      <c r="AC113" s="382"/>
      <c r="AD113" s="382"/>
      <c r="AE113" s="382"/>
      <c r="AF113" s="383"/>
      <c r="AG113" s="383"/>
      <c r="AH113" s="384">
        <f>'(7) vstupní data'!$B$9</f>
        <v>0</v>
      </c>
      <c r="AI113" s="384"/>
      <c r="AJ113" s="384"/>
      <c r="AK113" s="384"/>
      <c r="AL113" s="384"/>
      <c r="AM113" s="384"/>
      <c r="AN113" s="384"/>
      <c r="AO113" s="385"/>
    </row>
    <row r="114" spans="1:40" s="386" customFormat="1" ht="15.75" customHeight="1">
      <c r="A114" s="380" t="s">
        <v>134</v>
      </c>
      <c r="B114" s="380"/>
      <c r="C114" s="381" t="str">
        <f>CONCATENATE('(7) vstupní data'!$B$1," ",'(7) vstupní data'!$B$3)</f>
        <v>TJ Orion Praha ZŠ Mráčkova 3090 Praha 12</v>
      </c>
      <c r="D114" s="381"/>
      <c r="E114" s="381"/>
      <c r="F114" s="381"/>
      <c r="G114" s="381"/>
      <c r="H114" s="381"/>
      <c r="I114" s="381"/>
      <c r="J114" s="381"/>
      <c r="K114" s="381"/>
      <c r="L114" s="381"/>
      <c r="M114" s="381"/>
      <c r="N114" s="381"/>
      <c r="O114" s="381"/>
      <c r="P114" s="381"/>
      <c r="Q114" s="381"/>
      <c r="R114" s="381"/>
      <c r="S114" s="381"/>
      <c r="T114" s="381"/>
      <c r="U114" s="381"/>
      <c r="V114" s="381"/>
      <c r="W114" s="381"/>
      <c r="X114" s="381"/>
      <c r="Y114" s="381"/>
      <c r="Z114" s="381"/>
      <c r="AA114" s="381"/>
      <c r="AB114" s="381"/>
      <c r="AC114" s="381"/>
      <c r="AD114" s="381"/>
      <c r="AE114" s="381"/>
      <c r="AF114" s="383"/>
      <c r="AG114" s="383"/>
      <c r="AH114" s="383"/>
      <c r="AI114" s="383"/>
      <c r="AJ114" s="383"/>
      <c r="AK114" s="383"/>
      <c r="AL114" s="383"/>
      <c r="AM114" s="383"/>
      <c r="AN114" s="383"/>
    </row>
    <row r="115" spans="1:40" s="386" customFormat="1" ht="15.75" customHeight="1">
      <c r="A115" s="387"/>
      <c r="B115" s="387"/>
      <c r="C115" s="388"/>
      <c r="D115" s="388"/>
      <c r="E115" s="388"/>
      <c r="F115" s="388"/>
      <c r="G115" s="388"/>
      <c r="H115" s="388"/>
      <c r="I115" s="388"/>
      <c r="J115" s="388"/>
      <c r="K115" s="388"/>
      <c r="L115" s="388"/>
      <c r="M115" s="388"/>
      <c r="N115" s="388"/>
      <c r="O115" s="388"/>
      <c r="P115" s="388"/>
      <c r="Q115" s="388"/>
      <c r="R115" s="388"/>
      <c r="S115" s="388"/>
      <c r="T115" s="388"/>
      <c r="U115" s="388"/>
      <c r="V115" s="388"/>
      <c r="W115" s="388"/>
      <c r="X115" s="388"/>
      <c r="Y115" s="388"/>
      <c r="Z115" s="388"/>
      <c r="AA115" s="388"/>
      <c r="AB115" s="388"/>
      <c r="AC115" s="388"/>
      <c r="AD115" s="388"/>
      <c r="AE115" s="388"/>
      <c r="AF115" s="383"/>
      <c r="AG115" s="383"/>
      <c r="AH115" s="381" t="s">
        <v>135</v>
      </c>
      <c r="AI115" s="381"/>
      <c r="AJ115" s="381"/>
      <c r="AK115" s="381"/>
      <c r="AL115" s="389">
        <v>5</v>
      </c>
      <c r="AM115" s="389"/>
      <c r="AN115" s="383"/>
    </row>
    <row r="116" spans="1:40" s="386" customFormat="1" ht="15.75" customHeight="1">
      <c r="A116" s="387"/>
      <c r="B116" s="387"/>
      <c r="C116" s="388"/>
      <c r="D116" s="388"/>
      <c r="E116" s="388"/>
      <c r="F116" s="388"/>
      <c r="G116" s="388"/>
      <c r="H116" s="388"/>
      <c r="I116" s="388"/>
      <c r="J116" s="388"/>
      <c r="K116" s="388"/>
      <c r="L116" s="388"/>
      <c r="M116" s="388"/>
      <c r="N116" s="388"/>
      <c r="O116" s="388"/>
      <c r="P116" s="388"/>
      <c r="Q116" s="388"/>
      <c r="R116" s="388"/>
      <c r="S116" s="388"/>
      <c r="T116" s="388"/>
      <c r="U116" s="388"/>
      <c r="V116" s="388"/>
      <c r="W116" s="388"/>
      <c r="X116" s="388"/>
      <c r="Y116" s="388"/>
      <c r="Z116" s="388"/>
      <c r="AA116" s="388"/>
      <c r="AB116" s="388"/>
      <c r="AC116" s="388"/>
      <c r="AD116" s="388"/>
      <c r="AE116" s="388"/>
      <c r="AF116" s="383"/>
      <c r="AG116" s="383"/>
      <c r="AH116" s="383"/>
      <c r="AI116" s="383"/>
      <c r="AJ116" s="383"/>
      <c r="AK116" s="383"/>
      <c r="AL116" s="383"/>
      <c r="AM116" s="383"/>
      <c r="AN116" s="383"/>
    </row>
    <row r="117" spans="1:40" s="386" customFormat="1" ht="15.75" customHeight="1">
      <c r="A117" s="390" t="s">
        <v>136</v>
      </c>
      <c r="B117" s="390"/>
      <c r="C117" s="383"/>
      <c r="D117" s="383"/>
      <c r="E117" s="391" t="s">
        <v>137</v>
      </c>
      <c r="F117" s="389" t="str">
        <f>VLOOKUP(AL115,'(7) vstupní data'!$H$2:$P$22,2,0)</f>
        <v>TJ Kralupy</v>
      </c>
      <c r="G117" s="389"/>
      <c r="H117" s="389"/>
      <c r="I117" s="389"/>
      <c r="J117" s="389"/>
      <c r="K117" s="389"/>
      <c r="L117" s="389"/>
      <c r="M117" s="389"/>
      <c r="N117" s="389"/>
      <c r="O117" s="389"/>
      <c r="P117" s="389"/>
      <c r="Q117" s="389"/>
      <c r="R117" s="389"/>
      <c r="S117" s="389"/>
      <c r="T117" s="389"/>
      <c r="U117" s="383"/>
      <c r="V117" s="391" t="s">
        <v>138</v>
      </c>
      <c r="W117" s="389" t="str">
        <f>VLOOKUP(AL115,'(7) vstupní data'!$H$2:$P$22,6,0)</f>
        <v>SK TO Duchcov</v>
      </c>
      <c r="X117" s="389"/>
      <c r="Y117" s="389"/>
      <c r="Z117" s="389"/>
      <c r="AA117" s="389"/>
      <c r="AB117" s="389"/>
      <c r="AC117" s="389"/>
      <c r="AD117" s="389"/>
      <c r="AE117" s="389"/>
      <c r="AF117" s="389"/>
      <c r="AG117" s="389"/>
      <c r="AH117" s="389"/>
      <c r="AI117" s="389"/>
      <c r="AJ117" s="389"/>
      <c r="AK117" s="389"/>
      <c r="AL117" s="383"/>
      <c r="AM117" s="383"/>
      <c r="AN117" s="383"/>
    </row>
    <row r="118" spans="1:40" s="386" customFormat="1" ht="11.25" customHeight="1">
      <c r="A118" s="383"/>
      <c r="B118" s="383"/>
      <c r="C118" s="383"/>
      <c r="D118" s="383"/>
      <c r="E118" s="383"/>
      <c r="F118" s="383"/>
      <c r="G118" s="383"/>
      <c r="H118" s="383"/>
      <c r="I118" s="383"/>
      <c r="J118" s="383"/>
      <c r="K118" s="383"/>
      <c r="L118" s="383"/>
      <c r="M118" s="383"/>
      <c r="N118" s="383"/>
      <c r="O118" s="383"/>
      <c r="P118" s="383"/>
      <c r="Q118" s="383"/>
      <c r="R118" s="383"/>
      <c r="S118" s="383"/>
      <c r="T118" s="383"/>
      <c r="U118" s="383"/>
      <c r="V118" s="383"/>
      <c r="W118" s="383"/>
      <c r="X118" s="383"/>
      <c r="Y118" s="383"/>
      <c r="Z118" s="383"/>
      <c r="AA118" s="383"/>
      <c r="AB118" s="383"/>
      <c r="AC118" s="383"/>
      <c r="AD118" s="383"/>
      <c r="AE118" s="383"/>
      <c r="AF118" s="383"/>
      <c r="AG118" s="383"/>
      <c r="AH118" s="383"/>
      <c r="AI118" s="383"/>
      <c r="AJ118" s="383"/>
      <c r="AK118" s="383"/>
      <c r="AL118" s="383"/>
      <c r="AM118" s="383"/>
      <c r="AN118" s="383"/>
    </row>
    <row r="119" spans="1:40" s="386" customFormat="1" ht="12.75" customHeight="1">
      <c r="A119" s="392" t="s">
        <v>141</v>
      </c>
      <c r="B119" s="383"/>
      <c r="C119" s="383"/>
      <c r="D119" s="383"/>
      <c r="E119" s="383"/>
      <c r="F119" s="383"/>
      <c r="G119" s="383"/>
      <c r="H119" s="383"/>
      <c r="I119" s="383"/>
      <c r="J119" s="383"/>
      <c r="K119" s="383"/>
      <c r="L119" s="383"/>
      <c r="M119" s="383"/>
      <c r="N119" s="383"/>
      <c r="O119" s="383"/>
      <c r="P119" s="383"/>
      <c r="Q119" s="383"/>
      <c r="R119" s="383"/>
      <c r="S119" s="383"/>
      <c r="T119" s="383"/>
      <c r="U119" s="383"/>
      <c r="V119" s="383"/>
      <c r="W119" s="383"/>
      <c r="X119" s="383"/>
      <c r="Y119" s="383"/>
      <c r="Z119" s="383"/>
      <c r="AA119" s="383"/>
      <c r="AB119" s="383"/>
      <c r="AC119" s="383"/>
      <c r="AD119" s="383"/>
      <c r="AE119" s="383"/>
      <c r="AF119" s="383"/>
      <c r="AG119" s="383"/>
      <c r="AH119" s="383"/>
      <c r="AI119" s="383"/>
      <c r="AJ119" s="383"/>
      <c r="AK119" s="383"/>
      <c r="AL119" s="383"/>
      <c r="AM119" s="383"/>
      <c r="AN119" s="383"/>
    </row>
    <row r="120" spans="1:40" s="386" customFormat="1" ht="12.75" customHeight="1">
      <c r="A120" s="393" t="s">
        <v>96</v>
      </c>
      <c r="B120" s="394">
        <v>1</v>
      </c>
      <c r="C120" s="394">
        <f>B120+1</f>
        <v>2</v>
      </c>
      <c r="D120" s="394">
        <f aca="true" t="shared" si="162" ref="D120:D121">C120+1</f>
        <v>3</v>
      </c>
      <c r="E120" s="394">
        <f aca="true" t="shared" si="163" ref="E120:E121">D120+1</f>
        <v>4</v>
      </c>
      <c r="F120" s="394">
        <f aca="true" t="shared" si="164" ref="F120:F121">E120+1</f>
        <v>5</v>
      </c>
      <c r="G120" s="395">
        <f aca="true" t="shared" si="165" ref="G120:G121">F120+1</f>
        <v>6</v>
      </c>
      <c r="H120" s="395">
        <f aca="true" t="shared" si="166" ref="H120:H121">G120+1</f>
        <v>7</v>
      </c>
      <c r="I120" s="395">
        <f aca="true" t="shared" si="167" ref="I120:I121">H120+1</f>
        <v>8</v>
      </c>
      <c r="J120" s="395">
        <f aca="true" t="shared" si="168" ref="J120:J121">I120+1</f>
        <v>9</v>
      </c>
      <c r="K120" s="395">
        <f aca="true" t="shared" si="169" ref="K120:K121">J120+1</f>
        <v>10</v>
      </c>
      <c r="L120" s="395">
        <f aca="true" t="shared" si="170" ref="L120:L121">K120+1</f>
        <v>11</v>
      </c>
      <c r="M120" s="395">
        <f aca="true" t="shared" si="171" ref="M120:M121">L120+1</f>
        <v>12</v>
      </c>
      <c r="N120" s="395">
        <f aca="true" t="shared" si="172" ref="N120:N121">M120+1</f>
        <v>13</v>
      </c>
      <c r="O120" s="395">
        <f aca="true" t="shared" si="173" ref="O120:O121">N120+1</f>
        <v>14</v>
      </c>
      <c r="P120" s="395">
        <f aca="true" t="shared" si="174" ref="P120:P121">O120+1</f>
        <v>15</v>
      </c>
      <c r="Q120" s="395">
        <f aca="true" t="shared" si="175" ref="Q120:Q121">P120+1</f>
        <v>16</v>
      </c>
      <c r="R120" s="395">
        <f aca="true" t="shared" si="176" ref="R120:R121">Q120+1</f>
        <v>17</v>
      </c>
      <c r="S120" s="395">
        <f aca="true" t="shared" si="177" ref="S120:S121">R120+1</f>
        <v>18</v>
      </c>
      <c r="T120" s="395">
        <f aca="true" t="shared" si="178" ref="T120:T121">S120+1</f>
        <v>19</v>
      </c>
      <c r="U120" s="395">
        <f aca="true" t="shared" si="179" ref="U120:U121">T120+1</f>
        <v>20</v>
      </c>
      <c r="V120" s="395">
        <f aca="true" t="shared" si="180" ref="V120:V121">U120+1</f>
        <v>21</v>
      </c>
      <c r="W120" s="395">
        <f aca="true" t="shared" si="181" ref="W120:W121">V120+1</f>
        <v>22</v>
      </c>
      <c r="X120" s="395">
        <f aca="true" t="shared" si="182" ref="X120:X121">W120+1</f>
        <v>23</v>
      </c>
      <c r="Y120" s="395">
        <f aca="true" t="shared" si="183" ref="Y120:Y121">X120+1</f>
        <v>24</v>
      </c>
      <c r="Z120" s="395">
        <f aca="true" t="shared" si="184" ref="Z120:Z121">Y120+1</f>
        <v>25</v>
      </c>
      <c r="AA120" s="395">
        <f aca="true" t="shared" si="185" ref="AA120:AA121">Z120+1</f>
        <v>26</v>
      </c>
      <c r="AB120" s="395">
        <f aca="true" t="shared" si="186" ref="AB120:AB121">AA120+1</f>
        <v>27</v>
      </c>
      <c r="AC120" s="395">
        <f aca="true" t="shared" si="187" ref="AC120:AC121">AB120+1</f>
        <v>28</v>
      </c>
      <c r="AD120" s="395">
        <f aca="true" t="shared" si="188" ref="AD120:AD121">AC120+1</f>
        <v>29</v>
      </c>
      <c r="AE120" s="395">
        <f aca="true" t="shared" si="189" ref="AE120:AE121">AD120+1</f>
        <v>30</v>
      </c>
      <c r="AF120" s="395">
        <f aca="true" t="shared" si="190" ref="AF120:AF121">AE120+1</f>
        <v>31</v>
      </c>
      <c r="AG120" s="395">
        <f aca="true" t="shared" si="191" ref="AG120:AG121">AF120+1</f>
        <v>32</v>
      </c>
      <c r="AH120" s="395">
        <f aca="true" t="shared" si="192" ref="AH120:AH121">AG120+1</f>
        <v>33</v>
      </c>
      <c r="AI120" s="395">
        <f aca="true" t="shared" si="193" ref="AI120:AI121">AH120+1</f>
        <v>34</v>
      </c>
      <c r="AJ120" s="395">
        <f aca="true" t="shared" si="194" ref="AJ120:AJ121">AI120+1</f>
        <v>35</v>
      </c>
      <c r="AK120" s="395">
        <f aca="true" t="shared" si="195" ref="AK120:AK121">AJ120+1</f>
        <v>36</v>
      </c>
      <c r="AL120" s="395">
        <f aca="true" t="shared" si="196" ref="AL120:AL121">AK120+1</f>
        <v>37</v>
      </c>
      <c r="AM120" s="395">
        <f aca="true" t="shared" si="197" ref="AM120:AM121">AL120+1</f>
        <v>38</v>
      </c>
      <c r="AN120" s="395">
        <f aca="true" t="shared" si="198" ref="AN120:AN121">AM120+1</f>
        <v>39</v>
      </c>
    </row>
    <row r="121" spans="1:40" s="386" customFormat="1" ht="12.75" customHeight="1">
      <c r="A121" s="393" t="s">
        <v>97</v>
      </c>
      <c r="B121" s="394">
        <v>1</v>
      </c>
      <c r="C121" s="394">
        <f>B121+1</f>
        <v>2</v>
      </c>
      <c r="D121" s="394">
        <f t="shared" si="162"/>
        <v>3</v>
      </c>
      <c r="E121" s="394">
        <f t="shared" si="163"/>
        <v>4</v>
      </c>
      <c r="F121" s="394">
        <f t="shared" si="164"/>
        <v>5</v>
      </c>
      <c r="G121" s="395">
        <f t="shared" si="165"/>
        <v>6</v>
      </c>
      <c r="H121" s="395">
        <f t="shared" si="166"/>
        <v>7</v>
      </c>
      <c r="I121" s="395">
        <f t="shared" si="167"/>
        <v>8</v>
      </c>
      <c r="J121" s="395">
        <f t="shared" si="168"/>
        <v>9</v>
      </c>
      <c r="K121" s="395">
        <f t="shared" si="169"/>
        <v>10</v>
      </c>
      <c r="L121" s="395">
        <f t="shared" si="170"/>
        <v>11</v>
      </c>
      <c r="M121" s="395">
        <f t="shared" si="171"/>
        <v>12</v>
      </c>
      <c r="N121" s="395">
        <f t="shared" si="172"/>
        <v>13</v>
      </c>
      <c r="O121" s="395">
        <f t="shared" si="173"/>
        <v>14</v>
      </c>
      <c r="P121" s="395">
        <f t="shared" si="174"/>
        <v>15</v>
      </c>
      <c r="Q121" s="395">
        <f t="shared" si="175"/>
        <v>16</v>
      </c>
      <c r="R121" s="395">
        <f t="shared" si="176"/>
        <v>17</v>
      </c>
      <c r="S121" s="395">
        <f t="shared" si="177"/>
        <v>18</v>
      </c>
      <c r="T121" s="395">
        <f t="shared" si="178"/>
        <v>19</v>
      </c>
      <c r="U121" s="395">
        <f t="shared" si="179"/>
        <v>20</v>
      </c>
      <c r="V121" s="395">
        <f t="shared" si="180"/>
        <v>21</v>
      </c>
      <c r="W121" s="395">
        <f t="shared" si="181"/>
        <v>22</v>
      </c>
      <c r="X121" s="395">
        <f t="shared" si="182"/>
        <v>23</v>
      </c>
      <c r="Y121" s="395">
        <f t="shared" si="183"/>
        <v>24</v>
      </c>
      <c r="Z121" s="395">
        <f t="shared" si="184"/>
        <v>25</v>
      </c>
      <c r="AA121" s="395">
        <f t="shared" si="185"/>
        <v>26</v>
      </c>
      <c r="AB121" s="395">
        <f t="shared" si="186"/>
        <v>27</v>
      </c>
      <c r="AC121" s="395">
        <f t="shared" si="187"/>
        <v>28</v>
      </c>
      <c r="AD121" s="395">
        <f t="shared" si="188"/>
        <v>29</v>
      </c>
      <c r="AE121" s="395">
        <f t="shared" si="189"/>
        <v>30</v>
      </c>
      <c r="AF121" s="395">
        <f t="shared" si="190"/>
        <v>31</v>
      </c>
      <c r="AG121" s="395">
        <f t="shared" si="191"/>
        <v>32</v>
      </c>
      <c r="AH121" s="395">
        <f t="shared" si="192"/>
        <v>33</v>
      </c>
      <c r="AI121" s="395">
        <f t="shared" si="193"/>
        <v>34</v>
      </c>
      <c r="AJ121" s="395">
        <f t="shared" si="194"/>
        <v>35</v>
      </c>
      <c r="AK121" s="395">
        <f t="shared" si="195"/>
        <v>36</v>
      </c>
      <c r="AL121" s="395">
        <f t="shared" si="196"/>
        <v>37</v>
      </c>
      <c r="AM121" s="395">
        <f t="shared" si="197"/>
        <v>38</v>
      </c>
      <c r="AN121" s="395">
        <f t="shared" si="198"/>
        <v>39</v>
      </c>
    </row>
    <row r="122" spans="1:40" s="386" customFormat="1" ht="12.75" customHeight="1">
      <c r="A122" s="396"/>
      <c r="B122" s="397"/>
      <c r="C122" s="397"/>
      <c r="D122" s="398"/>
      <c r="E122" s="398"/>
      <c r="F122" s="398"/>
      <c r="G122" s="399"/>
      <c r="H122" s="399"/>
      <c r="I122" s="398"/>
      <c r="J122" s="398"/>
      <c r="K122" s="398"/>
      <c r="L122" s="397"/>
      <c r="M122" s="397"/>
      <c r="N122" s="397"/>
      <c r="O122" s="397"/>
      <c r="P122" s="397"/>
      <c r="Q122" s="397"/>
      <c r="R122" s="397"/>
      <c r="S122" s="397"/>
      <c r="T122" s="397"/>
      <c r="U122" s="397"/>
      <c r="V122" s="397"/>
      <c r="W122" s="397"/>
      <c r="X122" s="397"/>
      <c r="Y122" s="397"/>
      <c r="Z122" s="397"/>
      <c r="AA122" s="397"/>
      <c r="AB122" s="397"/>
      <c r="AC122" s="397"/>
      <c r="AD122" s="397"/>
      <c r="AE122" s="397"/>
      <c r="AF122" s="397"/>
      <c r="AG122" s="397"/>
      <c r="AH122" s="397"/>
      <c r="AI122" s="397"/>
      <c r="AJ122" s="397"/>
      <c r="AK122" s="397"/>
      <c r="AL122" s="397"/>
      <c r="AM122" s="397"/>
      <c r="AN122" s="397"/>
    </row>
    <row r="123" spans="1:40" s="386" customFormat="1" ht="12.75" customHeight="1">
      <c r="A123" s="392"/>
      <c r="B123" s="400"/>
      <c r="C123" s="400"/>
      <c r="D123" s="401" t="s">
        <v>96</v>
      </c>
      <c r="E123" s="401" t="s">
        <v>90</v>
      </c>
      <c r="F123" s="401" t="s">
        <v>91</v>
      </c>
      <c r="G123" s="402"/>
      <c r="H123" s="403"/>
      <c r="I123" s="401" t="s">
        <v>97</v>
      </c>
      <c r="J123" s="401" t="s">
        <v>90</v>
      </c>
      <c r="K123" s="401" t="s">
        <v>91</v>
      </c>
      <c r="L123" s="400"/>
      <c r="M123" s="400"/>
      <c r="N123" s="400"/>
      <c r="O123" s="400"/>
      <c r="P123" s="400"/>
      <c r="Q123" s="400"/>
      <c r="R123" s="400"/>
      <c r="S123" s="400"/>
      <c r="T123" s="400"/>
      <c r="U123" s="400"/>
      <c r="V123" s="400"/>
      <c r="W123" s="400"/>
      <c r="X123" s="400"/>
      <c r="Y123" s="400"/>
      <c r="Z123" s="400"/>
      <c r="AA123" s="400"/>
      <c r="AB123" s="400"/>
      <c r="AC123" s="400"/>
      <c r="AD123" s="400"/>
      <c r="AE123" s="400"/>
      <c r="AF123" s="400"/>
      <c r="AG123" s="400"/>
      <c r="AH123" s="400"/>
      <c r="AI123" s="400"/>
      <c r="AJ123" s="400"/>
      <c r="AK123" s="400"/>
      <c r="AL123" s="383"/>
      <c r="AM123" s="383"/>
      <c r="AN123" s="383"/>
    </row>
    <row r="124" spans="1:40" s="386" customFormat="1" ht="12.75" customHeight="1">
      <c r="A124" s="392" t="s">
        <v>142</v>
      </c>
      <c r="B124" s="400"/>
      <c r="C124" s="400"/>
      <c r="D124" s="400"/>
      <c r="E124" s="400"/>
      <c r="F124" s="400"/>
      <c r="G124" s="400"/>
      <c r="H124" s="400"/>
      <c r="I124" s="400"/>
      <c r="J124" s="400"/>
      <c r="K124" s="400"/>
      <c r="L124" s="400"/>
      <c r="M124" s="400"/>
      <c r="N124" s="400"/>
      <c r="O124" s="400"/>
      <c r="P124" s="400"/>
      <c r="Q124" s="400"/>
      <c r="R124" s="400"/>
      <c r="S124" s="400"/>
      <c r="T124" s="400"/>
      <c r="U124" s="400"/>
      <c r="V124" s="400"/>
      <c r="W124" s="400"/>
      <c r="X124" s="400"/>
      <c r="Y124" s="400"/>
      <c r="Z124" s="400"/>
      <c r="AA124" s="400"/>
      <c r="AB124" s="400"/>
      <c r="AC124" s="400"/>
      <c r="AD124" s="400"/>
      <c r="AE124" s="400"/>
      <c r="AF124" s="400"/>
      <c r="AG124" s="400"/>
      <c r="AH124" s="400"/>
      <c r="AI124" s="400"/>
      <c r="AJ124" s="400"/>
      <c r="AK124" s="400"/>
      <c r="AL124" s="400"/>
      <c r="AM124" s="400"/>
      <c r="AN124" s="400"/>
    </row>
    <row r="125" spans="1:40" s="386" customFormat="1" ht="12.75" customHeight="1">
      <c r="A125" s="393" t="s">
        <v>96</v>
      </c>
      <c r="B125" s="394">
        <v>1</v>
      </c>
      <c r="C125" s="394">
        <f aca="true" t="shared" si="199" ref="C125:C126">B125+1</f>
        <v>2</v>
      </c>
      <c r="D125" s="394">
        <f aca="true" t="shared" si="200" ref="D125:D126">C125+1</f>
        <v>3</v>
      </c>
      <c r="E125" s="394">
        <f aca="true" t="shared" si="201" ref="E125:E126">D125+1</f>
        <v>4</v>
      </c>
      <c r="F125" s="394">
        <f aca="true" t="shared" si="202" ref="F125:F126">E125+1</f>
        <v>5</v>
      </c>
      <c r="G125" s="395">
        <f aca="true" t="shared" si="203" ref="G125:G126">F125+1</f>
        <v>6</v>
      </c>
      <c r="H125" s="395">
        <f aca="true" t="shared" si="204" ref="H125:H126">G125+1</f>
        <v>7</v>
      </c>
      <c r="I125" s="395">
        <f aca="true" t="shared" si="205" ref="I125:I126">H125+1</f>
        <v>8</v>
      </c>
      <c r="J125" s="395">
        <f aca="true" t="shared" si="206" ref="J125:J126">I125+1</f>
        <v>9</v>
      </c>
      <c r="K125" s="395">
        <f aca="true" t="shared" si="207" ref="K125:K126">J125+1</f>
        <v>10</v>
      </c>
      <c r="L125" s="395">
        <f aca="true" t="shared" si="208" ref="L125:L126">K125+1</f>
        <v>11</v>
      </c>
      <c r="M125" s="395">
        <f aca="true" t="shared" si="209" ref="M125:M126">L125+1</f>
        <v>12</v>
      </c>
      <c r="N125" s="395">
        <f aca="true" t="shared" si="210" ref="N125:N126">M125+1</f>
        <v>13</v>
      </c>
      <c r="O125" s="395">
        <f aca="true" t="shared" si="211" ref="O125:O126">N125+1</f>
        <v>14</v>
      </c>
      <c r="P125" s="395">
        <f aca="true" t="shared" si="212" ref="P125:P126">O125+1</f>
        <v>15</v>
      </c>
      <c r="Q125" s="395">
        <f aca="true" t="shared" si="213" ref="Q125:Q126">P125+1</f>
        <v>16</v>
      </c>
      <c r="R125" s="395">
        <f aca="true" t="shared" si="214" ref="R125:R126">Q125+1</f>
        <v>17</v>
      </c>
      <c r="S125" s="395">
        <f aca="true" t="shared" si="215" ref="S125:S126">R125+1</f>
        <v>18</v>
      </c>
      <c r="T125" s="395">
        <f aca="true" t="shared" si="216" ref="T125:T126">S125+1</f>
        <v>19</v>
      </c>
      <c r="U125" s="395">
        <f aca="true" t="shared" si="217" ref="U125:U126">T125+1</f>
        <v>20</v>
      </c>
      <c r="V125" s="395">
        <f aca="true" t="shared" si="218" ref="V125:V126">U125+1</f>
        <v>21</v>
      </c>
      <c r="W125" s="395">
        <f aca="true" t="shared" si="219" ref="W125:W126">V125+1</f>
        <v>22</v>
      </c>
      <c r="X125" s="395">
        <f aca="true" t="shared" si="220" ref="X125:X126">W125+1</f>
        <v>23</v>
      </c>
      <c r="Y125" s="395">
        <f aca="true" t="shared" si="221" ref="Y125:Y126">X125+1</f>
        <v>24</v>
      </c>
      <c r="Z125" s="395">
        <f aca="true" t="shared" si="222" ref="Z125:Z126">Y125+1</f>
        <v>25</v>
      </c>
      <c r="AA125" s="395">
        <f aca="true" t="shared" si="223" ref="AA125:AA126">Z125+1</f>
        <v>26</v>
      </c>
      <c r="AB125" s="395">
        <f aca="true" t="shared" si="224" ref="AB125:AB126">AA125+1</f>
        <v>27</v>
      </c>
      <c r="AC125" s="395">
        <f aca="true" t="shared" si="225" ref="AC125:AC126">AB125+1</f>
        <v>28</v>
      </c>
      <c r="AD125" s="395">
        <f aca="true" t="shared" si="226" ref="AD125:AD126">AC125+1</f>
        <v>29</v>
      </c>
      <c r="AE125" s="395">
        <f aca="true" t="shared" si="227" ref="AE125:AE126">AD125+1</f>
        <v>30</v>
      </c>
      <c r="AF125" s="395">
        <f aca="true" t="shared" si="228" ref="AF125:AF126">AE125+1</f>
        <v>31</v>
      </c>
      <c r="AG125" s="395">
        <f aca="true" t="shared" si="229" ref="AG125:AG126">AF125+1</f>
        <v>32</v>
      </c>
      <c r="AH125" s="395">
        <f aca="true" t="shared" si="230" ref="AH125:AH126">AG125+1</f>
        <v>33</v>
      </c>
      <c r="AI125" s="395">
        <f aca="true" t="shared" si="231" ref="AI125:AI126">AH125+1</f>
        <v>34</v>
      </c>
      <c r="AJ125" s="395">
        <f aca="true" t="shared" si="232" ref="AJ125:AJ126">AI125+1</f>
        <v>35</v>
      </c>
      <c r="AK125" s="395">
        <f aca="true" t="shared" si="233" ref="AK125:AK126">AJ125+1</f>
        <v>36</v>
      </c>
      <c r="AL125" s="395">
        <f aca="true" t="shared" si="234" ref="AL125:AL126">AK125+1</f>
        <v>37</v>
      </c>
      <c r="AM125" s="395">
        <f aca="true" t="shared" si="235" ref="AM125:AM126">AL125+1</f>
        <v>38</v>
      </c>
      <c r="AN125" s="395">
        <f aca="true" t="shared" si="236" ref="AN125:AN126">AM125+1</f>
        <v>39</v>
      </c>
    </row>
    <row r="126" spans="1:40" s="386" customFormat="1" ht="12.75" customHeight="1">
      <c r="A126" s="393" t="s">
        <v>97</v>
      </c>
      <c r="B126" s="394">
        <v>1</v>
      </c>
      <c r="C126" s="394">
        <f t="shared" si="199"/>
        <v>2</v>
      </c>
      <c r="D126" s="394">
        <f t="shared" si="200"/>
        <v>3</v>
      </c>
      <c r="E126" s="394">
        <f t="shared" si="201"/>
        <v>4</v>
      </c>
      <c r="F126" s="394">
        <f t="shared" si="202"/>
        <v>5</v>
      </c>
      <c r="G126" s="395">
        <f t="shared" si="203"/>
        <v>6</v>
      </c>
      <c r="H126" s="395">
        <f t="shared" si="204"/>
        <v>7</v>
      </c>
      <c r="I126" s="395">
        <f t="shared" si="205"/>
        <v>8</v>
      </c>
      <c r="J126" s="395">
        <f t="shared" si="206"/>
        <v>9</v>
      </c>
      <c r="K126" s="395">
        <f t="shared" si="207"/>
        <v>10</v>
      </c>
      <c r="L126" s="395">
        <f t="shared" si="208"/>
        <v>11</v>
      </c>
      <c r="M126" s="395">
        <f t="shared" si="209"/>
        <v>12</v>
      </c>
      <c r="N126" s="395">
        <f t="shared" si="210"/>
        <v>13</v>
      </c>
      <c r="O126" s="395">
        <f t="shared" si="211"/>
        <v>14</v>
      </c>
      <c r="P126" s="395">
        <f t="shared" si="212"/>
        <v>15</v>
      </c>
      <c r="Q126" s="395">
        <f t="shared" si="213"/>
        <v>16</v>
      </c>
      <c r="R126" s="395">
        <f t="shared" si="214"/>
        <v>17</v>
      </c>
      <c r="S126" s="395">
        <f t="shared" si="215"/>
        <v>18</v>
      </c>
      <c r="T126" s="395">
        <f t="shared" si="216"/>
        <v>19</v>
      </c>
      <c r="U126" s="395">
        <f t="shared" si="217"/>
        <v>20</v>
      </c>
      <c r="V126" s="395">
        <f t="shared" si="218"/>
        <v>21</v>
      </c>
      <c r="W126" s="395">
        <f t="shared" si="219"/>
        <v>22</v>
      </c>
      <c r="X126" s="395">
        <f t="shared" si="220"/>
        <v>23</v>
      </c>
      <c r="Y126" s="395">
        <f t="shared" si="221"/>
        <v>24</v>
      </c>
      <c r="Z126" s="395">
        <f t="shared" si="222"/>
        <v>25</v>
      </c>
      <c r="AA126" s="395">
        <f t="shared" si="223"/>
        <v>26</v>
      </c>
      <c r="AB126" s="395">
        <f t="shared" si="224"/>
        <v>27</v>
      </c>
      <c r="AC126" s="395">
        <f t="shared" si="225"/>
        <v>28</v>
      </c>
      <c r="AD126" s="395">
        <f t="shared" si="226"/>
        <v>29</v>
      </c>
      <c r="AE126" s="395">
        <f t="shared" si="227"/>
        <v>30</v>
      </c>
      <c r="AF126" s="395">
        <f t="shared" si="228"/>
        <v>31</v>
      </c>
      <c r="AG126" s="395">
        <f t="shared" si="229"/>
        <v>32</v>
      </c>
      <c r="AH126" s="395">
        <f t="shared" si="230"/>
        <v>33</v>
      </c>
      <c r="AI126" s="395">
        <f t="shared" si="231"/>
        <v>34</v>
      </c>
      <c r="AJ126" s="395">
        <f t="shared" si="232"/>
        <v>35</v>
      </c>
      <c r="AK126" s="395">
        <f t="shared" si="233"/>
        <v>36</v>
      </c>
      <c r="AL126" s="395">
        <f t="shared" si="234"/>
        <v>37</v>
      </c>
      <c r="AM126" s="395">
        <f t="shared" si="235"/>
        <v>38</v>
      </c>
      <c r="AN126" s="395">
        <f t="shared" si="236"/>
        <v>39</v>
      </c>
    </row>
    <row r="127" spans="1:41" s="386" customFormat="1" ht="12.75" customHeight="1">
      <c r="A127" s="396"/>
      <c r="B127" s="397"/>
      <c r="C127" s="397"/>
      <c r="D127" s="398"/>
      <c r="E127" s="398"/>
      <c r="F127" s="398"/>
      <c r="G127" s="399"/>
      <c r="H127" s="399"/>
      <c r="I127" s="398"/>
      <c r="J127" s="398"/>
      <c r="K127" s="398"/>
      <c r="L127" s="397"/>
      <c r="M127" s="397"/>
      <c r="N127" s="397"/>
      <c r="O127" s="397"/>
      <c r="P127" s="397"/>
      <c r="Q127" s="397"/>
      <c r="R127" s="397"/>
      <c r="S127" s="397"/>
      <c r="T127" s="397"/>
      <c r="U127" s="397"/>
      <c r="V127" s="397"/>
      <c r="W127" s="397"/>
      <c r="X127" s="397"/>
      <c r="Y127" s="397"/>
      <c r="Z127" s="397"/>
      <c r="AA127" s="397"/>
      <c r="AB127" s="397"/>
      <c r="AC127" s="397"/>
      <c r="AD127" s="397"/>
      <c r="AE127" s="397"/>
      <c r="AF127" s="397"/>
      <c r="AG127" s="397"/>
      <c r="AH127" s="397"/>
      <c r="AI127" s="397"/>
      <c r="AJ127" s="397"/>
      <c r="AK127" s="397"/>
      <c r="AL127" s="397"/>
      <c r="AM127" s="397"/>
      <c r="AN127" s="397"/>
      <c r="AO127" s="404"/>
    </row>
    <row r="128" spans="1:41" s="386" customFormat="1" ht="12.75" customHeight="1">
      <c r="A128" s="392"/>
      <c r="B128" s="400"/>
      <c r="C128" s="400"/>
      <c r="D128" s="401" t="s">
        <v>96</v>
      </c>
      <c r="E128" s="401" t="s">
        <v>90</v>
      </c>
      <c r="F128" s="401" t="s">
        <v>91</v>
      </c>
      <c r="G128" s="402"/>
      <c r="H128" s="403"/>
      <c r="I128" s="401" t="s">
        <v>97</v>
      </c>
      <c r="J128" s="401" t="s">
        <v>90</v>
      </c>
      <c r="K128" s="401" t="s">
        <v>91</v>
      </c>
      <c r="L128" s="400"/>
      <c r="M128" s="400"/>
      <c r="N128" s="400"/>
      <c r="O128" s="400"/>
      <c r="P128" s="400"/>
      <c r="Q128" s="400"/>
      <c r="R128" s="400"/>
      <c r="S128" s="400"/>
      <c r="T128" s="400"/>
      <c r="U128" s="400"/>
      <c r="V128" s="400"/>
      <c r="W128" s="400"/>
      <c r="X128" s="400"/>
      <c r="Y128" s="400"/>
      <c r="Z128" s="400"/>
      <c r="AA128" s="400"/>
      <c r="AB128" s="400"/>
      <c r="AC128" s="400"/>
      <c r="AD128" s="400"/>
      <c r="AE128" s="400"/>
      <c r="AF128" s="400"/>
      <c r="AG128" s="400"/>
      <c r="AH128" s="400"/>
      <c r="AI128" s="400"/>
      <c r="AJ128" s="400"/>
      <c r="AK128" s="400"/>
      <c r="AL128" s="400"/>
      <c r="AM128" s="400"/>
      <c r="AN128" s="400"/>
      <c r="AO128" s="405"/>
    </row>
    <row r="129" spans="1:40" s="386" customFormat="1" ht="11.25" customHeight="1">
      <c r="A129" s="383"/>
      <c r="B129" s="383"/>
      <c r="C129" s="383"/>
      <c r="D129" s="383"/>
      <c r="E129" s="383"/>
      <c r="F129" s="383"/>
      <c r="G129" s="383"/>
      <c r="H129" s="383"/>
      <c r="I129" s="383"/>
      <c r="J129" s="383"/>
      <c r="K129" s="383"/>
      <c r="L129" s="383"/>
      <c r="M129" s="383"/>
      <c r="N129" s="383"/>
      <c r="O129" s="383"/>
      <c r="P129" s="383"/>
      <c r="Q129" s="383"/>
      <c r="R129" s="383"/>
      <c r="S129" s="383"/>
      <c r="T129" s="383"/>
      <c r="U129" s="383"/>
      <c r="V129" s="383"/>
      <c r="W129" s="383"/>
      <c r="X129" s="383"/>
      <c r="Y129" s="383"/>
      <c r="Z129" s="383"/>
      <c r="AA129" s="383"/>
      <c r="AB129" s="383"/>
      <c r="AC129" s="383"/>
      <c r="AD129" s="383"/>
      <c r="AE129" s="383"/>
      <c r="AF129" s="383"/>
      <c r="AG129" s="383"/>
      <c r="AH129" s="383"/>
      <c r="AI129" s="383"/>
      <c r="AJ129" s="383"/>
      <c r="AK129" s="383"/>
      <c r="AL129" s="383"/>
      <c r="AM129" s="383"/>
      <c r="AN129" s="383"/>
    </row>
    <row r="130" spans="1:40" s="386" customFormat="1" ht="12" customHeight="1">
      <c r="A130" s="383"/>
      <c r="B130" s="383"/>
      <c r="C130" s="400"/>
      <c r="D130" s="406"/>
      <c r="E130" s="407"/>
      <c r="F130" s="407"/>
      <c r="G130" s="406"/>
      <c r="H130" s="406"/>
      <c r="I130" s="406"/>
      <c r="J130" s="407"/>
      <c r="K130" s="407"/>
      <c r="L130" s="400"/>
      <c r="M130" s="400"/>
      <c r="N130" s="400"/>
      <c r="O130" s="400"/>
      <c r="P130" s="383"/>
      <c r="Q130" s="383"/>
      <c r="R130" s="383"/>
      <c r="S130" s="383"/>
      <c r="T130" s="383"/>
      <c r="U130" s="383"/>
      <c r="V130" s="383"/>
      <c r="W130" s="383"/>
      <c r="X130" s="383"/>
      <c r="Y130" s="383"/>
      <c r="Z130" s="383"/>
      <c r="AA130" s="383"/>
      <c r="AB130" s="383"/>
      <c r="AC130" s="383"/>
      <c r="AD130" s="383"/>
      <c r="AE130" s="383"/>
      <c r="AF130" s="383"/>
      <c r="AG130" s="383"/>
      <c r="AH130" s="383"/>
      <c r="AI130" s="383"/>
      <c r="AJ130" s="383"/>
      <c r="AK130" s="383"/>
      <c r="AL130" s="383"/>
      <c r="AM130" s="383"/>
      <c r="AN130" s="383"/>
    </row>
    <row r="131" spans="1:40" s="386" customFormat="1" ht="11.25" customHeight="1">
      <c r="A131" s="383"/>
      <c r="B131" s="383"/>
      <c r="C131" s="383"/>
      <c r="D131" s="383"/>
      <c r="E131" s="383"/>
      <c r="F131" s="383"/>
      <c r="G131" s="383"/>
      <c r="H131" s="383"/>
      <c r="I131" s="383"/>
      <c r="J131" s="383"/>
      <c r="K131" s="383"/>
      <c r="L131" s="383"/>
      <c r="M131" s="383"/>
      <c r="N131" s="383"/>
      <c r="O131" s="383"/>
      <c r="P131" s="383"/>
      <c r="Q131" s="383"/>
      <c r="R131" s="383"/>
      <c r="S131" s="383"/>
      <c r="T131" s="383"/>
      <c r="U131" s="383"/>
      <c r="V131" s="383"/>
      <c r="W131" s="383"/>
      <c r="X131" s="383"/>
      <c r="Y131" s="383"/>
      <c r="Z131" s="383"/>
      <c r="AA131" s="383"/>
      <c r="AB131" s="383"/>
      <c r="AC131" s="383"/>
      <c r="AD131" s="383"/>
      <c r="AE131" s="383"/>
      <c r="AF131" s="383"/>
      <c r="AG131" s="383"/>
      <c r="AH131" s="383"/>
      <c r="AI131" s="383"/>
      <c r="AJ131" s="383"/>
      <c r="AK131" s="383"/>
      <c r="AL131" s="383"/>
      <c r="AM131" s="383"/>
      <c r="AN131" s="383"/>
    </row>
    <row r="132" spans="1:40" s="386" customFormat="1" ht="15.75" customHeight="1">
      <c r="A132" s="408" t="s">
        <v>139</v>
      </c>
      <c r="B132" s="392"/>
      <c r="C132" s="392"/>
      <c r="D132" s="392"/>
      <c r="E132" s="392"/>
      <c r="F132" s="383"/>
      <c r="G132" s="383"/>
      <c r="H132" s="409" t="s">
        <v>96</v>
      </c>
      <c r="I132" s="409"/>
      <c r="J132" s="409" t="s">
        <v>48</v>
      </c>
      <c r="K132" s="409" t="s">
        <v>97</v>
      </c>
      <c r="L132" s="409"/>
      <c r="M132" s="383"/>
      <c r="N132" s="383"/>
      <c r="O132" s="383"/>
      <c r="P132" s="383"/>
      <c r="Q132" s="383"/>
      <c r="R132" s="383"/>
      <c r="S132" s="383"/>
      <c r="T132" s="383"/>
      <c r="U132" s="383"/>
      <c r="V132" s="383"/>
      <c r="W132" s="383"/>
      <c r="X132" s="383"/>
      <c r="Y132" s="383"/>
      <c r="Z132" s="383"/>
      <c r="AA132" s="383"/>
      <c r="AB132" s="383"/>
      <c r="AC132" s="383"/>
      <c r="AD132" s="383"/>
      <c r="AE132" s="383"/>
      <c r="AF132" s="383"/>
      <c r="AG132" s="383"/>
      <c r="AH132" s="383"/>
      <c r="AI132" s="383"/>
      <c r="AJ132" s="383"/>
      <c r="AK132" s="383"/>
      <c r="AL132" s="383"/>
      <c r="AM132" s="383"/>
      <c r="AN132" s="383"/>
    </row>
    <row r="133" spans="1:40" s="386" customFormat="1" ht="15.75" customHeight="1">
      <c r="A133" s="383"/>
      <c r="B133" s="392"/>
      <c r="C133" s="392"/>
      <c r="D133" s="380" t="s">
        <v>141</v>
      </c>
      <c r="E133" s="380"/>
      <c r="F133" s="380"/>
      <c r="G133" s="380"/>
      <c r="H133" s="393"/>
      <c r="I133" s="393"/>
      <c r="J133" s="409" t="s">
        <v>48</v>
      </c>
      <c r="K133" s="393"/>
      <c r="L133" s="393"/>
      <c r="M133" s="410"/>
      <c r="N133" s="383"/>
      <c r="O133" s="411" t="s">
        <v>140</v>
      </c>
      <c r="P133" s="411"/>
      <c r="Q133" s="411"/>
      <c r="R133" s="411"/>
      <c r="S133" s="411"/>
      <c r="T133" s="412"/>
      <c r="U133" s="412"/>
      <c r="V133" s="412"/>
      <c r="W133" s="412"/>
      <c r="X133" s="412"/>
      <c r="Y133" s="412"/>
      <c r="Z133" s="412"/>
      <c r="AA133" s="412"/>
      <c r="AB133" s="412"/>
      <c r="AC133" s="412"/>
      <c r="AD133" s="412"/>
      <c r="AE133" s="412"/>
      <c r="AF133" s="412"/>
      <c r="AG133" s="412"/>
      <c r="AH133" s="412"/>
      <c r="AI133" s="412"/>
      <c r="AJ133" s="413" t="s">
        <v>48</v>
      </c>
      <c r="AK133" s="413"/>
      <c r="AL133" s="413"/>
      <c r="AM133" s="413"/>
      <c r="AN133" s="413"/>
    </row>
    <row r="134" spans="1:40" s="386" customFormat="1" ht="16.5" customHeight="1">
      <c r="A134" s="392"/>
      <c r="B134" s="392"/>
      <c r="C134" s="392"/>
      <c r="D134" s="380" t="s">
        <v>142</v>
      </c>
      <c r="E134" s="380"/>
      <c r="F134" s="380"/>
      <c r="G134" s="380"/>
      <c r="H134" s="393"/>
      <c r="I134" s="393"/>
      <c r="J134" s="409" t="s">
        <v>48</v>
      </c>
      <c r="K134" s="393"/>
      <c r="L134" s="393"/>
      <c r="M134" s="410"/>
      <c r="N134" s="383"/>
      <c r="O134" s="411"/>
      <c r="P134" s="411"/>
      <c r="Q134" s="411"/>
      <c r="R134" s="411"/>
      <c r="S134" s="411"/>
      <c r="T134" s="412"/>
      <c r="U134" s="412"/>
      <c r="V134" s="412"/>
      <c r="W134" s="412"/>
      <c r="X134" s="412"/>
      <c r="Y134" s="412"/>
      <c r="Z134" s="412"/>
      <c r="AA134" s="412"/>
      <c r="AB134" s="412"/>
      <c r="AC134" s="412"/>
      <c r="AD134" s="412"/>
      <c r="AE134" s="412"/>
      <c r="AF134" s="412"/>
      <c r="AG134" s="412"/>
      <c r="AH134" s="412"/>
      <c r="AI134" s="412"/>
      <c r="AJ134" s="413"/>
      <c r="AK134" s="413"/>
      <c r="AL134" s="413"/>
      <c r="AM134" s="413"/>
      <c r="AN134" s="413"/>
    </row>
    <row r="135" spans="1:40" s="386" customFormat="1" ht="15.75" customHeight="1">
      <c r="A135" s="392"/>
      <c r="B135" s="392"/>
      <c r="C135" s="380" t="s">
        <v>40</v>
      </c>
      <c r="D135" s="380"/>
      <c r="E135" s="380"/>
      <c r="F135" s="380"/>
      <c r="G135" s="380"/>
      <c r="H135" s="393"/>
      <c r="I135" s="393"/>
      <c r="J135" s="409" t="s">
        <v>48</v>
      </c>
      <c r="K135" s="393"/>
      <c r="L135" s="393"/>
      <c r="M135" s="383"/>
      <c r="N135" s="383"/>
      <c r="O135" s="383"/>
      <c r="P135" s="383"/>
      <c r="Q135" s="383"/>
      <c r="R135" s="383"/>
      <c r="S135" s="383"/>
      <c r="T135" s="383"/>
      <c r="U135" s="383"/>
      <c r="V135" s="383"/>
      <c r="W135" s="383"/>
      <c r="X135" s="383"/>
      <c r="Y135" s="383"/>
      <c r="Z135" s="383"/>
      <c r="AA135" s="383"/>
      <c r="AB135" s="383"/>
      <c r="AC135" s="383"/>
      <c r="AD135" s="383"/>
      <c r="AE135" s="383"/>
      <c r="AF135" s="383"/>
      <c r="AG135" s="383"/>
      <c r="AH135" s="383"/>
      <c r="AI135" s="383"/>
      <c r="AJ135" s="383"/>
      <c r="AK135" s="383"/>
      <c r="AL135" s="383"/>
      <c r="AM135" s="383"/>
      <c r="AN135" s="383"/>
    </row>
    <row r="136" spans="1:40" s="386" customFormat="1" ht="11.25" customHeight="1">
      <c r="A136" s="383"/>
      <c r="B136" s="383"/>
      <c r="C136" s="383"/>
      <c r="D136" s="383"/>
      <c r="E136" s="383"/>
      <c r="F136" s="383"/>
      <c r="G136" s="383"/>
      <c r="H136" s="383"/>
      <c r="I136" s="383"/>
      <c r="J136" s="383"/>
      <c r="K136" s="383"/>
      <c r="L136" s="383"/>
      <c r="M136" s="383"/>
      <c r="N136" s="383"/>
      <c r="O136" s="383"/>
      <c r="P136" s="383"/>
      <c r="Q136" s="383"/>
      <c r="R136" s="383"/>
      <c r="S136" s="383"/>
      <c r="T136" s="383"/>
      <c r="U136" s="383"/>
      <c r="V136" s="383"/>
      <c r="W136" s="383"/>
      <c r="X136" s="383"/>
      <c r="Y136" s="383"/>
      <c r="Z136" s="383"/>
      <c r="AA136" s="383"/>
      <c r="AB136" s="383"/>
      <c r="AC136" s="383"/>
      <c r="AD136" s="383"/>
      <c r="AE136" s="383"/>
      <c r="AF136" s="383"/>
      <c r="AG136" s="383"/>
      <c r="AH136" s="383"/>
      <c r="AI136" s="383"/>
      <c r="AJ136" s="383"/>
      <c r="AK136" s="383"/>
      <c r="AL136" s="383"/>
      <c r="AM136" s="383"/>
      <c r="AN136" s="383"/>
    </row>
    <row r="137" spans="1:40" s="386" customFormat="1" ht="12.75" customHeight="1">
      <c r="A137" s="383"/>
      <c r="B137" s="383"/>
      <c r="C137" s="383"/>
      <c r="D137" s="383"/>
      <c r="E137" s="383"/>
      <c r="F137" s="383"/>
      <c r="G137" s="383"/>
      <c r="H137" s="383"/>
      <c r="I137" s="383"/>
      <c r="J137" s="383"/>
      <c r="K137" s="383"/>
      <c r="L137" s="383"/>
      <c r="M137" s="383"/>
      <c r="N137" s="383"/>
      <c r="O137" s="383"/>
      <c r="P137" s="383"/>
      <c r="Q137" s="383"/>
      <c r="R137" s="383"/>
      <c r="S137" s="383"/>
      <c r="T137" s="383"/>
      <c r="U137" s="383"/>
      <c r="V137" s="383"/>
      <c r="W137" s="383"/>
      <c r="X137" s="383"/>
      <c r="Y137" s="383"/>
      <c r="Z137" s="383"/>
      <c r="AA137" s="414" t="s">
        <v>145</v>
      </c>
      <c r="AB137" s="383"/>
      <c r="AC137" s="383"/>
      <c r="AD137" s="383"/>
      <c r="AE137" s="415"/>
      <c r="AF137" s="415"/>
      <c r="AG137" s="415"/>
      <c r="AH137" s="415"/>
      <c r="AI137" s="415"/>
      <c r="AJ137" s="415"/>
      <c r="AK137" s="415"/>
      <c r="AL137" s="415"/>
      <c r="AM137" s="415"/>
      <c r="AN137" s="415"/>
    </row>
    <row r="138" spans="1:40" s="386" customFormat="1" ht="11.25" customHeight="1">
      <c r="A138" s="383"/>
      <c r="B138" s="383"/>
      <c r="C138" s="383"/>
      <c r="D138" s="383"/>
      <c r="E138" s="383"/>
      <c r="F138" s="383"/>
      <c r="G138" s="383"/>
      <c r="H138" s="383"/>
      <c r="I138" s="383"/>
      <c r="J138" s="383"/>
      <c r="K138" s="383"/>
      <c r="L138" s="383"/>
      <c r="M138" s="383"/>
      <c r="N138" s="383"/>
      <c r="O138" s="383"/>
      <c r="P138" s="383"/>
      <c r="Q138" s="383"/>
      <c r="R138" s="383"/>
      <c r="S138" s="383"/>
      <c r="T138" s="383"/>
      <c r="U138" s="383"/>
      <c r="V138" s="383"/>
      <c r="W138" s="383"/>
      <c r="X138" s="383"/>
      <c r="Y138" s="383"/>
      <c r="Z138" s="383"/>
      <c r="AA138" s="383"/>
      <c r="AB138" s="383"/>
      <c r="AC138" s="383"/>
      <c r="AD138" s="383"/>
      <c r="AE138" s="415"/>
      <c r="AF138" s="415"/>
      <c r="AG138" s="415"/>
      <c r="AH138" s="415"/>
      <c r="AI138" s="415"/>
      <c r="AJ138" s="415"/>
      <c r="AK138" s="415"/>
      <c r="AL138" s="415"/>
      <c r="AM138" s="415"/>
      <c r="AN138" s="415"/>
    </row>
    <row r="139" spans="1:40" s="386" customFormat="1" ht="11.25" customHeight="1">
      <c r="A139" s="383"/>
      <c r="B139" s="383"/>
      <c r="C139" s="383"/>
      <c r="D139" s="383"/>
      <c r="E139" s="383"/>
      <c r="F139" s="383"/>
      <c r="G139" s="383"/>
      <c r="H139" s="383"/>
      <c r="I139" s="383"/>
      <c r="J139" s="383"/>
      <c r="K139" s="383"/>
      <c r="L139" s="383"/>
      <c r="M139" s="383"/>
      <c r="N139" s="383"/>
      <c r="O139" s="383"/>
      <c r="P139" s="383"/>
      <c r="Q139" s="383"/>
      <c r="R139" s="383"/>
      <c r="S139" s="383"/>
      <c r="T139" s="383"/>
      <c r="U139" s="383"/>
      <c r="V139" s="383"/>
      <c r="W139" s="383"/>
      <c r="X139" s="383"/>
      <c r="Y139" s="383"/>
      <c r="Z139" s="383"/>
      <c r="AA139" s="383"/>
      <c r="AB139" s="383"/>
      <c r="AC139" s="383"/>
      <c r="AD139" s="383"/>
      <c r="AE139" s="383"/>
      <c r="AF139" s="383"/>
      <c r="AG139" s="383"/>
      <c r="AH139" s="383"/>
      <c r="AI139" s="383"/>
      <c r="AJ139" s="383"/>
      <c r="AK139" s="383"/>
      <c r="AL139" s="383"/>
      <c r="AM139" s="383"/>
      <c r="AN139" s="383"/>
    </row>
    <row r="140" spans="1:40" s="386" customFormat="1" ht="11.25" customHeight="1">
      <c r="A140" s="383"/>
      <c r="B140" s="383"/>
      <c r="C140" s="383"/>
      <c r="D140" s="383"/>
      <c r="E140" s="383"/>
      <c r="F140" s="383"/>
      <c r="G140" s="383"/>
      <c r="H140" s="383"/>
      <c r="I140" s="383"/>
      <c r="J140" s="383"/>
      <c r="K140" s="383"/>
      <c r="L140" s="383"/>
      <c r="M140" s="383"/>
      <c r="N140" s="383"/>
      <c r="O140" s="383"/>
      <c r="P140" s="383"/>
      <c r="Q140" s="383"/>
      <c r="R140" s="383"/>
      <c r="S140" s="383"/>
      <c r="T140" s="383"/>
      <c r="U140" s="383"/>
      <c r="V140" s="383"/>
      <c r="W140" s="383"/>
      <c r="X140" s="383"/>
      <c r="Y140" s="383"/>
      <c r="Z140" s="383"/>
      <c r="AA140" s="383"/>
      <c r="AB140" s="383"/>
      <c r="AC140" s="383"/>
      <c r="AD140" s="383"/>
      <c r="AE140" s="383"/>
      <c r="AF140" s="383"/>
      <c r="AG140" s="383"/>
      <c r="AH140" s="383"/>
      <c r="AI140" s="383"/>
      <c r="AJ140" s="383"/>
      <c r="AK140" s="383"/>
      <c r="AL140" s="383"/>
      <c r="AM140" s="383"/>
      <c r="AN140" s="383"/>
    </row>
    <row r="141" spans="1:40" s="386" customFormat="1" ht="12" customHeight="1">
      <c r="A141" s="383"/>
      <c r="B141" s="383"/>
      <c r="C141" s="383"/>
      <c r="D141" s="383"/>
      <c r="E141" s="383"/>
      <c r="F141" s="383"/>
      <c r="G141" s="383"/>
      <c r="H141" s="383"/>
      <c r="I141" s="383"/>
      <c r="J141" s="383"/>
      <c r="K141" s="383"/>
      <c r="L141" s="383"/>
      <c r="M141" s="383"/>
      <c r="N141" s="383"/>
      <c r="O141" s="383"/>
      <c r="P141" s="383"/>
      <c r="Q141" s="383"/>
      <c r="R141" s="383"/>
      <c r="S141" s="383"/>
      <c r="T141" s="383"/>
      <c r="U141" s="383"/>
      <c r="V141" s="383"/>
      <c r="W141" s="383"/>
      <c r="X141" s="383"/>
      <c r="Y141" s="383"/>
      <c r="Z141" s="383"/>
      <c r="AA141" s="383"/>
      <c r="AB141" s="383"/>
      <c r="AC141" s="383"/>
      <c r="AD141" s="383"/>
      <c r="AE141" s="383"/>
      <c r="AF141" s="383"/>
      <c r="AG141" s="383"/>
      <c r="AH141" s="383"/>
      <c r="AI141" s="383"/>
      <c r="AJ141" s="383"/>
      <c r="AK141" s="383"/>
      <c r="AL141" s="383"/>
      <c r="AM141" s="383"/>
      <c r="AN141" s="383"/>
    </row>
    <row r="142" spans="1:40" s="386" customFormat="1" ht="16.5" customHeight="1">
      <c r="A142" s="380" t="s">
        <v>132</v>
      </c>
      <c r="B142" s="380"/>
      <c r="C142" s="381" t="str">
        <f>CONCATENATE('(7) vstupní data'!$B$6," ",'(7) vstupní data'!$B$7,"  ",'(7) vstupní data'!$B$8)</f>
        <v>25.- 26.2014 Český pohár  starší žákyně</v>
      </c>
      <c r="D142" s="381"/>
      <c r="E142" s="381"/>
      <c r="F142" s="381"/>
      <c r="G142" s="381"/>
      <c r="H142" s="381"/>
      <c r="I142" s="381"/>
      <c r="J142" s="381"/>
      <c r="K142" s="381"/>
      <c r="L142" s="381"/>
      <c r="M142" s="381"/>
      <c r="N142" s="381"/>
      <c r="O142" s="381"/>
      <c r="P142" s="381"/>
      <c r="Q142" s="381"/>
      <c r="R142" s="381"/>
      <c r="S142" s="381"/>
      <c r="T142" s="381"/>
      <c r="U142" s="381"/>
      <c r="V142" s="381"/>
      <c r="W142" s="381"/>
      <c r="X142" s="381" t="s">
        <v>133</v>
      </c>
      <c r="Y142" s="381"/>
      <c r="Z142" s="382" t="str">
        <f>'(7) vstupní data'!$B$11</f>
        <v>3.skupina</v>
      </c>
      <c r="AA142" s="382"/>
      <c r="AB142" s="382"/>
      <c r="AC142" s="382"/>
      <c r="AD142" s="382"/>
      <c r="AE142" s="382"/>
      <c r="AF142" s="383"/>
      <c r="AG142" s="383"/>
      <c r="AH142" s="384">
        <f>'(7) vstupní data'!$B$9</f>
        <v>0</v>
      </c>
      <c r="AI142" s="384"/>
      <c r="AJ142" s="384"/>
      <c r="AK142" s="384"/>
      <c r="AL142" s="384"/>
      <c r="AM142" s="384"/>
      <c r="AN142" s="384"/>
    </row>
    <row r="143" spans="1:40" s="386" customFormat="1" ht="15.75" customHeight="1">
      <c r="A143" s="380" t="s">
        <v>134</v>
      </c>
      <c r="B143" s="380"/>
      <c r="C143" s="381" t="str">
        <f>CONCATENATE('(7) vstupní data'!$B$1," ",'(7) vstupní data'!$B$3)</f>
        <v>TJ Orion Praha ZŠ Mráčkova 3090 Praha 12</v>
      </c>
      <c r="D143" s="381"/>
      <c r="E143" s="381"/>
      <c r="F143" s="381"/>
      <c r="G143" s="381"/>
      <c r="H143" s="381"/>
      <c r="I143" s="381"/>
      <c r="J143" s="381"/>
      <c r="K143" s="381"/>
      <c r="L143" s="381"/>
      <c r="M143" s="381"/>
      <c r="N143" s="381"/>
      <c r="O143" s="381"/>
      <c r="P143" s="381"/>
      <c r="Q143" s="381"/>
      <c r="R143" s="381"/>
      <c r="S143" s="381"/>
      <c r="T143" s="381"/>
      <c r="U143" s="381"/>
      <c r="V143" s="381"/>
      <c r="W143" s="381"/>
      <c r="X143" s="381"/>
      <c r="Y143" s="381"/>
      <c r="Z143" s="381"/>
      <c r="AA143" s="381"/>
      <c r="AB143" s="381"/>
      <c r="AC143" s="381"/>
      <c r="AD143" s="381"/>
      <c r="AE143" s="381"/>
      <c r="AF143" s="383"/>
      <c r="AG143" s="383"/>
      <c r="AH143" s="383"/>
      <c r="AI143" s="383"/>
      <c r="AJ143" s="383"/>
      <c r="AK143" s="383"/>
      <c r="AL143" s="383"/>
      <c r="AM143" s="383"/>
      <c r="AN143" s="383"/>
    </row>
    <row r="144" spans="1:40" s="386" customFormat="1" ht="15.75" customHeight="1">
      <c r="A144" s="387"/>
      <c r="B144" s="387"/>
      <c r="C144" s="388"/>
      <c r="D144" s="388"/>
      <c r="E144" s="388"/>
      <c r="F144" s="388"/>
      <c r="G144" s="388"/>
      <c r="H144" s="388"/>
      <c r="I144" s="388"/>
      <c r="J144" s="388"/>
      <c r="K144" s="388"/>
      <c r="L144" s="388"/>
      <c r="M144" s="388"/>
      <c r="N144" s="388"/>
      <c r="O144" s="388"/>
      <c r="P144" s="388"/>
      <c r="Q144" s="388"/>
      <c r="R144" s="388"/>
      <c r="S144" s="388"/>
      <c r="T144" s="388"/>
      <c r="U144" s="388"/>
      <c r="V144" s="388"/>
      <c r="W144" s="388"/>
      <c r="X144" s="388"/>
      <c r="Y144" s="388"/>
      <c r="Z144" s="388"/>
      <c r="AA144" s="388"/>
      <c r="AB144" s="388"/>
      <c r="AC144" s="388"/>
      <c r="AD144" s="388"/>
      <c r="AE144" s="388"/>
      <c r="AF144" s="383"/>
      <c r="AG144" s="383"/>
      <c r="AH144" s="381" t="s">
        <v>135</v>
      </c>
      <c r="AI144" s="381"/>
      <c r="AJ144" s="381"/>
      <c r="AK144" s="381"/>
      <c r="AL144" s="389">
        <v>6</v>
      </c>
      <c r="AM144" s="389"/>
      <c r="AN144" s="383"/>
    </row>
    <row r="145" spans="1:40" s="386" customFormat="1" ht="15.75" customHeight="1">
      <c r="A145" s="387"/>
      <c r="B145" s="387"/>
      <c r="C145" s="388"/>
      <c r="D145" s="388"/>
      <c r="E145" s="388"/>
      <c r="F145" s="388"/>
      <c r="G145" s="388"/>
      <c r="H145" s="388"/>
      <c r="I145" s="388"/>
      <c r="J145" s="388"/>
      <c r="K145" s="388"/>
      <c r="L145" s="388"/>
      <c r="M145" s="388"/>
      <c r="N145" s="388"/>
      <c r="O145" s="388"/>
      <c r="P145" s="388"/>
      <c r="Q145" s="388"/>
      <c r="R145" s="388"/>
      <c r="S145" s="388"/>
      <c r="T145" s="388"/>
      <c r="U145" s="388"/>
      <c r="V145" s="388"/>
      <c r="W145" s="388"/>
      <c r="X145" s="388"/>
      <c r="Y145" s="388"/>
      <c r="Z145" s="388"/>
      <c r="AA145" s="388"/>
      <c r="AB145" s="388"/>
      <c r="AC145" s="388"/>
      <c r="AD145" s="388"/>
      <c r="AE145" s="388"/>
      <c r="AF145" s="383"/>
      <c r="AG145" s="383"/>
      <c r="AH145" s="383"/>
      <c r="AI145" s="383"/>
      <c r="AJ145" s="383"/>
      <c r="AK145" s="383"/>
      <c r="AL145" s="383"/>
      <c r="AM145" s="383"/>
      <c r="AN145" s="383"/>
    </row>
    <row r="146" spans="1:40" s="386" customFormat="1" ht="15.75" customHeight="1">
      <c r="A146" s="390" t="s">
        <v>136</v>
      </c>
      <c r="B146" s="390"/>
      <c r="C146" s="383"/>
      <c r="D146" s="383"/>
      <c r="E146" s="391" t="s">
        <v>137</v>
      </c>
      <c r="F146" s="389" t="str">
        <f>VLOOKUP(AL144,'(7) vstupní data'!$H$2:$P$22,2,0)</f>
        <v>VK Karlovy Vary</v>
      </c>
      <c r="G146" s="389"/>
      <c r="H146" s="389"/>
      <c r="I146" s="389"/>
      <c r="J146" s="389"/>
      <c r="K146" s="389"/>
      <c r="L146" s="389"/>
      <c r="M146" s="389"/>
      <c r="N146" s="389"/>
      <c r="O146" s="389"/>
      <c r="P146" s="389"/>
      <c r="Q146" s="389"/>
      <c r="R146" s="389"/>
      <c r="S146" s="389"/>
      <c r="T146" s="389"/>
      <c r="U146" s="383"/>
      <c r="V146" s="391" t="s">
        <v>138</v>
      </c>
      <c r="W146" s="389" t="str">
        <f>VLOOKUP(AL144,'(7) vstupní data'!$H$2:$P$22,6,0)</f>
        <v>TJ Orion Praha</v>
      </c>
      <c r="X146" s="389"/>
      <c r="Y146" s="389"/>
      <c r="Z146" s="389"/>
      <c r="AA146" s="389"/>
      <c r="AB146" s="389"/>
      <c r="AC146" s="389"/>
      <c r="AD146" s="389"/>
      <c r="AE146" s="389"/>
      <c r="AF146" s="389"/>
      <c r="AG146" s="389"/>
      <c r="AH146" s="389"/>
      <c r="AI146" s="389"/>
      <c r="AJ146" s="389"/>
      <c r="AK146" s="389"/>
      <c r="AL146" s="383"/>
      <c r="AM146" s="383"/>
      <c r="AN146" s="383"/>
    </row>
    <row r="147" spans="1:40" s="386" customFormat="1" ht="11.25" customHeight="1">
      <c r="A147" s="383"/>
      <c r="B147" s="383"/>
      <c r="C147" s="383"/>
      <c r="D147" s="383"/>
      <c r="E147" s="383"/>
      <c r="F147" s="383"/>
      <c r="G147" s="383"/>
      <c r="H147" s="383"/>
      <c r="I147" s="383"/>
      <c r="J147" s="383"/>
      <c r="K147" s="383"/>
      <c r="L147" s="383"/>
      <c r="M147" s="383"/>
      <c r="N147" s="383"/>
      <c r="O147" s="383"/>
      <c r="P147" s="383"/>
      <c r="Q147" s="383"/>
      <c r="R147" s="383"/>
      <c r="S147" s="383"/>
      <c r="T147" s="383"/>
      <c r="U147" s="383"/>
      <c r="V147" s="383"/>
      <c r="W147" s="383"/>
      <c r="X147" s="383"/>
      <c r="Y147" s="383"/>
      <c r="Z147" s="383"/>
      <c r="AA147" s="383"/>
      <c r="AB147" s="383"/>
      <c r="AC147" s="383"/>
      <c r="AD147" s="383"/>
      <c r="AE147" s="383"/>
      <c r="AF147" s="383"/>
      <c r="AG147" s="383"/>
      <c r="AH147" s="383"/>
      <c r="AI147" s="383"/>
      <c r="AJ147" s="383"/>
      <c r="AK147" s="383"/>
      <c r="AL147" s="383"/>
      <c r="AM147" s="383"/>
      <c r="AN147" s="383"/>
    </row>
    <row r="148" spans="1:40" s="386" customFormat="1" ht="12.75" customHeight="1">
      <c r="A148" s="392" t="s">
        <v>141</v>
      </c>
      <c r="B148" s="383"/>
      <c r="C148" s="383"/>
      <c r="D148" s="383"/>
      <c r="E148" s="383"/>
      <c r="F148" s="383"/>
      <c r="G148" s="383"/>
      <c r="H148" s="383"/>
      <c r="I148" s="383"/>
      <c r="J148" s="383"/>
      <c r="K148" s="383"/>
      <c r="L148" s="383"/>
      <c r="M148" s="383"/>
      <c r="N148" s="383"/>
      <c r="O148" s="383"/>
      <c r="P148" s="383"/>
      <c r="Q148" s="383"/>
      <c r="R148" s="383"/>
      <c r="S148" s="383"/>
      <c r="T148" s="383"/>
      <c r="U148" s="383"/>
      <c r="V148" s="383"/>
      <c r="W148" s="383"/>
      <c r="X148" s="383"/>
      <c r="Y148" s="383"/>
      <c r="Z148" s="383"/>
      <c r="AA148" s="383"/>
      <c r="AB148" s="383"/>
      <c r="AC148" s="383"/>
      <c r="AD148" s="383"/>
      <c r="AE148" s="383"/>
      <c r="AF148" s="383"/>
      <c r="AG148" s="383"/>
      <c r="AH148" s="383"/>
      <c r="AI148" s="383"/>
      <c r="AJ148" s="383"/>
      <c r="AK148" s="383"/>
      <c r="AL148" s="383"/>
      <c r="AM148" s="383"/>
      <c r="AN148" s="383"/>
    </row>
    <row r="149" spans="1:40" s="386" customFormat="1" ht="12.75" customHeight="1">
      <c r="A149" s="393" t="s">
        <v>96</v>
      </c>
      <c r="B149" s="394">
        <v>1</v>
      </c>
      <c r="C149" s="394">
        <f>B149+1</f>
        <v>2</v>
      </c>
      <c r="D149" s="394">
        <f aca="true" t="shared" si="237" ref="D149:D150">C149+1</f>
        <v>3</v>
      </c>
      <c r="E149" s="394">
        <f aca="true" t="shared" si="238" ref="E149:E150">D149+1</f>
        <v>4</v>
      </c>
      <c r="F149" s="394">
        <f aca="true" t="shared" si="239" ref="F149:F150">E149+1</f>
        <v>5</v>
      </c>
      <c r="G149" s="395">
        <f aca="true" t="shared" si="240" ref="G149:G150">F149+1</f>
        <v>6</v>
      </c>
      <c r="H149" s="395">
        <f aca="true" t="shared" si="241" ref="H149:H150">G149+1</f>
        <v>7</v>
      </c>
      <c r="I149" s="395">
        <f aca="true" t="shared" si="242" ref="I149:I150">H149+1</f>
        <v>8</v>
      </c>
      <c r="J149" s="395">
        <f aca="true" t="shared" si="243" ref="J149:J150">I149+1</f>
        <v>9</v>
      </c>
      <c r="K149" s="395">
        <f aca="true" t="shared" si="244" ref="K149:K150">J149+1</f>
        <v>10</v>
      </c>
      <c r="L149" s="395">
        <f aca="true" t="shared" si="245" ref="L149:L150">K149+1</f>
        <v>11</v>
      </c>
      <c r="M149" s="395">
        <f aca="true" t="shared" si="246" ref="M149:M150">L149+1</f>
        <v>12</v>
      </c>
      <c r="N149" s="395">
        <f aca="true" t="shared" si="247" ref="N149:N150">M149+1</f>
        <v>13</v>
      </c>
      <c r="O149" s="395">
        <f aca="true" t="shared" si="248" ref="O149:O150">N149+1</f>
        <v>14</v>
      </c>
      <c r="P149" s="395">
        <f aca="true" t="shared" si="249" ref="P149:P150">O149+1</f>
        <v>15</v>
      </c>
      <c r="Q149" s="395">
        <f aca="true" t="shared" si="250" ref="Q149:Q150">P149+1</f>
        <v>16</v>
      </c>
      <c r="R149" s="395">
        <f aca="true" t="shared" si="251" ref="R149:R150">Q149+1</f>
        <v>17</v>
      </c>
      <c r="S149" s="395">
        <f aca="true" t="shared" si="252" ref="S149:S150">R149+1</f>
        <v>18</v>
      </c>
      <c r="T149" s="395">
        <f aca="true" t="shared" si="253" ref="T149:T150">S149+1</f>
        <v>19</v>
      </c>
      <c r="U149" s="395">
        <f aca="true" t="shared" si="254" ref="U149:U150">T149+1</f>
        <v>20</v>
      </c>
      <c r="V149" s="395">
        <f aca="true" t="shared" si="255" ref="V149:V150">U149+1</f>
        <v>21</v>
      </c>
      <c r="W149" s="395">
        <f aca="true" t="shared" si="256" ref="W149:W150">V149+1</f>
        <v>22</v>
      </c>
      <c r="X149" s="395">
        <f aca="true" t="shared" si="257" ref="X149:X150">W149+1</f>
        <v>23</v>
      </c>
      <c r="Y149" s="395">
        <f aca="true" t="shared" si="258" ref="Y149:Y150">X149+1</f>
        <v>24</v>
      </c>
      <c r="Z149" s="395">
        <f aca="true" t="shared" si="259" ref="Z149:Z150">Y149+1</f>
        <v>25</v>
      </c>
      <c r="AA149" s="395">
        <f aca="true" t="shared" si="260" ref="AA149:AA150">Z149+1</f>
        <v>26</v>
      </c>
      <c r="AB149" s="395">
        <f aca="true" t="shared" si="261" ref="AB149:AB150">AA149+1</f>
        <v>27</v>
      </c>
      <c r="AC149" s="395">
        <f aca="true" t="shared" si="262" ref="AC149:AC150">AB149+1</f>
        <v>28</v>
      </c>
      <c r="AD149" s="395">
        <f aca="true" t="shared" si="263" ref="AD149:AD150">AC149+1</f>
        <v>29</v>
      </c>
      <c r="AE149" s="395">
        <f aca="true" t="shared" si="264" ref="AE149:AE150">AD149+1</f>
        <v>30</v>
      </c>
      <c r="AF149" s="395">
        <f aca="true" t="shared" si="265" ref="AF149:AF150">AE149+1</f>
        <v>31</v>
      </c>
      <c r="AG149" s="395">
        <f aca="true" t="shared" si="266" ref="AG149:AG150">AF149+1</f>
        <v>32</v>
      </c>
      <c r="AH149" s="395">
        <f aca="true" t="shared" si="267" ref="AH149:AH150">AG149+1</f>
        <v>33</v>
      </c>
      <c r="AI149" s="395">
        <f aca="true" t="shared" si="268" ref="AI149:AI150">AH149+1</f>
        <v>34</v>
      </c>
      <c r="AJ149" s="395">
        <f aca="true" t="shared" si="269" ref="AJ149:AJ150">AI149+1</f>
        <v>35</v>
      </c>
      <c r="AK149" s="395">
        <f aca="true" t="shared" si="270" ref="AK149:AK150">AJ149+1</f>
        <v>36</v>
      </c>
      <c r="AL149" s="395">
        <f aca="true" t="shared" si="271" ref="AL149:AL150">AK149+1</f>
        <v>37</v>
      </c>
      <c r="AM149" s="395">
        <f aca="true" t="shared" si="272" ref="AM149:AM150">AL149+1</f>
        <v>38</v>
      </c>
      <c r="AN149" s="395">
        <f aca="true" t="shared" si="273" ref="AN149:AN150">AM149+1</f>
        <v>39</v>
      </c>
    </row>
    <row r="150" spans="1:40" s="386" customFormat="1" ht="12.75" customHeight="1">
      <c r="A150" s="393" t="s">
        <v>97</v>
      </c>
      <c r="B150" s="394">
        <v>1</v>
      </c>
      <c r="C150" s="394">
        <f>B150+1</f>
        <v>2</v>
      </c>
      <c r="D150" s="394">
        <f t="shared" si="237"/>
        <v>3</v>
      </c>
      <c r="E150" s="394">
        <f t="shared" si="238"/>
        <v>4</v>
      </c>
      <c r="F150" s="394">
        <f t="shared" si="239"/>
        <v>5</v>
      </c>
      <c r="G150" s="395">
        <f t="shared" si="240"/>
        <v>6</v>
      </c>
      <c r="H150" s="395">
        <f t="shared" si="241"/>
        <v>7</v>
      </c>
      <c r="I150" s="395">
        <f t="shared" si="242"/>
        <v>8</v>
      </c>
      <c r="J150" s="395">
        <f t="shared" si="243"/>
        <v>9</v>
      </c>
      <c r="K150" s="395">
        <f t="shared" si="244"/>
        <v>10</v>
      </c>
      <c r="L150" s="395">
        <f t="shared" si="245"/>
        <v>11</v>
      </c>
      <c r="M150" s="395">
        <f t="shared" si="246"/>
        <v>12</v>
      </c>
      <c r="N150" s="395">
        <f t="shared" si="247"/>
        <v>13</v>
      </c>
      <c r="O150" s="395">
        <f t="shared" si="248"/>
        <v>14</v>
      </c>
      <c r="P150" s="395">
        <f t="shared" si="249"/>
        <v>15</v>
      </c>
      <c r="Q150" s="395">
        <f t="shared" si="250"/>
        <v>16</v>
      </c>
      <c r="R150" s="395">
        <f t="shared" si="251"/>
        <v>17</v>
      </c>
      <c r="S150" s="395">
        <f t="shared" si="252"/>
        <v>18</v>
      </c>
      <c r="T150" s="395">
        <f t="shared" si="253"/>
        <v>19</v>
      </c>
      <c r="U150" s="395">
        <f t="shared" si="254"/>
        <v>20</v>
      </c>
      <c r="V150" s="395">
        <f t="shared" si="255"/>
        <v>21</v>
      </c>
      <c r="W150" s="395">
        <f t="shared" si="256"/>
        <v>22</v>
      </c>
      <c r="X150" s="395">
        <f t="shared" si="257"/>
        <v>23</v>
      </c>
      <c r="Y150" s="395">
        <f t="shared" si="258"/>
        <v>24</v>
      </c>
      <c r="Z150" s="395">
        <f t="shared" si="259"/>
        <v>25</v>
      </c>
      <c r="AA150" s="395">
        <f t="shared" si="260"/>
        <v>26</v>
      </c>
      <c r="AB150" s="395">
        <f t="shared" si="261"/>
        <v>27</v>
      </c>
      <c r="AC150" s="395">
        <f t="shared" si="262"/>
        <v>28</v>
      </c>
      <c r="AD150" s="395">
        <f t="shared" si="263"/>
        <v>29</v>
      </c>
      <c r="AE150" s="395">
        <f t="shared" si="264"/>
        <v>30</v>
      </c>
      <c r="AF150" s="395">
        <f t="shared" si="265"/>
        <v>31</v>
      </c>
      <c r="AG150" s="395">
        <f t="shared" si="266"/>
        <v>32</v>
      </c>
      <c r="AH150" s="395">
        <f t="shared" si="267"/>
        <v>33</v>
      </c>
      <c r="AI150" s="395">
        <f t="shared" si="268"/>
        <v>34</v>
      </c>
      <c r="AJ150" s="395">
        <f t="shared" si="269"/>
        <v>35</v>
      </c>
      <c r="AK150" s="395">
        <f t="shared" si="270"/>
        <v>36</v>
      </c>
      <c r="AL150" s="395">
        <f t="shared" si="271"/>
        <v>37</v>
      </c>
      <c r="AM150" s="395">
        <f t="shared" si="272"/>
        <v>38</v>
      </c>
      <c r="AN150" s="395">
        <f t="shared" si="273"/>
        <v>39</v>
      </c>
    </row>
    <row r="151" spans="1:40" s="386" customFormat="1" ht="12.75" customHeight="1">
      <c r="A151" s="396"/>
      <c r="B151" s="397"/>
      <c r="C151" s="397"/>
      <c r="D151" s="398"/>
      <c r="E151" s="398"/>
      <c r="F151" s="398"/>
      <c r="G151" s="399"/>
      <c r="H151" s="399"/>
      <c r="I151" s="398"/>
      <c r="J151" s="398"/>
      <c r="K151" s="398"/>
      <c r="L151" s="397"/>
      <c r="M151" s="397"/>
      <c r="N151" s="397"/>
      <c r="O151" s="397"/>
      <c r="P151" s="397"/>
      <c r="Q151" s="397"/>
      <c r="R151" s="397"/>
      <c r="S151" s="397"/>
      <c r="T151" s="397"/>
      <c r="U151" s="397"/>
      <c r="V151" s="397"/>
      <c r="W151" s="397"/>
      <c r="X151" s="397"/>
      <c r="Y151" s="397"/>
      <c r="Z151" s="397"/>
      <c r="AA151" s="397"/>
      <c r="AB151" s="397"/>
      <c r="AC151" s="397"/>
      <c r="AD151" s="397"/>
      <c r="AE151" s="397"/>
      <c r="AF151" s="397"/>
      <c r="AG151" s="397"/>
      <c r="AH151" s="397"/>
      <c r="AI151" s="397"/>
      <c r="AJ151" s="397"/>
      <c r="AK151" s="397"/>
      <c r="AL151" s="397"/>
      <c r="AM151" s="397"/>
      <c r="AN151" s="397"/>
    </row>
    <row r="152" spans="1:40" s="386" customFormat="1" ht="12.75" customHeight="1">
      <c r="A152" s="392"/>
      <c r="B152" s="400"/>
      <c r="C152" s="400"/>
      <c r="D152" s="401" t="s">
        <v>96</v>
      </c>
      <c r="E152" s="401" t="s">
        <v>90</v>
      </c>
      <c r="F152" s="401" t="s">
        <v>91</v>
      </c>
      <c r="G152" s="402"/>
      <c r="H152" s="403"/>
      <c r="I152" s="401" t="s">
        <v>97</v>
      </c>
      <c r="J152" s="401" t="s">
        <v>90</v>
      </c>
      <c r="K152" s="401" t="s">
        <v>91</v>
      </c>
      <c r="L152" s="400"/>
      <c r="M152" s="400"/>
      <c r="N152" s="400"/>
      <c r="O152" s="400"/>
      <c r="P152" s="400"/>
      <c r="Q152" s="400"/>
      <c r="R152" s="400"/>
      <c r="S152" s="400"/>
      <c r="T152" s="400"/>
      <c r="U152" s="400"/>
      <c r="V152" s="400"/>
      <c r="W152" s="400"/>
      <c r="X152" s="400"/>
      <c r="Y152" s="400"/>
      <c r="Z152" s="400"/>
      <c r="AA152" s="400"/>
      <c r="AB152" s="400"/>
      <c r="AC152" s="400"/>
      <c r="AD152" s="400"/>
      <c r="AE152" s="400"/>
      <c r="AF152" s="400"/>
      <c r="AG152" s="400"/>
      <c r="AH152" s="400"/>
      <c r="AI152" s="400"/>
      <c r="AJ152" s="400"/>
      <c r="AK152" s="400"/>
      <c r="AL152" s="383"/>
      <c r="AM152" s="383"/>
      <c r="AN152" s="383"/>
    </row>
    <row r="153" spans="1:40" s="386" customFormat="1" ht="12.75" customHeight="1">
      <c r="A153" s="392" t="s">
        <v>142</v>
      </c>
      <c r="B153" s="400"/>
      <c r="C153" s="400"/>
      <c r="D153" s="400"/>
      <c r="E153" s="400"/>
      <c r="F153" s="400"/>
      <c r="G153" s="400"/>
      <c r="H153" s="400"/>
      <c r="I153" s="400"/>
      <c r="J153" s="400"/>
      <c r="K153" s="400"/>
      <c r="L153" s="400"/>
      <c r="M153" s="400"/>
      <c r="N153" s="400"/>
      <c r="O153" s="400"/>
      <c r="P153" s="400"/>
      <c r="Q153" s="400"/>
      <c r="R153" s="400"/>
      <c r="S153" s="400"/>
      <c r="T153" s="400"/>
      <c r="U153" s="400"/>
      <c r="V153" s="400"/>
      <c r="W153" s="400"/>
      <c r="X153" s="400"/>
      <c r="Y153" s="400"/>
      <c r="Z153" s="400"/>
      <c r="AA153" s="400"/>
      <c r="AB153" s="400"/>
      <c r="AC153" s="400"/>
      <c r="AD153" s="400"/>
      <c r="AE153" s="400"/>
      <c r="AF153" s="400"/>
      <c r="AG153" s="400"/>
      <c r="AH153" s="400"/>
      <c r="AI153" s="400"/>
      <c r="AJ153" s="400"/>
      <c r="AK153" s="400"/>
      <c r="AL153" s="400"/>
      <c r="AM153" s="400"/>
      <c r="AN153" s="400"/>
    </row>
    <row r="154" spans="1:40" s="386" customFormat="1" ht="12.75" customHeight="1">
      <c r="A154" s="393" t="s">
        <v>96</v>
      </c>
      <c r="B154" s="394">
        <v>1</v>
      </c>
      <c r="C154" s="394">
        <f aca="true" t="shared" si="274" ref="C154:C155">B154+1</f>
        <v>2</v>
      </c>
      <c r="D154" s="394">
        <f aca="true" t="shared" si="275" ref="D154:D155">C154+1</f>
        <v>3</v>
      </c>
      <c r="E154" s="394">
        <f aca="true" t="shared" si="276" ref="E154:E155">D154+1</f>
        <v>4</v>
      </c>
      <c r="F154" s="394">
        <f aca="true" t="shared" si="277" ref="F154:F155">E154+1</f>
        <v>5</v>
      </c>
      <c r="G154" s="395">
        <f aca="true" t="shared" si="278" ref="G154:G155">F154+1</f>
        <v>6</v>
      </c>
      <c r="H154" s="395">
        <f aca="true" t="shared" si="279" ref="H154:H155">G154+1</f>
        <v>7</v>
      </c>
      <c r="I154" s="395">
        <f aca="true" t="shared" si="280" ref="I154:I155">H154+1</f>
        <v>8</v>
      </c>
      <c r="J154" s="395">
        <f aca="true" t="shared" si="281" ref="J154:J155">I154+1</f>
        <v>9</v>
      </c>
      <c r="K154" s="395">
        <f aca="true" t="shared" si="282" ref="K154:K155">J154+1</f>
        <v>10</v>
      </c>
      <c r="L154" s="395">
        <f aca="true" t="shared" si="283" ref="L154:L155">K154+1</f>
        <v>11</v>
      </c>
      <c r="M154" s="395">
        <f aca="true" t="shared" si="284" ref="M154:M155">L154+1</f>
        <v>12</v>
      </c>
      <c r="N154" s="395">
        <f aca="true" t="shared" si="285" ref="N154:N155">M154+1</f>
        <v>13</v>
      </c>
      <c r="O154" s="395">
        <f aca="true" t="shared" si="286" ref="O154:O155">N154+1</f>
        <v>14</v>
      </c>
      <c r="P154" s="395">
        <f aca="true" t="shared" si="287" ref="P154:P155">O154+1</f>
        <v>15</v>
      </c>
      <c r="Q154" s="395">
        <f aca="true" t="shared" si="288" ref="Q154:Q155">P154+1</f>
        <v>16</v>
      </c>
      <c r="R154" s="395">
        <f aca="true" t="shared" si="289" ref="R154:R155">Q154+1</f>
        <v>17</v>
      </c>
      <c r="S154" s="395">
        <f aca="true" t="shared" si="290" ref="S154:S155">R154+1</f>
        <v>18</v>
      </c>
      <c r="T154" s="395">
        <f aca="true" t="shared" si="291" ref="T154:T155">S154+1</f>
        <v>19</v>
      </c>
      <c r="U154" s="395">
        <f aca="true" t="shared" si="292" ref="U154:U155">T154+1</f>
        <v>20</v>
      </c>
      <c r="V154" s="395">
        <f aca="true" t="shared" si="293" ref="V154:V155">U154+1</f>
        <v>21</v>
      </c>
      <c r="W154" s="395">
        <f aca="true" t="shared" si="294" ref="W154:W155">V154+1</f>
        <v>22</v>
      </c>
      <c r="X154" s="395">
        <f aca="true" t="shared" si="295" ref="X154:X155">W154+1</f>
        <v>23</v>
      </c>
      <c r="Y154" s="395">
        <f aca="true" t="shared" si="296" ref="Y154:Y155">X154+1</f>
        <v>24</v>
      </c>
      <c r="Z154" s="395">
        <f aca="true" t="shared" si="297" ref="Z154:Z155">Y154+1</f>
        <v>25</v>
      </c>
      <c r="AA154" s="395">
        <f aca="true" t="shared" si="298" ref="AA154:AA155">Z154+1</f>
        <v>26</v>
      </c>
      <c r="AB154" s="395">
        <f aca="true" t="shared" si="299" ref="AB154:AB155">AA154+1</f>
        <v>27</v>
      </c>
      <c r="AC154" s="395">
        <f aca="true" t="shared" si="300" ref="AC154:AC155">AB154+1</f>
        <v>28</v>
      </c>
      <c r="AD154" s="395">
        <f aca="true" t="shared" si="301" ref="AD154:AD155">AC154+1</f>
        <v>29</v>
      </c>
      <c r="AE154" s="395">
        <f aca="true" t="shared" si="302" ref="AE154:AE155">AD154+1</f>
        <v>30</v>
      </c>
      <c r="AF154" s="395">
        <f aca="true" t="shared" si="303" ref="AF154:AF155">AE154+1</f>
        <v>31</v>
      </c>
      <c r="AG154" s="395">
        <f aca="true" t="shared" si="304" ref="AG154:AG155">AF154+1</f>
        <v>32</v>
      </c>
      <c r="AH154" s="395">
        <f aca="true" t="shared" si="305" ref="AH154:AH155">AG154+1</f>
        <v>33</v>
      </c>
      <c r="AI154" s="395">
        <f aca="true" t="shared" si="306" ref="AI154:AI155">AH154+1</f>
        <v>34</v>
      </c>
      <c r="AJ154" s="395">
        <f aca="true" t="shared" si="307" ref="AJ154:AJ155">AI154+1</f>
        <v>35</v>
      </c>
      <c r="AK154" s="395">
        <f aca="true" t="shared" si="308" ref="AK154:AK155">AJ154+1</f>
        <v>36</v>
      </c>
      <c r="AL154" s="395">
        <f aca="true" t="shared" si="309" ref="AL154:AL155">AK154+1</f>
        <v>37</v>
      </c>
      <c r="AM154" s="395">
        <f aca="true" t="shared" si="310" ref="AM154:AM155">AL154+1</f>
        <v>38</v>
      </c>
      <c r="AN154" s="395">
        <f aca="true" t="shared" si="311" ref="AN154:AN155">AM154+1</f>
        <v>39</v>
      </c>
    </row>
    <row r="155" spans="1:40" s="386" customFormat="1" ht="12.75" customHeight="1">
      <c r="A155" s="393" t="s">
        <v>97</v>
      </c>
      <c r="B155" s="394">
        <v>1</v>
      </c>
      <c r="C155" s="394">
        <f t="shared" si="274"/>
        <v>2</v>
      </c>
      <c r="D155" s="394">
        <f t="shared" si="275"/>
        <v>3</v>
      </c>
      <c r="E155" s="394">
        <f t="shared" si="276"/>
        <v>4</v>
      </c>
      <c r="F155" s="394">
        <f t="shared" si="277"/>
        <v>5</v>
      </c>
      <c r="G155" s="395">
        <f t="shared" si="278"/>
        <v>6</v>
      </c>
      <c r="H155" s="395">
        <f t="shared" si="279"/>
        <v>7</v>
      </c>
      <c r="I155" s="395">
        <f t="shared" si="280"/>
        <v>8</v>
      </c>
      <c r="J155" s="395">
        <f t="shared" si="281"/>
        <v>9</v>
      </c>
      <c r="K155" s="395">
        <f t="shared" si="282"/>
        <v>10</v>
      </c>
      <c r="L155" s="395">
        <f t="shared" si="283"/>
        <v>11</v>
      </c>
      <c r="M155" s="395">
        <f t="shared" si="284"/>
        <v>12</v>
      </c>
      <c r="N155" s="395">
        <f t="shared" si="285"/>
        <v>13</v>
      </c>
      <c r="O155" s="395">
        <f t="shared" si="286"/>
        <v>14</v>
      </c>
      <c r="P155" s="395">
        <f t="shared" si="287"/>
        <v>15</v>
      </c>
      <c r="Q155" s="395">
        <f t="shared" si="288"/>
        <v>16</v>
      </c>
      <c r="R155" s="395">
        <f t="shared" si="289"/>
        <v>17</v>
      </c>
      <c r="S155" s="395">
        <f t="shared" si="290"/>
        <v>18</v>
      </c>
      <c r="T155" s="395">
        <f t="shared" si="291"/>
        <v>19</v>
      </c>
      <c r="U155" s="395">
        <f t="shared" si="292"/>
        <v>20</v>
      </c>
      <c r="V155" s="395">
        <f t="shared" si="293"/>
        <v>21</v>
      </c>
      <c r="W155" s="395">
        <f t="shared" si="294"/>
        <v>22</v>
      </c>
      <c r="X155" s="395">
        <f t="shared" si="295"/>
        <v>23</v>
      </c>
      <c r="Y155" s="395">
        <f t="shared" si="296"/>
        <v>24</v>
      </c>
      <c r="Z155" s="395">
        <f t="shared" si="297"/>
        <v>25</v>
      </c>
      <c r="AA155" s="395">
        <f t="shared" si="298"/>
        <v>26</v>
      </c>
      <c r="AB155" s="395">
        <f t="shared" si="299"/>
        <v>27</v>
      </c>
      <c r="AC155" s="395">
        <f t="shared" si="300"/>
        <v>28</v>
      </c>
      <c r="AD155" s="395">
        <f t="shared" si="301"/>
        <v>29</v>
      </c>
      <c r="AE155" s="395">
        <f t="shared" si="302"/>
        <v>30</v>
      </c>
      <c r="AF155" s="395">
        <f t="shared" si="303"/>
        <v>31</v>
      </c>
      <c r="AG155" s="395">
        <f t="shared" si="304"/>
        <v>32</v>
      </c>
      <c r="AH155" s="395">
        <f t="shared" si="305"/>
        <v>33</v>
      </c>
      <c r="AI155" s="395">
        <f t="shared" si="306"/>
        <v>34</v>
      </c>
      <c r="AJ155" s="395">
        <f t="shared" si="307"/>
        <v>35</v>
      </c>
      <c r="AK155" s="395">
        <f t="shared" si="308"/>
        <v>36</v>
      </c>
      <c r="AL155" s="395">
        <f t="shared" si="309"/>
        <v>37</v>
      </c>
      <c r="AM155" s="395">
        <f t="shared" si="310"/>
        <v>38</v>
      </c>
      <c r="AN155" s="395">
        <f t="shared" si="311"/>
        <v>39</v>
      </c>
    </row>
    <row r="156" spans="1:40" s="386" customFormat="1" ht="12.75" customHeight="1">
      <c r="A156" s="396"/>
      <c r="B156" s="397"/>
      <c r="C156" s="397"/>
      <c r="D156" s="398"/>
      <c r="E156" s="398"/>
      <c r="F156" s="398"/>
      <c r="G156" s="399"/>
      <c r="H156" s="399"/>
      <c r="I156" s="398"/>
      <c r="J156" s="398"/>
      <c r="K156" s="398"/>
      <c r="L156" s="397"/>
      <c r="M156" s="397"/>
      <c r="N156" s="397"/>
      <c r="O156" s="397"/>
      <c r="P156" s="397"/>
      <c r="Q156" s="397"/>
      <c r="R156" s="397"/>
      <c r="S156" s="397"/>
      <c r="T156" s="397"/>
      <c r="U156" s="397"/>
      <c r="V156" s="397"/>
      <c r="W156" s="397"/>
      <c r="X156" s="397"/>
      <c r="Y156" s="397"/>
      <c r="Z156" s="397"/>
      <c r="AA156" s="397"/>
      <c r="AB156" s="397"/>
      <c r="AC156" s="397"/>
      <c r="AD156" s="397"/>
      <c r="AE156" s="397"/>
      <c r="AF156" s="397"/>
      <c r="AG156" s="397"/>
      <c r="AH156" s="397"/>
      <c r="AI156" s="397"/>
      <c r="AJ156" s="397"/>
      <c r="AK156" s="397"/>
      <c r="AL156" s="397"/>
      <c r="AM156" s="397"/>
      <c r="AN156" s="397"/>
    </row>
    <row r="157" spans="1:40" s="386" customFormat="1" ht="12.75" customHeight="1">
      <c r="A157" s="392"/>
      <c r="B157" s="400"/>
      <c r="C157" s="400"/>
      <c r="D157" s="401" t="s">
        <v>96</v>
      </c>
      <c r="E157" s="401" t="s">
        <v>90</v>
      </c>
      <c r="F157" s="401" t="s">
        <v>91</v>
      </c>
      <c r="G157" s="402"/>
      <c r="H157" s="403"/>
      <c r="I157" s="401" t="s">
        <v>97</v>
      </c>
      <c r="J157" s="401" t="s">
        <v>90</v>
      </c>
      <c r="K157" s="401" t="s">
        <v>91</v>
      </c>
      <c r="L157" s="400"/>
      <c r="M157" s="400"/>
      <c r="N157" s="400"/>
      <c r="O157" s="400"/>
      <c r="P157" s="400"/>
      <c r="Q157" s="400"/>
      <c r="R157" s="400"/>
      <c r="S157" s="400"/>
      <c r="T157" s="400"/>
      <c r="U157" s="400"/>
      <c r="V157" s="400"/>
      <c r="W157" s="400"/>
      <c r="X157" s="400"/>
      <c r="Y157" s="400"/>
      <c r="Z157" s="400"/>
      <c r="AA157" s="400"/>
      <c r="AB157" s="400"/>
      <c r="AC157" s="400"/>
      <c r="AD157" s="400"/>
      <c r="AE157" s="400"/>
      <c r="AF157" s="400"/>
      <c r="AG157" s="400"/>
      <c r="AH157" s="400"/>
      <c r="AI157" s="400"/>
      <c r="AJ157" s="400"/>
      <c r="AK157" s="400"/>
      <c r="AL157" s="400"/>
      <c r="AM157" s="400"/>
      <c r="AN157" s="400"/>
    </row>
    <row r="158" spans="1:40" s="386" customFormat="1" ht="11.25" customHeight="1">
      <c r="A158" s="383"/>
      <c r="B158" s="383"/>
      <c r="C158" s="383"/>
      <c r="D158" s="383"/>
      <c r="E158" s="383"/>
      <c r="F158" s="383"/>
      <c r="G158" s="383"/>
      <c r="H158" s="383"/>
      <c r="I158" s="383"/>
      <c r="J158" s="383"/>
      <c r="K158" s="383"/>
      <c r="L158" s="383"/>
      <c r="M158" s="383"/>
      <c r="N158" s="383"/>
      <c r="O158" s="383"/>
      <c r="P158" s="383"/>
      <c r="Q158" s="383"/>
      <c r="R158" s="383"/>
      <c r="S158" s="383"/>
      <c r="T158" s="383"/>
      <c r="U158" s="383"/>
      <c r="V158" s="383"/>
      <c r="W158" s="383"/>
      <c r="X158" s="383"/>
      <c r="Y158" s="383"/>
      <c r="Z158" s="383"/>
      <c r="AA158" s="383"/>
      <c r="AB158" s="383"/>
      <c r="AC158" s="383"/>
      <c r="AD158" s="383"/>
      <c r="AE158" s="383"/>
      <c r="AF158" s="383"/>
      <c r="AG158" s="383"/>
      <c r="AH158" s="383"/>
      <c r="AI158" s="383"/>
      <c r="AJ158" s="383"/>
      <c r="AK158" s="383"/>
      <c r="AL158" s="383"/>
      <c r="AM158" s="383"/>
      <c r="AN158" s="383"/>
    </row>
    <row r="159" spans="1:40" s="386" customFormat="1" ht="12" customHeight="1">
      <c r="A159" s="383"/>
      <c r="B159" s="383"/>
      <c r="C159" s="400"/>
      <c r="D159" s="406"/>
      <c r="E159" s="407"/>
      <c r="F159" s="407"/>
      <c r="G159" s="406"/>
      <c r="H159" s="406"/>
      <c r="I159" s="406"/>
      <c r="J159" s="407"/>
      <c r="K159" s="407"/>
      <c r="L159" s="400"/>
      <c r="M159" s="400"/>
      <c r="N159" s="400"/>
      <c r="O159" s="400"/>
      <c r="P159" s="383"/>
      <c r="Q159" s="383"/>
      <c r="R159" s="383"/>
      <c r="S159" s="383"/>
      <c r="T159" s="383"/>
      <c r="U159" s="383"/>
      <c r="V159" s="383"/>
      <c r="W159" s="383"/>
      <c r="X159" s="383"/>
      <c r="Y159" s="383"/>
      <c r="Z159" s="383"/>
      <c r="AA159" s="383"/>
      <c r="AB159" s="383"/>
      <c r="AC159" s="383"/>
      <c r="AD159" s="383"/>
      <c r="AE159" s="383"/>
      <c r="AF159" s="383"/>
      <c r="AG159" s="383"/>
      <c r="AH159" s="383"/>
      <c r="AI159" s="383"/>
      <c r="AJ159" s="383"/>
      <c r="AK159" s="383"/>
      <c r="AL159" s="383"/>
      <c r="AM159" s="383"/>
      <c r="AN159" s="383"/>
    </row>
    <row r="160" spans="1:40" s="386" customFormat="1" ht="11.25" customHeight="1">
      <c r="A160" s="383"/>
      <c r="B160" s="383"/>
      <c r="C160" s="383"/>
      <c r="D160" s="383"/>
      <c r="E160" s="383"/>
      <c r="F160" s="383"/>
      <c r="G160" s="383"/>
      <c r="H160" s="383"/>
      <c r="I160" s="383"/>
      <c r="J160" s="383"/>
      <c r="K160" s="383"/>
      <c r="L160" s="383"/>
      <c r="M160" s="383"/>
      <c r="N160" s="383"/>
      <c r="O160" s="383"/>
      <c r="P160" s="383"/>
      <c r="Q160" s="383"/>
      <c r="R160" s="383"/>
      <c r="S160" s="383"/>
      <c r="T160" s="383"/>
      <c r="U160" s="383"/>
      <c r="V160" s="383"/>
      <c r="W160" s="383"/>
      <c r="X160" s="383"/>
      <c r="Y160" s="383"/>
      <c r="Z160" s="383"/>
      <c r="AA160" s="383"/>
      <c r="AB160" s="383"/>
      <c r="AC160" s="383"/>
      <c r="AD160" s="383"/>
      <c r="AE160" s="383"/>
      <c r="AF160" s="383"/>
      <c r="AG160" s="383"/>
      <c r="AH160" s="383"/>
      <c r="AI160" s="383"/>
      <c r="AJ160" s="383"/>
      <c r="AK160" s="383"/>
      <c r="AL160" s="383"/>
      <c r="AM160" s="383"/>
      <c r="AN160" s="383"/>
    </row>
    <row r="161" spans="1:40" s="386" customFormat="1" ht="15.75" customHeight="1">
      <c r="A161" s="408" t="s">
        <v>139</v>
      </c>
      <c r="B161" s="392"/>
      <c r="C161" s="392"/>
      <c r="D161" s="392"/>
      <c r="E161" s="392"/>
      <c r="F161" s="383"/>
      <c r="G161" s="383"/>
      <c r="H161" s="409" t="s">
        <v>96</v>
      </c>
      <c r="I161" s="409"/>
      <c r="J161" s="409" t="s">
        <v>48</v>
      </c>
      <c r="K161" s="409" t="s">
        <v>97</v>
      </c>
      <c r="L161" s="409"/>
      <c r="M161" s="383"/>
      <c r="N161" s="383"/>
      <c r="O161" s="383"/>
      <c r="P161" s="383"/>
      <c r="Q161" s="383"/>
      <c r="R161" s="383"/>
      <c r="S161" s="383"/>
      <c r="T161" s="383"/>
      <c r="U161" s="383"/>
      <c r="V161" s="383"/>
      <c r="W161" s="383"/>
      <c r="X161" s="383"/>
      <c r="Y161" s="383"/>
      <c r="Z161" s="383"/>
      <c r="AA161" s="383"/>
      <c r="AB161" s="383"/>
      <c r="AC161" s="383"/>
      <c r="AD161" s="383"/>
      <c r="AE161" s="383"/>
      <c r="AF161" s="383"/>
      <c r="AG161" s="383"/>
      <c r="AH161" s="383"/>
      <c r="AI161" s="383"/>
      <c r="AJ161" s="383"/>
      <c r="AK161" s="383"/>
      <c r="AL161" s="383"/>
      <c r="AM161" s="383"/>
      <c r="AN161" s="383"/>
    </row>
    <row r="162" spans="1:40" s="386" customFormat="1" ht="15.75" customHeight="1">
      <c r="A162" s="383"/>
      <c r="B162" s="392"/>
      <c r="C162" s="392"/>
      <c r="D162" s="380" t="s">
        <v>141</v>
      </c>
      <c r="E162" s="380"/>
      <c r="F162" s="380"/>
      <c r="G162" s="380"/>
      <c r="H162" s="393"/>
      <c r="I162" s="393"/>
      <c r="J162" s="409" t="s">
        <v>48</v>
      </c>
      <c r="K162" s="393"/>
      <c r="L162" s="393"/>
      <c r="M162" s="410"/>
      <c r="N162" s="383"/>
      <c r="O162" s="411" t="s">
        <v>140</v>
      </c>
      <c r="P162" s="411"/>
      <c r="Q162" s="411"/>
      <c r="R162" s="411"/>
      <c r="S162" s="411"/>
      <c r="T162" s="412"/>
      <c r="U162" s="412"/>
      <c r="V162" s="412"/>
      <c r="W162" s="412"/>
      <c r="X162" s="412"/>
      <c r="Y162" s="412"/>
      <c r="Z162" s="412"/>
      <c r="AA162" s="412"/>
      <c r="AB162" s="412"/>
      <c r="AC162" s="412"/>
      <c r="AD162" s="412"/>
      <c r="AE162" s="412"/>
      <c r="AF162" s="412"/>
      <c r="AG162" s="412"/>
      <c r="AH162" s="412"/>
      <c r="AI162" s="412"/>
      <c r="AJ162" s="413" t="s">
        <v>48</v>
      </c>
      <c r="AK162" s="413"/>
      <c r="AL162" s="413"/>
      <c r="AM162" s="413"/>
      <c r="AN162" s="413"/>
    </row>
    <row r="163" spans="1:40" s="386" customFormat="1" ht="16.5" customHeight="1">
      <c r="A163" s="392"/>
      <c r="B163" s="392"/>
      <c r="C163" s="392"/>
      <c r="D163" s="380" t="s">
        <v>142</v>
      </c>
      <c r="E163" s="380"/>
      <c r="F163" s="380"/>
      <c r="G163" s="380"/>
      <c r="H163" s="393"/>
      <c r="I163" s="393"/>
      <c r="J163" s="409" t="s">
        <v>48</v>
      </c>
      <c r="K163" s="393"/>
      <c r="L163" s="393"/>
      <c r="M163" s="410"/>
      <c r="N163" s="383"/>
      <c r="O163" s="411"/>
      <c r="P163" s="411"/>
      <c r="Q163" s="411"/>
      <c r="R163" s="411"/>
      <c r="S163" s="411"/>
      <c r="T163" s="412"/>
      <c r="U163" s="412"/>
      <c r="V163" s="412"/>
      <c r="W163" s="412"/>
      <c r="X163" s="412"/>
      <c r="Y163" s="412"/>
      <c r="Z163" s="412"/>
      <c r="AA163" s="412"/>
      <c r="AB163" s="412"/>
      <c r="AC163" s="412"/>
      <c r="AD163" s="412"/>
      <c r="AE163" s="412"/>
      <c r="AF163" s="412"/>
      <c r="AG163" s="412"/>
      <c r="AH163" s="412"/>
      <c r="AI163" s="412"/>
      <c r="AJ163" s="413"/>
      <c r="AK163" s="413"/>
      <c r="AL163" s="413"/>
      <c r="AM163" s="413"/>
      <c r="AN163" s="413"/>
    </row>
    <row r="164" spans="1:40" s="386" customFormat="1" ht="15.75" customHeight="1">
      <c r="A164" s="392"/>
      <c r="B164" s="392"/>
      <c r="C164" s="380" t="s">
        <v>40</v>
      </c>
      <c r="D164" s="380"/>
      <c r="E164" s="380"/>
      <c r="F164" s="380"/>
      <c r="G164" s="380"/>
      <c r="H164" s="393"/>
      <c r="I164" s="393"/>
      <c r="J164" s="409" t="s">
        <v>48</v>
      </c>
      <c r="K164" s="393"/>
      <c r="L164" s="393"/>
      <c r="M164" s="383"/>
      <c r="N164" s="383"/>
      <c r="O164" s="383"/>
      <c r="P164" s="383"/>
      <c r="Q164" s="383"/>
      <c r="R164" s="383"/>
      <c r="S164" s="383"/>
      <c r="T164" s="383"/>
      <c r="U164" s="383"/>
      <c r="V164" s="383"/>
      <c r="W164" s="383"/>
      <c r="X164" s="383"/>
      <c r="Y164" s="383"/>
      <c r="Z164" s="383"/>
      <c r="AA164" s="383"/>
      <c r="AB164" s="383"/>
      <c r="AC164" s="383"/>
      <c r="AD164" s="383"/>
      <c r="AE164" s="383"/>
      <c r="AF164" s="383"/>
      <c r="AG164" s="383"/>
      <c r="AH164" s="383"/>
      <c r="AI164" s="383"/>
      <c r="AJ164" s="383"/>
      <c r="AK164" s="383"/>
      <c r="AL164" s="383"/>
      <c r="AM164" s="383"/>
      <c r="AN164" s="383"/>
    </row>
    <row r="165" spans="1:40" s="386" customFormat="1" ht="11.25" customHeight="1">
      <c r="A165" s="383"/>
      <c r="B165" s="383"/>
      <c r="C165" s="383"/>
      <c r="D165" s="383"/>
      <c r="E165" s="383"/>
      <c r="F165" s="383"/>
      <c r="G165" s="383"/>
      <c r="H165" s="383"/>
      <c r="I165" s="383"/>
      <c r="J165" s="383"/>
      <c r="K165" s="383"/>
      <c r="L165" s="383"/>
      <c r="M165" s="383"/>
      <c r="N165" s="383"/>
      <c r="O165" s="383"/>
      <c r="P165" s="383"/>
      <c r="Q165" s="383"/>
      <c r="R165" s="383"/>
      <c r="S165" s="383"/>
      <c r="T165" s="383"/>
      <c r="U165" s="383"/>
      <c r="V165" s="383"/>
      <c r="W165" s="383"/>
      <c r="X165" s="383"/>
      <c r="Y165" s="383"/>
      <c r="Z165" s="383"/>
      <c r="AA165" s="383"/>
      <c r="AB165" s="383"/>
      <c r="AC165" s="383"/>
      <c r="AD165" s="383"/>
      <c r="AE165" s="383"/>
      <c r="AF165" s="383"/>
      <c r="AG165" s="383"/>
      <c r="AH165" s="383"/>
      <c r="AI165" s="383"/>
      <c r="AJ165" s="383"/>
      <c r="AK165" s="383"/>
      <c r="AL165" s="383"/>
      <c r="AM165" s="383"/>
      <c r="AN165" s="383"/>
    </row>
    <row r="166" spans="1:40" s="386" customFormat="1" ht="12.75" customHeight="1">
      <c r="A166" s="383"/>
      <c r="B166" s="383"/>
      <c r="C166" s="383"/>
      <c r="D166" s="383"/>
      <c r="E166" s="383"/>
      <c r="F166" s="383"/>
      <c r="G166" s="383"/>
      <c r="H166" s="383"/>
      <c r="I166" s="383"/>
      <c r="J166" s="383"/>
      <c r="K166" s="383"/>
      <c r="L166" s="383"/>
      <c r="M166" s="383"/>
      <c r="N166" s="383"/>
      <c r="O166" s="383"/>
      <c r="P166" s="383"/>
      <c r="Q166" s="383"/>
      <c r="R166" s="383"/>
      <c r="S166" s="383"/>
      <c r="T166" s="383"/>
      <c r="U166" s="383"/>
      <c r="V166" s="383"/>
      <c r="W166" s="383"/>
      <c r="X166" s="383"/>
      <c r="Y166" s="383"/>
      <c r="Z166" s="383"/>
      <c r="AA166" s="414" t="s">
        <v>145</v>
      </c>
      <c r="AB166" s="383"/>
      <c r="AC166" s="383"/>
      <c r="AD166" s="383"/>
      <c r="AE166" s="415"/>
      <c r="AF166" s="415"/>
      <c r="AG166" s="415"/>
      <c r="AH166" s="415"/>
      <c r="AI166" s="415"/>
      <c r="AJ166" s="415"/>
      <c r="AK166" s="415"/>
      <c r="AL166" s="415"/>
      <c r="AM166" s="415"/>
      <c r="AN166" s="415"/>
    </row>
    <row r="167" spans="1:40" s="386" customFormat="1" ht="12.75" customHeight="1">
      <c r="A167" s="383"/>
      <c r="B167" s="383"/>
      <c r="C167" s="383"/>
      <c r="D167" s="383"/>
      <c r="E167" s="383"/>
      <c r="F167" s="383"/>
      <c r="G167" s="383"/>
      <c r="H167" s="383"/>
      <c r="I167" s="383"/>
      <c r="J167" s="383"/>
      <c r="K167" s="383"/>
      <c r="L167" s="383"/>
      <c r="M167" s="383"/>
      <c r="N167" s="383"/>
      <c r="O167" s="383"/>
      <c r="P167" s="383"/>
      <c r="Q167" s="383"/>
      <c r="R167" s="383"/>
      <c r="S167" s="383"/>
      <c r="T167" s="383"/>
      <c r="U167" s="383"/>
      <c r="V167" s="383"/>
      <c r="W167" s="383"/>
      <c r="X167" s="383"/>
      <c r="Y167" s="383"/>
      <c r="Z167" s="383"/>
      <c r="AA167" s="414"/>
      <c r="AB167" s="383"/>
      <c r="AC167" s="383"/>
      <c r="AD167" s="383"/>
      <c r="AE167" s="415"/>
      <c r="AF167" s="415"/>
      <c r="AG167" s="415"/>
      <c r="AH167" s="415"/>
      <c r="AI167" s="415"/>
      <c r="AJ167" s="415"/>
      <c r="AK167" s="415"/>
      <c r="AL167" s="415"/>
      <c r="AM167" s="415"/>
      <c r="AN167" s="415"/>
    </row>
    <row r="168" spans="1:40" s="386" customFormat="1" ht="13.5" customHeight="1">
      <c r="A168" s="383"/>
      <c r="B168" s="383"/>
      <c r="C168" s="383"/>
      <c r="D168" s="383"/>
      <c r="E168" s="383"/>
      <c r="F168" s="383"/>
      <c r="G168" s="383"/>
      <c r="H168" s="383"/>
      <c r="I168" s="383"/>
      <c r="J168" s="383"/>
      <c r="K168" s="383"/>
      <c r="L168" s="383"/>
      <c r="M168" s="383"/>
      <c r="N168" s="383"/>
      <c r="O168" s="383"/>
      <c r="P168" s="383"/>
      <c r="Q168" s="383"/>
      <c r="R168" s="383"/>
      <c r="S168" s="383"/>
      <c r="T168" s="383"/>
      <c r="U168" s="383"/>
      <c r="V168" s="383"/>
      <c r="W168" s="383"/>
      <c r="X168" s="383"/>
      <c r="Y168" s="383"/>
      <c r="Z168" s="383"/>
      <c r="AA168" s="414"/>
      <c r="AB168" s="383"/>
      <c r="AC168" s="383"/>
      <c r="AD168" s="383"/>
      <c r="AE168" s="383"/>
      <c r="AF168" s="383"/>
      <c r="AG168" s="383"/>
      <c r="AH168" s="383"/>
      <c r="AI168" s="383"/>
      <c r="AJ168" s="383"/>
      <c r="AK168" s="383"/>
      <c r="AL168" s="383"/>
      <c r="AM168" s="383"/>
      <c r="AN168" s="383"/>
    </row>
    <row r="169" spans="1:41" s="386" customFormat="1" ht="16.5" customHeight="1">
      <c r="A169" s="380" t="s">
        <v>132</v>
      </c>
      <c r="B169" s="380"/>
      <c r="C169" s="381" t="str">
        <f>CONCATENATE('(7) vstupní data'!$B$6," ",'(7) vstupní data'!$B$7,"  ",'(7) vstupní data'!$B$8)</f>
        <v>25.- 26.2014 Český pohár  starší žákyně</v>
      </c>
      <c r="D169" s="381"/>
      <c r="E169" s="381"/>
      <c r="F169" s="381"/>
      <c r="G169" s="381"/>
      <c r="H169" s="381"/>
      <c r="I169" s="381"/>
      <c r="J169" s="381"/>
      <c r="K169" s="381"/>
      <c r="L169" s="381"/>
      <c r="M169" s="381"/>
      <c r="N169" s="381"/>
      <c r="O169" s="381"/>
      <c r="P169" s="381"/>
      <c r="Q169" s="381"/>
      <c r="R169" s="381"/>
      <c r="S169" s="381"/>
      <c r="T169" s="381"/>
      <c r="U169" s="381"/>
      <c r="V169" s="381"/>
      <c r="W169" s="381"/>
      <c r="X169" s="381" t="s">
        <v>133</v>
      </c>
      <c r="Y169" s="381"/>
      <c r="Z169" s="382" t="str">
        <f>'(7) vstupní data'!$B$11</f>
        <v>3.skupina</v>
      </c>
      <c r="AA169" s="382"/>
      <c r="AB169" s="382"/>
      <c r="AC169" s="382"/>
      <c r="AD169" s="382"/>
      <c r="AE169" s="382"/>
      <c r="AF169" s="383"/>
      <c r="AG169" s="383"/>
      <c r="AH169" s="384">
        <f>'(7) vstupní data'!$B$9</f>
        <v>0</v>
      </c>
      <c r="AI169" s="384"/>
      <c r="AJ169" s="384"/>
      <c r="AK169" s="384"/>
      <c r="AL169" s="384"/>
      <c r="AM169" s="384"/>
      <c r="AN169" s="384"/>
      <c r="AO169" s="385"/>
    </row>
    <row r="170" spans="1:40" s="386" customFormat="1" ht="15.75" customHeight="1">
      <c r="A170" s="380" t="s">
        <v>134</v>
      </c>
      <c r="B170" s="380"/>
      <c r="C170" s="381" t="str">
        <f>CONCATENATE('(7) vstupní data'!$B$1," ",'(7) vstupní data'!$B$3)</f>
        <v>TJ Orion Praha ZŠ Mráčkova 3090 Praha 12</v>
      </c>
      <c r="D170" s="381"/>
      <c r="E170" s="381"/>
      <c r="F170" s="381"/>
      <c r="G170" s="381"/>
      <c r="H170" s="381"/>
      <c r="I170" s="381"/>
      <c r="J170" s="381"/>
      <c r="K170" s="381"/>
      <c r="L170" s="381"/>
      <c r="M170" s="381"/>
      <c r="N170" s="381"/>
      <c r="O170" s="381"/>
      <c r="P170" s="381"/>
      <c r="Q170" s="381"/>
      <c r="R170" s="381"/>
      <c r="S170" s="381"/>
      <c r="T170" s="381"/>
      <c r="U170" s="381"/>
      <c r="V170" s="381"/>
      <c r="W170" s="381"/>
      <c r="X170" s="381"/>
      <c r="Y170" s="381"/>
      <c r="Z170" s="381"/>
      <c r="AA170" s="381"/>
      <c r="AB170" s="381"/>
      <c r="AC170" s="381"/>
      <c r="AD170" s="381"/>
      <c r="AE170" s="381"/>
      <c r="AF170" s="383"/>
      <c r="AG170" s="383"/>
      <c r="AH170" s="383"/>
      <c r="AI170" s="383"/>
      <c r="AJ170" s="383"/>
      <c r="AK170" s="383"/>
      <c r="AL170" s="383"/>
      <c r="AM170" s="383"/>
      <c r="AN170" s="383"/>
    </row>
    <row r="171" spans="1:40" s="386" customFormat="1" ht="15.75" customHeight="1">
      <c r="A171" s="387"/>
      <c r="B171" s="387"/>
      <c r="C171" s="388"/>
      <c r="D171" s="388"/>
      <c r="E171" s="388"/>
      <c r="F171" s="388"/>
      <c r="G171" s="388"/>
      <c r="H171" s="388"/>
      <c r="I171" s="388"/>
      <c r="J171" s="388"/>
      <c r="K171" s="388"/>
      <c r="L171" s="388"/>
      <c r="M171" s="388"/>
      <c r="N171" s="388"/>
      <c r="O171" s="388"/>
      <c r="P171" s="388"/>
      <c r="Q171" s="388"/>
      <c r="R171" s="388"/>
      <c r="S171" s="388"/>
      <c r="T171" s="388"/>
      <c r="U171" s="388"/>
      <c r="V171" s="388"/>
      <c r="W171" s="388"/>
      <c r="X171" s="388"/>
      <c r="Y171" s="388"/>
      <c r="Z171" s="388"/>
      <c r="AA171" s="388"/>
      <c r="AB171" s="388"/>
      <c r="AC171" s="388"/>
      <c r="AD171" s="388"/>
      <c r="AE171" s="388"/>
      <c r="AF171" s="383"/>
      <c r="AG171" s="383"/>
      <c r="AH171" s="381" t="s">
        <v>135</v>
      </c>
      <c r="AI171" s="381"/>
      <c r="AJ171" s="381"/>
      <c r="AK171" s="381"/>
      <c r="AL171" s="389">
        <v>7</v>
      </c>
      <c r="AM171" s="389"/>
      <c r="AN171" s="383"/>
    </row>
    <row r="172" spans="1:40" s="386" customFormat="1" ht="15.75" customHeight="1">
      <c r="A172" s="387"/>
      <c r="B172" s="387"/>
      <c r="C172" s="388"/>
      <c r="D172" s="388"/>
      <c r="E172" s="388"/>
      <c r="F172" s="388"/>
      <c r="G172" s="388"/>
      <c r="H172" s="388"/>
      <c r="I172" s="388"/>
      <c r="J172" s="388"/>
      <c r="K172" s="388"/>
      <c r="L172" s="388"/>
      <c r="M172" s="388"/>
      <c r="N172" s="388"/>
      <c r="O172" s="388"/>
      <c r="P172" s="388"/>
      <c r="Q172" s="388"/>
      <c r="R172" s="388"/>
      <c r="S172" s="388"/>
      <c r="T172" s="388"/>
      <c r="U172" s="388"/>
      <c r="V172" s="388"/>
      <c r="W172" s="388"/>
      <c r="X172" s="388"/>
      <c r="Y172" s="388"/>
      <c r="Z172" s="388"/>
      <c r="AA172" s="388"/>
      <c r="AB172" s="388"/>
      <c r="AC172" s="388"/>
      <c r="AD172" s="388"/>
      <c r="AE172" s="388"/>
      <c r="AF172" s="383"/>
      <c r="AG172" s="383"/>
      <c r="AH172" s="383"/>
      <c r="AI172" s="383"/>
      <c r="AJ172" s="383"/>
      <c r="AK172" s="383"/>
      <c r="AL172" s="383"/>
      <c r="AM172" s="383"/>
      <c r="AN172" s="383"/>
    </row>
    <row r="173" spans="1:40" s="386" customFormat="1" ht="15.75" customHeight="1">
      <c r="A173" s="390" t="s">
        <v>136</v>
      </c>
      <c r="B173" s="390"/>
      <c r="C173" s="383"/>
      <c r="D173" s="383"/>
      <c r="E173" s="391" t="s">
        <v>137</v>
      </c>
      <c r="F173" s="389" t="str">
        <f>VLOOKUP(AL171,'(7) vstupní data'!$H$2:$P$22,2,0)</f>
        <v>VK České Budějovice</v>
      </c>
      <c r="G173" s="389"/>
      <c r="H173" s="389"/>
      <c r="I173" s="389"/>
      <c r="J173" s="389"/>
      <c r="K173" s="389"/>
      <c r="L173" s="389"/>
      <c r="M173" s="389"/>
      <c r="N173" s="389"/>
      <c r="O173" s="389"/>
      <c r="P173" s="389"/>
      <c r="Q173" s="389"/>
      <c r="R173" s="389"/>
      <c r="S173" s="389"/>
      <c r="T173" s="389"/>
      <c r="U173" s="383"/>
      <c r="V173" s="391" t="s">
        <v>138</v>
      </c>
      <c r="W173" s="389" t="str">
        <f>VLOOKUP(AL171,'(7) vstupní data'!$H$2:$P$22,6,0)</f>
        <v>SK Kometa B</v>
      </c>
      <c r="X173" s="389"/>
      <c r="Y173" s="389"/>
      <c r="Z173" s="389"/>
      <c r="AA173" s="389"/>
      <c r="AB173" s="389"/>
      <c r="AC173" s="389"/>
      <c r="AD173" s="389"/>
      <c r="AE173" s="389"/>
      <c r="AF173" s="389"/>
      <c r="AG173" s="389"/>
      <c r="AH173" s="389"/>
      <c r="AI173" s="389"/>
      <c r="AJ173" s="389"/>
      <c r="AK173" s="389"/>
      <c r="AL173" s="383"/>
      <c r="AM173" s="383"/>
      <c r="AN173" s="383"/>
    </row>
    <row r="174" spans="1:40" s="386" customFormat="1" ht="11.25" customHeight="1">
      <c r="A174" s="383"/>
      <c r="B174" s="383"/>
      <c r="C174" s="383"/>
      <c r="D174" s="383"/>
      <c r="E174" s="383"/>
      <c r="F174" s="383"/>
      <c r="G174" s="383"/>
      <c r="H174" s="383"/>
      <c r="I174" s="383"/>
      <c r="J174" s="383"/>
      <c r="K174" s="383"/>
      <c r="L174" s="383"/>
      <c r="M174" s="383"/>
      <c r="N174" s="383"/>
      <c r="O174" s="383"/>
      <c r="P174" s="383"/>
      <c r="Q174" s="383"/>
      <c r="R174" s="383"/>
      <c r="S174" s="383"/>
      <c r="T174" s="383"/>
      <c r="U174" s="383"/>
      <c r="V174" s="383"/>
      <c r="W174" s="383"/>
      <c r="X174" s="383"/>
      <c r="Y174" s="383"/>
      <c r="Z174" s="383"/>
      <c r="AA174" s="383"/>
      <c r="AB174" s="383"/>
      <c r="AC174" s="383"/>
      <c r="AD174" s="383"/>
      <c r="AE174" s="383"/>
      <c r="AF174" s="383"/>
      <c r="AG174" s="383"/>
      <c r="AH174" s="383"/>
      <c r="AI174" s="383"/>
      <c r="AJ174" s="383"/>
      <c r="AK174" s="383"/>
      <c r="AL174" s="383"/>
      <c r="AM174" s="383"/>
      <c r="AN174" s="383"/>
    </row>
    <row r="175" spans="1:40" s="386" customFormat="1" ht="12.75" customHeight="1">
      <c r="A175" s="392" t="s">
        <v>141</v>
      </c>
      <c r="B175" s="383"/>
      <c r="C175" s="383"/>
      <c r="D175" s="383"/>
      <c r="E175" s="383"/>
      <c r="F175" s="383"/>
      <c r="G175" s="383"/>
      <c r="H175" s="383"/>
      <c r="I175" s="383"/>
      <c r="J175" s="383"/>
      <c r="K175" s="383"/>
      <c r="L175" s="383"/>
      <c r="M175" s="383"/>
      <c r="N175" s="383"/>
      <c r="O175" s="383"/>
      <c r="P175" s="383"/>
      <c r="Q175" s="383"/>
      <c r="R175" s="383"/>
      <c r="S175" s="383"/>
      <c r="T175" s="383"/>
      <c r="U175" s="383"/>
      <c r="V175" s="383"/>
      <c r="W175" s="383"/>
      <c r="X175" s="383"/>
      <c r="Y175" s="383"/>
      <c r="Z175" s="383"/>
      <c r="AA175" s="383"/>
      <c r="AB175" s="383"/>
      <c r="AC175" s="383"/>
      <c r="AD175" s="383"/>
      <c r="AE175" s="383"/>
      <c r="AF175" s="383"/>
      <c r="AG175" s="383"/>
      <c r="AH175" s="383"/>
      <c r="AI175" s="383"/>
      <c r="AJ175" s="383"/>
      <c r="AK175" s="383"/>
      <c r="AL175" s="383"/>
      <c r="AM175" s="383"/>
      <c r="AN175" s="383"/>
    </row>
    <row r="176" spans="1:40" s="386" customFormat="1" ht="12.75" customHeight="1">
      <c r="A176" s="393" t="s">
        <v>96</v>
      </c>
      <c r="B176" s="394">
        <v>1</v>
      </c>
      <c r="C176" s="394">
        <f>B176+1</f>
        <v>2</v>
      </c>
      <c r="D176" s="394">
        <f aca="true" t="shared" si="312" ref="D176:D177">C176+1</f>
        <v>3</v>
      </c>
      <c r="E176" s="394">
        <f aca="true" t="shared" si="313" ref="E176:E177">D176+1</f>
        <v>4</v>
      </c>
      <c r="F176" s="394">
        <f aca="true" t="shared" si="314" ref="F176:F177">E176+1</f>
        <v>5</v>
      </c>
      <c r="G176" s="395">
        <f aca="true" t="shared" si="315" ref="G176:G177">F176+1</f>
        <v>6</v>
      </c>
      <c r="H176" s="395">
        <f aca="true" t="shared" si="316" ref="H176:H177">G176+1</f>
        <v>7</v>
      </c>
      <c r="I176" s="395">
        <f aca="true" t="shared" si="317" ref="I176:I177">H176+1</f>
        <v>8</v>
      </c>
      <c r="J176" s="395">
        <f aca="true" t="shared" si="318" ref="J176:J177">I176+1</f>
        <v>9</v>
      </c>
      <c r="K176" s="395">
        <f aca="true" t="shared" si="319" ref="K176:K177">J176+1</f>
        <v>10</v>
      </c>
      <c r="L176" s="395">
        <f aca="true" t="shared" si="320" ref="L176:L177">K176+1</f>
        <v>11</v>
      </c>
      <c r="M176" s="395">
        <f aca="true" t="shared" si="321" ref="M176:M177">L176+1</f>
        <v>12</v>
      </c>
      <c r="N176" s="395">
        <f aca="true" t="shared" si="322" ref="N176:N177">M176+1</f>
        <v>13</v>
      </c>
      <c r="O176" s="395">
        <f aca="true" t="shared" si="323" ref="O176:O177">N176+1</f>
        <v>14</v>
      </c>
      <c r="P176" s="395">
        <f aca="true" t="shared" si="324" ref="P176:P177">O176+1</f>
        <v>15</v>
      </c>
      <c r="Q176" s="395">
        <f aca="true" t="shared" si="325" ref="Q176:Q177">P176+1</f>
        <v>16</v>
      </c>
      <c r="R176" s="395">
        <f aca="true" t="shared" si="326" ref="R176:R177">Q176+1</f>
        <v>17</v>
      </c>
      <c r="S176" s="395">
        <f aca="true" t="shared" si="327" ref="S176:S177">R176+1</f>
        <v>18</v>
      </c>
      <c r="T176" s="395">
        <f aca="true" t="shared" si="328" ref="T176:T177">S176+1</f>
        <v>19</v>
      </c>
      <c r="U176" s="395">
        <f aca="true" t="shared" si="329" ref="U176:U177">T176+1</f>
        <v>20</v>
      </c>
      <c r="V176" s="395">
        <f aca="true" t="shared" si="330" ref="V176:V177">U176+1</f>
        <v>21</v>
      </c>
      <c r="W176" s="395">
        <f aca="true" t="shared" si="331" ref="W176:W177">V176+1</f>
        <v>22</v>
      </c>
      <c r="X176" s="395">
        <f aca="true" t="shared" si="332" ref="X176:X177">W176+1</f>
        <v>23</v>
      </c>
      <c r="Y176" s="395">
        <f aca="true" t="shared" si="333" ref="Y176:Y177">X176+1</f>
        <v>24</v>
      </c>
      <c r="Z176" s="395">
        <f aca="true" t="shared" si="334" ref="Z176:Z177">Y176+1</f>
        <v>25</v>
      </c>
      <c r="AA176" s="395">
        <f aca="true" t="shared" si="335" ref="AA176:AA177">Z176+1</f>
        <v>26</v>
      </c>
      <c r="AB176" s="395">
        <f aca="true" t="shared" si="336" ref="AB176:AB177">AA176+1</f>
        <v>27</v>
      </c>
      <c r="AC176" s="395">
        <f aca="true" t="shared" si="337" ref="AC176:AC177">AB176+1</f>
        <v>28</v>
      </c>
      <c r="AD176" s="395">
        <f aca="true" t="shared" si="338" ref="AD176:AD177">AC176+1</f>
        <v>29</v>
      </c>
      <c r="AE176" s="395">
        <f aca="true" t="shared" si="339" ref="AE176:AE177">AD176+1</f>
        <v>30</v>
      </c>
      <c r="AF176" s="395">
        <f aca="true" t="shared" si="340" ref="AF176:AF177">AE176+1</f>
        <v>31</v>
      </c>
      <c r="AG176" s="395">
        <f aca="true" t="shared" si="341" ref="AG176:AG177">AF176+1</f>
        <v>32</v>
      </c>
      <c r="AH176" s="395">
        <f aca="true" t="shared" si="342" ref="AH176:AH177">AG176+1</f>
        <v>33</v>
      </c>
      <c r="AI176" s="395">
        <f aca="true" t="shared" si="343" ref="AI176:AI177">AH176+1</f>
        <v>34</v>
      </c>
      <c r="AJ176" s="395">
        <f aca="true" t="shared" si="344" ref="AJ176:AJ177">AI176+1</f>
        <v>35</v>
      </c>
      <c r="AK176" s="395">
        <f aca="true" t="shared" si="345" ref="AK176:AK177">AJ176+1</f>
        <v>36</v>
      </c>
      <c r="AL176" s="395">
        <f aca="true" t="shared" si="346" ref="AL176:AL177">AK176+1</f>
        <v>37</v>
      </c>
      <c r="AM176" s="395">
        <f aca="true" t="shared" si="347" ref="AM176:AM177">AL176+1</f>
        <v>38</v>
      </c>
      <c r="AN176" s="395">
        <f aca="true" t="shared" si="348" ref="AN176:AN177">AM176+1</f>
        <v>39</v>
      </c>
    </row>
    <row r="177" spans="1:40" s="386" customFormat="1" ht="12.75" customHeight="1">
      <c r="A177" s="393" t="s">
        <v>97</v>
      </c>
      <c r="B177" s="394">
        <v>1</v>
      </c>
      <c r="C177" s="394">
        <f>B177+1</f>
        <v>2</v>
      </c>
      <c r="D177" s="394">
        <f t="shared" si="312"/>
        <v>3</v>
      </c>
      <c r="E177" s="394">
        <f t="shared" si="313"/>
        <v>4</v>
      </c>
      <c r="F177" s="394">
        <f t="shared" si="314"/>
        <v>5</v>
      </c>
      <c r="G177" s="395">
        <f t="shared" si="315"/>
        <v>6</v>
      </c>
      <c r="H177" s="395">
        <f t="shared" si="316"/>
        <v>7</v>
      </c>
      <c r="I177" s="395">
        <f t="shared" si="317"/>
        <v>8</v>
      </c>
      <c r="J177" s="395">
        <f t="shared" si="318"/>
        <v>9</v>
      </c>
      <c r="K177" s="395">
        <f t="shared" si="319"/>
        <v>10</v>
      </c>
      <c r="L177" s="395">
        <f t="shared" si="320"/>
        <v>11</v>
      </c>
      <c r="M177" s="395">
        <f t="shared" si="321"/>
        <v>12</v>
      </c>
      <c r="N177" s="395">
        <f t="shared" si="322"/>
        <v>13</v>
      </c>
      <c r="O177" s="395">
        <f t="shared" si="323"/>
        <v>14</v>
      </c>
      <c r="P177" s="395">
        <f t="shared" si="324"/>
        <v>15</v>
      </c>
      <c r="Q177" s="395">
        <f t="shared" si="325"/>
        <v>16</v>
      </c>
      <c r="R177" s="395">
        <f t="shared" si="326"/>
        <v>17</v>
      </c>
      <c r="S177" s="395">
        <f t="shared" si="327"/>
        <v>18</v>
      </c>
      <c r="T177" s="395">
        <f t="shared" si="328"/>
        <v>19</v>
      </c>
      <c r="U177" s="395">
        <f t="shared" si="329"/>
        <v>20</v>
      </c>
      <c r="V177" s="395">
        <f t="shared" si="330"/>
        <v>21</v>
      </c>
      <c r="W177" s="395">
        <f t="shared" si="331"/>
        <v>22</v>
      </c>
      <c r="X177" s="395">
        <f t="shared" si="332"/>
        <v>23</v>
      </c>
      <c r="Y177" s="395">
        <f t="shared" si="333"/>
        <v>24</v>
      </c>
      <c r="Z177" s="395">
        <f t="shared" si="334"/>
        <v>25</v>
      </c>
      <c r="AA177" s="395">
        <f t="shared" si="335"/>
        <v>26</v>
      </c>
      <c r="AB177" s="395">
        <f t="shared" si="336"/>
        <v>27</v>
      </c>
      <c r="AC177" s="395">
        <f t="shared" si="337"/>
        <v>28</v>
      </c>
      <c r="AD177" s="395">
        <f t="shared" si="338"/>
        <v>29</v>
      </c>
      <c r="AE177" s="395">
        <f t="shared" si="339"/>
        <v>30</v>
      </c>
      <c r="AF177" s="395">
        <f t="shared" si="340"/>
        <v>31</v>
      </c>
      <c r="AG177" s="395">
        <f t="shared" si="341"/>
        <v>32</v>
      </c>
      <c r="AH177" s="395">
        <f t="shared" si="342"/>
        <v>33</v>
      </c>
      <c r="AI177" s="395">
        <f t="shared" si="343"/>
        <v>34</v>
      </c>
      <c r="AJ177" s="395">
        <f t="shared" si="344"/>
        <v>35</v>
      </c>
      <c r="AK177" s="395">
        <f t="shared" si="345"/>
        <v>36</v>
      </c>
      <c r="AL177" s="395">
        <f t="shared" si="346"/>
        <v>37</v>
      </c>
      <c r="AM177" s="395">
        <f t="shared" si="347"/>
        <v>38</v>
      </c>
      <c r="AN177" s="395">
        <f t="shared" si="348"/>
        <v>39</v>
      </c>
    </row>
    <row r="178" spans="1:40" s="386" customFormat="1" ht="12.75" customHeight="1">
      <c r="A178" s="396"/>
      <c r="B178" s="397"/>
      <c r="C178" s="397"/>
      <c r="D178" s="398"/>
      <c r="E178" s="398"/>
      <c r="F178" s="398"/>
      <c r="G178" s="399"/>
      <c r="H178" s="399"/>
      <c r="I178" s="398"/>
      <c r="J178" s="398"/>
      <c r="K178" s="398"/>
      <c r="L178" s="397"/>
      <c r="M178" s="397"/>
      <c r="N178" s="397"/>
      <c r="O178" s="397"/>
      <c r="P178" s="397"/>
      <c r="Q178" s="397"/>
      <c r="R178" s="397"/>
      <c r="S178" s="397"/>
      <c r="T178" s="397"/>
      <c r="U178" s="397"/>
      <c r="V178" s="397"/>
      <c r="W178" s="397"/>
      <c r="X178" s="397"/>
      <c r="Y178" s="397"/>
      <c r="Z178" s="397"/>
      <c r="AA178" s="397"/>
      <c r="AB178" s="397"/>
      <c r="AC178" s="397"/>
      <c r="AD178" s="397"/>
      <c r="AE178" s="397"/>
      <c r="AF178" s="397"/>
      <c r="AG178" s="397"/>
      <c r="AH178" s="397"/>
      <c r="AI178" s="397"/>
      <c r="AJ178" s="397"/>
      <c r="AK178" s="397"/>
      <c r="AL178" s="397"/>
      <c r="AM178" s="397"/>
      <c r="AN178" s="397"/>
    </row>
    <row r="179" spans="1:40" s="386" customFormat="1" ht="12.75" customHeight="1">
      <c r="A179" s="392"/>
      <c r="B179" s="400"/>
      <c r="C179" s="400"/>
      <c r="D179" s="401" t="s">
        <v>96</v>
      </c>
      <c r="E179" s="401" t="s">
        <v>90</v>
      </c>
      <c r="F179" s="401" t="s">
        <v>91</v>
      </c>
      <c r="G179" s="402"/>
      <c r="H179" s="403"/>
      <c r="I179" s="401" t="s">
        <v>97</v>
      </c>
      <c r="J179" s="401" t="s">
        <v>90</v>
      </c>
      <c r="K179" s="401" t="s">
        <v>91</v>
      </c>
      <c r="L179" s="400"/>
      <c r="M179" s="400"/>
      <c r="N179" s="400"/>
      <c r="O179" s="400"/>
      <c r="P179" s="400"/>
      <c r="Q179" s="400"/>
      <c r="R179" s="400"/>
      <c r="S179" s="400"/>
      <c r="T179" s="400"/>
      <c r="U179" s="400"/>
      <c r="V179" s="400"/>
      <c r="W179" s="400"/>
      <c r="X179" s="400"/>
      <c r="Y179" s="400"/>
      <c r="Z179" s="400"/>
      <c r="AA179" s="400"/>
      <c r="AB179" s="400"/>
      <c r="AC179" s="400"/>
      <c r="AD179" s="400"/>
      <c r="AE179" s="400"/>
      <c r="AF179" s="400"/>
      <c r="AG179" s="400"/>
      <c r="AH179" s="400"/>
      <c r="AI179" s="400"/>
      <c r="AJ179" s="400"/>
      <c r="AK179" s="400"/>
      <c r="AL179" s="383"/>
      <c r="AM179" s="383"/>
      <c r="AN179" s="383"/>
    </row>
    <row r="180" spans="1:40" s="386" customFormat="1" ht="12.75" customHeight="1">
      <c r="A180" s="392" t="s">
        <v>142</v>
      </c>
      <c r="B180" s="400"/>
      <c r="C180" s="400"/>
      <c r="D180" s="400"/>
      <c r="E180" s="400"/>
      <c r="F180" s="400"/>
      <c r="G180" s="400"/>
      <c r="H180" s="400"/>
      <c r="I180" s="400"/>
      <c r="J180" s="400"/>
      <c r="K180" s="400"/>
      <c r="L180" s="400"/>
      <c r="M180" s="400"/>
      <c r="N180" s="400"/>
      <c r="O180" s="400"/>
      <c r="P180" s="400"/>
      <c r="Q180" s="400"/>
      <c r="R180" s="400"/>
      <c r="S180" s="400"/>
      <c r="T180" s="400"/>
      <c r="U180" s="400"/>
      <c r="V180" s="400"/>
      <c r="W180" s="400"/>
      <c r="X180" s="400"/>
      <c r="Y180" s="400"/>
      <c r="Z180" s="400"/>
      <c r="AA180" s="400"/>
      <c r="AB180" s="400"/>
      <c r="AC180" s="400"/>
      <c r="AD180" s="400"/>
      <c r="AE180" s="400"/>
      <c r="AF180" s="400"/>
      <c r="AG180" s="400"/>
      <c r="AH180" s="400"/>
      <c r="AI180" s="400"/>
      <c r="AJ180" s="400"/>
      <c r="AK180" s="400"/>
      <c r="AL180" s="400"/>
      <c r="AM180" s="400"/>
      <c r="AN180" s="400"/>
    </row>
    <row r="181" spans="1:40" s="386" customFormat="1" ht="12.75" customHeight="1">
      <c r="A181" s="393" t="s">
        <v>96</v>
      </c>
      <c r="B181" s="394">
        <v>1</v>
      </c>
      <c r="C181" s="394">
        <f aca="true" t="shared" si="349" ref="C181:C182">B181+1</f>
        <v>2</v>
      </c>
      <c r="D181" s="394">
        <f aca="true" t="shared" si="350" ref="D181:D182">C181+1</f>
        <v>3</v>
      </c>
      <c r="E181" s="394">
        <f aca="true" t="shared" si="351" ref="E181:E182">D181+1</f>
        <v>4</v>
      </c>
      <c r="F181" s="394">
        <f aca="true" t="shared" si="352" ref="F181:F182">E181+1</f>
        <v>5</v>
      </c>
      <c r="G181" s="395">
        <f aca="true" t="shared" si="353" ref="G181:G182">F181+1</f>
        <v>6</v>
      </c>
      <c r="H181" s="395">
        <f aca="true" t="shared" si="354" ref="H181:H182">G181+1</f>
        <v>7</v>
      </c>
      <c r="I181" s="395">
        <f aca="true" t="shared" si="355" ref="I181:I182">H181+1</f>
        <v>8</v>
      </c>
      <c r="J181" s="395">
        <f aca="true" t="shared" si="356" ref="J181:J182">I181+1</f>
        <v>9</v>
      </c>
      <c r="K181" s="395">
        <f aca="true" t="shared" si="357" ref="K181:K182">J181+1</f>
        <v>10</v>
      </c>
      <c r="L181" s="395">
        <f aca="true" t="shared" si="358" ref="L181:L182">K181+1</f>
        <v>11</v>
      </c>
      <c r="M181" s="395">
        <f aca="true" t="shared" si="359" ref="M181:M182">L181+1</f>
        <v>12</v>
      </c>
      <c r="N181" s="395">
        <f aca="true" t="shared" si="360" ref="N181:N182">M181+1</f>
        <v>13</v>
      </c>
      <c r="O181" s="395">
        <f aca="true" t="shared" si="361" ref="O181:O182">N181+1</f>
        <v>14</v>
      </c>
      <c r="P181" s="395">
        <f aca="true" t="shared" si="362" ref="P181:P182">O181+1</f>
        <v>15</v>
      </c>
      <c r="Q181" s="395">
        <f aca="true" t="shared" si="363" ref="Q181:Q182">P181+1</f>
        <v>16</v>
      </c>
      <c r="R181" s="395">
        <f aca="true" t="shared" si="364" ref="R181:R182">Q181+1</f>
        <v>17</v>
      </c>
      <c r="S181" s="395">
        <f aca="true" t="shared" si="365" ref="S181:S182">R181+1</f>
        <v>18</v>
      </c>
      <c r="T181" s="395">
        <f aca="true" t="shared" si="366" ref="T181:T182">S181+1</f>
        <v>19</v>
      </c>
      <c r="U181" s="395">
        <f aca="true" t="shared" si="367" ref="U181:U182">T181+1</f>
        <v>20</v>
      </c>
      <c r="V181" s="395">
        <f aca="true" t="shared" si="368" ref="V181:V182">U181+1</f>
        <v>21</v>
      </c>
      <c r="W181" s="395">
        <f aca="true" t="shared" si="369" ref="W181:W182">V181+1</f>
        <v>22</v>
      </c>
      <c r="X181" s="395">
        <f aca="true" t="shared" si="370" ref="X181:X182">W181+1</f>
        <v>23</v>
      </c>
      <c r="Y181" s="395">
        <f aca="true" t="shared" si="371" ref="Y181:Y182">X181+1</f>
        <v>24</v>
      </c>
      <c r="Z181" s="395">
        <f aca="true" t="shared" si="372" ref="Z181:Z182">Y181+1</f>
        <v>25</v>
      </c>
      <c r="AA181" s="395">
        <f aca="true" t="shared" si="373" ref="AA181:AA182">Z181+1</f>
        <v>26</v>
      </c>
      <c r="AB181" s="395">
        <f aca="true" t="shared" si="374" ref="AB181:AB182">AA181+1</f>
        <v>27</v>
      </c>
      <c r="AC181" s="395">
        <f aca="true" t="shared" si="375" ref="AC181:AC182">AB181+1</f>
        <v>28</v>
      </c>
      <c r="AD181" s="395">
        <f aca="true" t="shared" si="376" ref="AD181:AD182">AC181+1</f>
        <v>29</v>
      </c>
      <c r="AE181" s="395">
        <f aca="true" t="shared" si="377" ref="AE181:AE182">AD181+1</f>
        <v>30</v>
      </c>
      <c r="AF181" s="395">
        <f aca="true" t="shared" si="378" ref="AF181:AF182">AE181+1</f>
        <v>31</v>
      </c>
      <c r="AG181" s="395">
        <f aca="true" t="shared" si="379" ref="AG181:AG182">AF181+1</f>
        <v>32</v>
      </c>
      <c r="AH181" s="395">
        <f aca="true" t="shared" si="380" ref="AH181:AH182">AG181+1</f>
        <v>33</v>
      </c>
      <c r="AI181" s="395">
        <f aca="true" t="shared" si="381" ref="AI181:AI182">AH181+1</f>
        <v>34</v>
      </c>
      <c r="AJ181" s="395">
        <f aca="true" t="shared" si="382" ref="AJ181:AJ182">AI181+1</f>
        <v>35</v>
      </c>
      <c r="AK181" s="395">
        <f aca="true" t="shared" si="383" ref="AK181:AK182">AJ181+1</f>
        <v>36</v>
      </c>
      <c r="AL181" s="395">
        <f aca="true" t="shared" si="384" ref="AL181:AL182">AK181+1</f>
        <v>37</v>
      </c>
      <c r="AM181" s="395">
        <f aca="true" t="shared" si="385" ref="AM181:AM182">AL181+1</f>
        <v>38</v>
      </c>
      <c r="AN181" s="395">
        <f aca="true" t="shared" si="386" ref="AN181:AN182">AM181+1</f>
        <v>39</v>
      </c>
    </row>
    <row r="182" spans="1:40" s="386" customFormat="1" ht="12.75" customHeight="1">
      <c r="A182" s="393" t="s">
        <v>97</v>
      </c>
      <c r="B182" s="394">
        <v>1</v>
      </c>
      <c r="C182" s="394">
        <f t="shared" si="349"/>
        <v>2</v>
      </c>
      <c r="D182" s="394">
        <f t="shared" si="350"/>
        <v>3</v>
      </c>
      <c r="E182" s="394">
        <f t="shared" si="351"/>
        <v>4</v>
      </c>
      <c r="F182" s="394">
        <f t="shared" si="352"/>
        <v>5</v>
      </c>
      <c r="G182" s="395">
        <f t="shared" si="353"/>
        <v>6</v>
      </c>
      <c r="H182" s="395">
        <f t="shared" si="354"/>
        <v>7</v>
      </c>
      <c r="I182" s="395">
        <f t="shared" si="355"/>
        <v>8</v>
      </c>
      <c r="J182" s="395">
        <f t="shared" si="356"/>
        <v>9</v>
      </c>
      <c r="K182" s="395">
        <f t="shared" si="357"/>
        <v>10</v>
      </c>
      <c r="L182" s="395">
        <f t="shared" si="358"/>
        <v>11</v>
      </c>
      <c r="M182" s="395">
        <f t="shared" si="359"/>
        <v>12</v>
      </c>
      <c r="N182" s="395">
        <f t="shared" si="360"/>
        <v>13</v>
      </c>
      <c r="O182" s="395">
        <f t="shared" si="361"/>
        <v>14</v>
      </c>
      <c r="P182" s="395">
        <f t="shared" si="362"/>
        <v>15</v>
      </c>
      <c r="Q182" s="395">
        <f t="shared" si="363"/>
        <v>16</v>
      </c>
      <c r="R182" s="395">
        <f t="shared" si="364"/>
        <v>17</v>
      </c>
      <c r="S182" s="395">
        <f t="shared" si="365"/>
        <v>18</v>
      </c>
      <c r="T182" s="395">
        <f t="shared" si="366"/>
        <v>19</v>
      </c>
      <c r="U182" s="395">
        <f t="shared" si="367"/>
        <v>20</v>
      </c>
      <c r="V182" s="395">
        <f t="shared" si="368"/>
        <v>21</v>
      </c>
      <c r="W182" s="395">
        <f t="shared" si="369"/>
        <v>22</v>
      </c>
      <c r="X182" s="395">
        <f t="shared" si="370"/>
        <v>23</v>
      </c>
      <c r="Y182" s="395">
        <f t="shared" si="371"/>
        <v>24</v>
      </c>
      <c r="Z182" s="395">
        <f t="shared" si="372"/>
        <v>25</v>
      </c>
      <c r="AA182" s="395">
        <f t="shared" si="373"/>
        <v>26</v>
      </c>
      <c r="AB182" s="395">
        <f t="shared" si="374"/>
        <v>27</v>
      </c>
      <c r="AC182" s="395">
        <f t="shared" si="375"/>
        <v>28</v>
      </c>
      <c r="AD182" s="395">
        <f t="shared" si="376"/>
        <v>29</v>
      </c>
      <c r="AE182" s="395">
        <f t="shared" si="377"/>
        <v>30</v>
      </c>
      <c r="AF182" s="395">
        <f t="shared" si="378"/>
        <v>31</v>
      </c>
      <c r="AG182" s="395">
        <f t="shared" si="379"/>
        <v>32</v>
      </c>
      <c r="AH182" s="395">
        <f t="shared" si="380"/>
        <v>33</v>
      </c>
      <c r="AI182" s="395">
        <f t="shared" si="381"/>
        <v>34</v>
      </c>
      <c r="AJ182" s="395">
        <f t="shared" si="382"/>
        <v>35</v>
      </c>
      <c r="AK182" s="395">
        <f t="shared" si="383"/>
        <v>36</v>
      </c>
      <c r="AL182" s="395">
        <f t="shared" si="384"/>
        <v>37</v>
      </c>
      <c r="AM182" s="395">
        <f t="shared" si="385"/>
        <v>38</v>
      </c>
      <c r="AN182" s="395">
        <f t="shared" si="386"/>
        <v>39</v>
      </c>
    </row>
    <row r="183" spans="1:41" s="386" customFormat="1" ht="12.75" customHeight="1">
      <c r="A183" s="396"/>
      <c r="B183" s="397"/>
      <c r="C183" s="397"/>
      <c r="D183" s="398"/>
      <c r="E183" s="398"/>
      <c r="F183" s="398"/>
      <c r="G183" s="399"/>
      <c r="H183" s="399"/>
      <c r="I183" s="398"/>
      <c r="J183" s="398"/>
      <c r="K183" s="398"/>
      <c r="L183" s="397"/>
      <c r="M183" s="397"/>
      <c r="N183" s="397"/>
      <c r="O183" s="397"/>
      <c r="P183" s="397"/>
      <c r="Q183" s="397"/>
      <c r="R183" s="397"/>
      <c r="S183" s="397"/>
      <c r="T183" s="397"/>
      <c r="U183" s="397"/>
      <c r="V183" s="397"/>
      <c r="W183" s="397"/>
      <c r="X183" s="397"/>
      <c r="Y183" s="397"/>
      <c r="Z183" s="397"/>
      <c r="AA183" s="397"/>
      <c r="AB183" s="397"/>
      <c r="AC183" s="397"/>
      <c r="AD183" s="397"/>
      <c r="AE183" s="397"/>
      <c r="AF183" s="397"/>
      <c r="AG183" s="397"/>
      <c r="AH183" s="397"/>
      <c r="AI183" s="397"/>
      <c r="AJ183" s="397"/>
      <c r="AK183" s="397"/>
      <c r="AL183" s="397"/>
      <c r="AM183" s="397"/>
      <c r="AN183" s="397"/>
      <c r="AO183" s="404"/>
    </row>
    <row r="184" spans="1:41" s="386" customFormat="1" ht="12.75" customHeight="1">
      <c r="A184" s="392"/>
      <c r="B184" s="400"/>
      <c r="C184" s="400"/>
      <c r="D184" s="401" t="s">
        <v>96</v>
      </c>
      <c r="E184" s="401" t="s">
        <v>90</v>
      </c>
      <c r="F184" s="401" t="s">
        <v>91</v>
      </c>
      <c r="G184" s="402"/>
      <c r="H184" s="403"/>
      <c r="I184" s="401" t="s">
        <v>97</v>
      </c>
      <c r="J184" s="401" t="s">
        <v>90</v>
      </c>
      <c r="K184" s="401" t="s">
        <v>91</v>
      </c>
      <c r="L184" s="400"/>
      <c r="M184" s="400"/>
      <c r="N184" s="400"/>
      <c r="O184" s="400"/>
      <c r="P184" s="400"/>
      <c r="Q184" s="400"/>
      <c r="R184" s="400"/>
      <c r="S184" s="400"/>
      <c r="T184" s="400"/>
      <c r="U184" s="400"/>
      <c r="V184" s="400"/>
      <c r="W184" s="400"/>
      <c r="X184" s="400"/>
      <c r="Y184" s="400"/>
      <c r="Z184" s="400"/>
      <c r="AA184" s="400"/>
      <c r="AB184" s="400"/>
      <c r="AC184" s="400"/>
      <c r="AD184" s="400"/>
      <c r="AE184" s="400"/>
      <c r="AF184" s="400"/>
      <c r="AG184" s="400"/>
      <c r="AH184" s="400"/>
      <c r="AI184" s="400"/>
      <c r="AJ184" s="400"/>
      <c r="AK184" s="400"/>
      <c r="AL184" s="400"/>
      <c r="AM184" s="400"/>
      <c r="AN184" s="400"/>
      <c r="AO184" s="405"/>
    </row>
    <row r="185" spans="1:40" s="386" customFormat="1" ht="11.25" customHeight="1">
      <c r="A185" s="383"/>
      <c r="B185" s="383"/>
      <c r="C185" s="383"/>
      <c r="D185" s="383"/>
      <c r="E185" s="383"/>
      <c r="F185" s="383"/>
      <c r="G185" s="383"/>
      <c r="H185" s="383"/>
      <c r="I185" s="383"/>
      <c r="J185" s="383"/>
      <c r="K185" s="383"/>
      <c r="L185" s="383"/>
      <c r="M185" s="383"/>
      <c r="N185" s="383"/>
      <c r="O185" s="383"/>
      <c r="P185" s="383"/>
      <c r="Q185" s="383"/>
      <c r="R185" s="383"/>
      <c r="S185" s="383"/>
      <c r="T185" s="383"/>
      <c r="U185" s="383"/>
      <c r="V185" s="383"/>
      <c r="W185" s="383"/>
      <c r="X185" s="383"/>
      <c r="Y185" s="383"/>
      <c r="Z185" s="383"/>
      <c r="AA185" s="383"/>
      <c r="AB185" s="383"/>
      <c r="AC185" s="383"/>
      <c r="AD185" s="383"/>
      <c r="AE185" s="383"/>
      <c r="AF185" s="383"/>
      <c r="AG185" s="383"/>
      <c r="AH185" s="383"/>
      <c r="AI185" s="383"/>
      <c r="AJ185" s="383"/>
      <c r="AK185" s="383"/>
      <c r="AL185" s="383"/>
      <c r="AM185" s="383"/>
      <c r="AN185" s="383"/>
    </row>
    <row r="186" spans="1:40" s="386" customFormat="1" ht="12" customHeight="1">
      <c r="A186" s="383"/>
      <c r="B186" s="383"/>
      <c r="C186" s="400"/>
      <c r="D186" s="406"/>
      <c r="E186" s="407"/>
      <c r="F186" s="407"/>
      <c r="G186" s="406"/>
      <c r="H186" s="406"/>
      <c r="I186" s="406"/>
      <c r="J186" s="407"/>
      <c r="K186" s="407"/>
      <c r="L186" s="400"/>
      <c r="M186" s="400"/>
      <c r="N186" s="400"/>
      <c r="O186" s="400"/>
      <c r="P186" s="383"/>
      <c r="Q186" s="383"/>
      <c r="R186" s="383"/>
      <c r="S186" s="383"/>
      <c r="T186" s="383"/>
      <c r="U186" s="383"/>
      <c r="V186" s="383"/>
      <c r="W186" s="383"/>
      <c r="X186" s="383"/>
      <c r="Y186" s="383"/>
      <c r="Z186" s="383"/>
      <c r="AA186" s="383"/>
      <c r="AB186" s="383"/>
      <c r="AC186" s="383"/>
      <c r="AD186" s="383"/>
      <c r="AE186" s="383"/>
      <c r="AF186" s="383"/>
      <c r="AG186" s="383"/>
      <c r="AH186" s="383"/>
      <c r="AI186" s="383"/>
      <c r="AJ186" s="383"/>
      <c r="AK186" s="383"/>
      <c r="AL186" s="383"/>
      <c r="AM186" s="383"/>
      <c r="AN186" s="383"/>
    </row>
    <row r="187" spans="1:40" s="386" customFormat="1" ht="11.25" customHeight="1">
      <c r="A187" s="383"/>
      <c r="B187" s="383"/>
      <c r="C187" s="383"/>
      <c r="D187" s="383"/>
      <c r="E187" s="383"/>
      <c r="F187" s="383"/>
      <c r="G187" s="383"/>
      <c r="H187" s="383"/>
      <c r="I187" s="383"/>
      <c r="J187" s="383"/>
      <c r="K187" s="383"/>
      <c r="L187" s="383"/>
      <c r="M187" s="383"/>
      <c r="N187" s="383"/>
      <c r="O187" s="383"/>
      <c r="P187" s="383"/>
      <c r="Q187" s="383"/>
      <c r="R187" s="383"/>
      <c r="S187" s="383"/>
      <c r="T187" s="383"/>
      <c r="U187" s="383"/>
      <c r="V187" s="383"/>
      <c r="W187" s="383"/>
      <c r="X187" s="383"/>
      <c r="Y187" s="383"/>
      <c r="Z187" s="383"/>
      <c r="AA187" s="383"/>
      <c r="AB187" s="383"/>
      <c r="AC187" s="383"/>
      <c r="AD187" s="383"/>
      <c r="AE187" s="383"/>
      <c r="AF187" s="383"/>
      <c r="AG187" s="383"/>
      <c r="AH187" s="383"/>
      <c r="AI187" s="383"/>
      <c r="AJ187" s="383"/>
      <c r="AK187" s="383"/>
      <c r="AL187" s="383"/>
      <c r="AM187" s="383"/>
      <c r="AN187" s="383"/>
    </row>
    <row r="188" spans="1:40" s="386" customFormat="1" ht="15.75" customHeight="1">
      <c r="A188" s="408" t="s">
        <v>139</v>
      </c>
      <c r="B188" s="392"/>
      <c r="C188" s="392"/>
      <c r="D188" s="392"/>
      <c r="E188" s="392"/>
      <c r="F188" s="383"/>
      <c r="G188" s="383"/>
      <c r="H188" s="409" t="s">
        <v>96</v>
      </c>
      <c r="I188" s="409"/>
      <c r="J188" s="409" t="s">
        <v>48</v>
      </c>
      <c r="K188" s="409" t="s">
        <v>97</v>
      </c>
      <c r="L188" s="409"/>
      <c r="M188" s="383"/>
      <c r="N188" s="383"/>
      <c r="O188" s="383"/>
      <c r="P188" s="383"/>
      <c r="Q188" s="383"/>
      <c r="R188" s="383"/>
      <c r="S188" s="383"/>
      <c r="T188" s="383"/>
      <c r="U188" s="383"/>
      <c r="V188" s="383"/>
      <c r="W188" s="383"/>
      <c r="X188" s="383"/>
      <c r="Y188" s="383"/>
      <c r="Z188" s="383"/>
      <c r="AA188" s="383"/>
      <c r="AB188" s="383"/>
      <c r="AC188" s="383"/>
      <c r="AD188" s="383"/>
      <c r="AE188" s="383"/>
      <c r="AF188" s="383"/>
      <c r="AG188" s="383"/>
      <c r="AH188" s="383"/>
      <c r="AI188" s="383"/>
      <c r="AJ188" s="383"/>
      <c r="AK188" s="383"/>
      <c r="AL188" s="383"/>
      <c r="AM188" s="383"/>
      <c r="AN188" s="383"/>
    </row>
    <row r="189" spans="1:40" s="386" customFormat="1" ht="15.75" customHeight="1">
      <c r="A189" s="383"/>
      <c r="B189" s="392"/>
      <c r="C189" s="392"/>
      <c r="D189" s="380" t="s">
        <v>141</v>
      </c>
      <c r="E189" s="380"/>
      <c r="F189" s="380"/>
      <c r="G189" s="380"/>
      <c r="H189" s="393"/>
      <c r="I189" s="393"/>
      <c r="J189" s="409" t="s">
        <v>48</v>
      </c>
      <c r="K189" s="393"/>
      <c r="L189" s="393"/>
      <c r="M189" s="410"/>
      <c r="N189" s="383"/>
      <c r="O189" s="411" t="s">
        <v>140</v>
      </c>
      <c r="P189" s="411"/>
      <c r="Q189" s="411"/>
      <c r="R189" s="411"/>
      <c r="S189" s="411"/>
      <c r="T189" s="412"/>
      <c r="U189" s="412"/>
      <c r="V189" s="412"/>
      <c r="W189" s="412"/>
      <c r="X189" s="412"/>
      <c r="Y189" s="412"/>
      <c r="Z189" s="412"/>
      <c r="AA189" s="412"/>
      <c r="AB189" s="412"/>
      <c r="AC189" s="412"/>
      <c r="AD189" s="412"/>
      <c r="AE189" s="412"/>
      <c r="AF189" s="412"/>
      <c r="AG189" s="412"/>
      <c r="AH189" s="412"/>
      <c r="AI189" s="412"/>
      <c r="AJ189" s="413" t="s">
        <v>48</v>
      </c>
      <c r="AK189" s="413"/>
      <c r="AL189" s="413"/>
      <c r="AM189" s="413"/>
      <c r="AN189" s="413"/>
    </row>
    <row r="190" spans="1:40" s="386" customFormat="1" ht="16.5" customHeight="1">
      <c r="A190" s="392"/>
      <c r="B190" s="392"/>
      <c r="C190" s="392"/>
      <c r="D190" s="380" t="s">
        <v>142</v>
      </c>
      <c r="E190" s="380"/>
      <c r="F190" s="380"/>
      <c r="G190" s="380"/>
      <c r="H190" s="393"/>
      <c r="I190" s="393"/>
      <c r="J190" s="409" t="s">
        <v>48</v>
      </c>
      <c r="K190" s="393"/>
      <c r="L190" s="393"/>
      <c r="M190" s="410"/>
      <c r="N190" s="383"/>
      <c r="O190" s="411"/>
      <c r="P190" s="411"/>
      <c r="Q190" s="411"/>
      <c r="R190" s="411"/>
      <c r="S190" s="411"/>
      <c r="T190" s="412"/>
      <c r="U190" s="412"/>
      <c r="V190" s="412"/>
      <c r="W190" s="412"/>
      <c r="X190" s="412"/>
      <c r="Y190" s="412"/>
      <c r="Z190" s="412"/>
      <c r="AA190" s="412"/>
      <c r="AB190" s="412"/>
      <c r="AC190" s="412"/>
      <c r="AD190" s="412"/>
      <c r="AE190" s="412"/>
      <c r="AF190" s="412"/>
      <c r="AG190" s="412"/>
      <c r="AH190" s="412"/>
      <c r="AI190" s="412"/>
      <c r="AJ190" s="413"/>
      <c r="AK190" s="413"/>
      <c r="AL190" s="413"/>
      <c r="AM190" s="413"/>
      <c r="AN190" s="413"/>
    </row>
    <row r="191" spans="1:40" s="386" customFormat="1" ht="15.75" customHeight="1">
      <c r="A191" s="392"/>
      <c r="B191" s="392"/>
      <c r="C191" s="380" t="s">
        <v>40</v>
      </c>
      <c r="D191" s="380"/>
      <c r="E191" s="380"/>
      <c r="F191" s="380"/>
      <c r="G191" s="380"/>
      <c r="H191" s="393"/>
      <c r="I191" s="393"/>
      <c r="J191" s="409" t="s">
        <v>48</v>
      </c>
      <c r="K191" s="393"/>
      <c r="L191" s="393"/>
      <c r="M191" s="383"/>
      <c r="N191" s="383"/>
      <c r="O191" s="383"/>
      <c r="P191" s="383"/>
      <c r="Q191" s="383"/>
      <c r="R191" s="383"/>
      <c r="S191" s="383"/>
      <c r="T191" s="383"/>
      <c r="U191" s="383"/>
      <c r="V191" s="383"/>
      <c r="W191" s="383"/>
      <c r="X191" s="383"/>
      <c r="Y191" s="383"/>
      <c r="Z191" s="383"/>
      <c r="AA191" s="383"/>
      <c r="AB191" s="383"/>
      <c r="AC191" s="383"/>
      <c r="AD191" s="383"/>
      <c r="AE191" s="383"/>
      <c r="AF191" s="383"/>
      <c r="AG191" s="383"/>
      <c r="AH191" s="383"/>
      <c r="AI191" s="383"/>
      <c r="AJ191" s="383"/>
      <c r="AK191" s="383"/>
      <c r="AL191" s="383"/>
      <c r="AM191" s="383"/>
      <c r="AN191" s="383"/>
    </row>
    <row r="192" spans="1:40" s="386" customFormat="1" ht="11.25" customHeight="1">
      <c r="A192" s="383"/>
      <c r="B192" s="383"/>
      <c r="C192" s="383"/>
      <c r="D192" s="383"/>
      <c r="E192" s="383"/>
      <c r="F192" s="383"/>
      <c r="G192" s="383"/>
      <c r="H192" s="383"/>
      <c r="I192" s="383"/>
      <c r="J192" s="383"/>
      <c r="K192" s="383"/>
      <c r="L192" s="383"/>
      <c r="M192" s="383"/>
      <c r="N192" s="383"/>
      <c r="O192" s="383"/>
      <c r="P192" s="383"/>
      <c r="Q192" s="383"/>
      <c r="R192" s="383"/>
      <c r="S192" s="383"/>
      <c r="T192" s="383"/>
      <c r="U192" s="383"/>
      <c r="V192" s="383"/>
      <c r="W192" s="383"/>
      <c r="X192" s="383"/>
      <c r="Y192" s="383"/>
      <c r="Z192" s="383"/>
      <c r="AA192" s="383"/>
      <c r="AB192" s="383"/>
      <c r="AC192" s="383"/>
      <c r="AD192" s="383"/>
      <c r="AE192" s="383"/>
      <c r="AF192" s="383"/>
      <c r="AG192" s="383"/>
      <c r="AH192" s="383"/>
      <c r="AI192" s="383"/>
      <c r="AJ192" s="383"/>
      <c r="AK192" s="383"/>
      <c r="AL192" s="383"/>
      <c r="AM192" s="383"/>
      <c r="AN192" s="383"/>
    </row>
    <row r="193" spans="1:40" s="386" customFormat="1" ht="12.75" customHeight="1">
      <c r="A193" s="383"/>
      <c r="B193" s="383"/>
      <c r="C193" s="383"/>
      <c r="D193" s="383"/>
      <c r="E193" s="383"/>
      <c r="F193" s="383"/>
      <c r="G193" s="383"/>
      <c r="H193" s="383"/>
      <c r="I193" s="383"/>
      <c r="J193" s="383"/>
      <c r="K193" s="383"/>
      <c r="L193" s="383"/>
      <c r="M193" s="383"/>
      <c r="N193" s="383"/>
      <c r="O193" s="383"/>
      <c r="P193" s="383"/>
      <c r="Q193" s="383"/>
      <c r="R193" s="383"/>
      <c r="S193" s="383"/>
      <c r="T193" s="383"/>
      <c r="U193" s="383"/>
      <c r="V193" s="383"/>
      <c r="W193" s="383"/>
      <c r="X193" s="383"/>
      <c r="Y193" s="383"/>
      <c r="Z193" s="383"/>
      <c r="AA193" s="414" t="s">
        <v>145</v>
      </c>
      <c r="AB193" s="383"/>
      <c r="AC193" s="383"/>
      <c r="AD193" s="383"/>
      <c r="AE193" s="415"/>
      <c r="AF193" s="415"/>
      <c r="AG193" s="415"/>
      <c r="AH193" s="415"/>
      <c r="AI193" s="415"/>
      <c r="AJ193" s="415"/>
      <c r="AK193" s="415"/>
      <c r="AL193" s="415"/>
      <c r="AM193" s="415"/>
      <c r="AN193" s="415"/>
    </row>
    <row r="194" spans="1:40" s="386" customFormat="1" ht="11.25" customHeight="1">
      <c r="A194" s="383"/>
      <c r="B194" s="383"/>
      <c r="C194" s="383"/>
      <c r="D194" s="383"/>
      <c r="E194" s="383"/>
      <c r="F194" s="383"/>
      <c r="G194" s="383"/>
      <c r="H194" s="383"/>
      <c r="I194" s="383"/>
      <c r="J194" s="383"/>
      <c r="K194" s="383"/>
      <c r="L194" s="383"/>
      <c r="M194" s="383"/>
      <c r="N194" s="383"/>
      <c r="O194" s="383"/>
      <c r="P194" s="383"/>
      <c r="Q194" s="383"/>
      <c r="R194" s="383"/>
      <c r="S194" s="383"/>
      <c r="T194" s="383"/>
      <c r="U194" s="383"/>
      <c r="V194" s="383"/>
      <c r="W194" s="383"/>
      <c r="X194" s="383"/>
      <c r="Y194" s="383"/>
      <c r="Z194" s="383"/>
      <c r="AA194" s="383"/>
      <c r="AB194" s="383"/>
      <c r="AC194" s="383"/>
      <c r="AD194" s="383"/>
      <c r="AE194" s="415"/>
      <c r="AF194" s="415"/>
      <c r="AG194" s="415"/>
      <c r="AH194" s="415"/>
      <c r="AI194" s="415"/>
      <c r="AJ194" s="415"/>
      <c r="AK194" s="415"/>
      <c r="AL194" s="415"/>
      <c r="AM194" s="415"/>
      <c r="AN194" s="415"/>
    </row>
    <row r="195" spans="1:40" s="386" customFormat="1" ht="11.25" customHeight="1">
      <c r="A195" s="383"/>
      <c r="B195" s="383"/>
      <c r="C195" s="383"/>
      <c r="D195" s="383"/>
      <c r="E195" s="383"/>
      <c r="F195" s="383"/>
      <c r="G195" s="383"/>
      <c r="H195" s="383"/>
      <c r="I195" s="383"/>
      <c r="J195" s="383"/>
      <c r="K195" s="383"/>
      <c r="L195" s="383"/>
      <c r="M195" s="383"/>
      <c r="N195" s="383"/>
      <c r="O195" s="383"/>
      <c r="P195" s="383"/>
      <c r="Q195" s="383"/>
      <c r="R195" s="383"/>
      <c r="S195" s="383"/>
      <c r="T195" s="383"/>
      <c r="U195" s="383"/>
      <c r="V195" s="383"/>
      <c r="W195" s="383"/>
      <c r="X195" s="383"/>
      <c r="Y195" s="383"/>
      <c r="Z195" s="383"/>
      <c r="AA195" s="383"/>
      <c r="AB195" s="383"/>
      <c r="AC195" s="383"/>
      <c r="AD195" s="383"/>
      <c r="AE195" s="383"/>
      <c r="AF195" s="383"/>
      <c r="AG195" s="383"/>
      <c r="AH195" s="383"/>
      <c r="AI195" s="383"/>
      <c r="AJ195" s="383"/>
      <c r="AK195" s="383"/>
      <c r="AL195" s="383"/>
      <c r="AM195" s="383"/>
      <c r="AN195" s="383"/>
    </row>
    <row r="196" spans="1:40" s="386" customFormat="1" ht="11.25" customHeight="1">
      <c r="A196" s="383"/>
      <c r="B196" s="383"/>
      <c r="C196" s="383"/>
      <c r="D196" s="383"/>
      <c r="E196" s="383"/>
      <c r="F196" s="383"/>
      <c r="G196" s="383"/>
      <c r="H196" s="383"/>
      <c r="I196" s="383"/>
      <c r="J196" s="383"/>
      <c r="K196" s="383"/>
      <c r="L196" s="383"/>
      <c r="M196" s="383"/>
      <c r="N196" s="383"/>
      <c r="O196" s="383"/>
      <c r="P196" s="383"/>
      <c r="Q196" s="383"/>
      <c r="R196" s="383"/>
      <c r="S196" s="383"/>
      <c r="T196" s="383"/>
      <c r="U196" s="383"/>
      <c r="V196" s="383"/>
      <c r="W196" s="383"/>
      <c r="X196" s="383"/>
      <c r="Y196" s="383"/>
      <c r="Z196" s="383"/>
      <c r="AA196" s="383"/>
      <c r="AB196" s="383"/>
      <c r="AC196" s="383"/>
      <c r="AD196" s="383"/>
      <c r="AE196" s="383"/>
      <c r="AF196" s="383"/>
      <c r="AG196" s="383"/>
      <c r="AH196" s="383"/>
      <c r="AI196" s="383"/>
      <c r="AJ196" s="383"/>
      <c r="AK196" s="383"/>
      <c r="AL196" s="383"/>
      <c r="AM196" s="383"/>
      <c r="AN196" s="383"/>
    </row>
    <row r="197" spans="1:40" s="386" customFormat="1" ht="12" customHeight="1">
      <c r="A197" s="383"/>
      <c r="B197" s="383"/>
      <c r="C197" s="383"/>
      <c r="D197" s="383"/>
      <c r="E197" s="383"/>
      <c r="F197" s="383"/>
      <c r="G197" s="383"/>
      <c r="H197" s="383"/>
      <c r="I197" s="383"/>
      <c r="J197" s="383"/>
      <c r="K197" s="383"/>
      <c r="L197" s="383"/>
      <c r="M197" s="383"/>
      <c r="N197" s="383"/>
      <c r="O197" s="383"/>
      <c r="P197" s="383"/>
      <c r="Q197" s="383"/>
      <c r="R197" s="383"/>
      <c r="S197" s="383"/>
      <c r="T197" s="383"/>
      <c r="U197" s="383"/>
      <c r="V197" s="383"/>
      <c r="W197" s="383"/>
      <c r="X197" s="383"/>
      <c r="Y197" s="383"/>
      <c r="Z197" s="383"/>
      <c r="AA197" s="383"/>
      <c r="AB197" s="383"/>
      <c r="AC197" s="383"/>
      <c r="AD197" s="383"/>
      <c r="AE197" s="383"/>
      <c r="AF197" s="383"/>
      <c r="AG197" s="383"/>
      <c r="AH197" s="383"/>
      <c r="AI197" s="383"/>
      <c r="AJ197" s="383"/>
      <c r="AK197" s="383"/>
      <c r="AL197" s="383"/>
      <c r="AM197" s="383"/>
      <c r="AN197" s="383"/>
    </row>
    <row r="198" spans="1:40" s="386" customFormat="1" ht="16.5" customHeight="1">
      <c r="A198" s="380" t="s">
        <v>132</v>
      </c>
      <c r="B198" s="380"/>
      <c r="C198" s="381" t="str">
        <f>CONCATENATE('(7) vstupní data'!$B$6," ",'(7) vstupní data'!$B$7,"  ",'(7) vstupní data'!$B$8)</f>
        <v>25.- 26.2014 Český pohár  starší žákyně</v>
      </c>
      <c r="D198" s="381"/>
      <c r="E198" s="381"/>
      <c r="F198" s="381"/>
      <c r="G198" s="381"/>
      <c r="H198" s="381"/>
      <c r="I198" s="381"/>
      <c r="J198" s="381"/>
      <c r="K198" s="381"/>
      <c r="L198" s="381"/>
      <c r="M198" s="381"/>
      <c r="N198" s="381"/>
      <c r="O198" s="381"/>
      <c r="P198" s="381"/>
      <c r="Q198" s="381"/>
      <c r="R198" s="381"/>
      <c r="S198" s="381"/>
      <c r="T198" s="381"/>
      <c r="U198" s="381"/>
      <c r="V198" s="381"/>
      <c r="W198" s="381"/>
      <c r="X198" s="381" t="s">
        <v>133</v>
      </c>
      <c r="Y198" s="381"/>
      <c r="Z198" s="382" t="str">
        <f>'(7) vstupní data'!$B$11</f>
        <v>3.skupina</v>
      </c>
      <c r="AA198" s="382"/>
      <c r="AB198" s="382"/>
      <c r="AC198" s="382"/>
      <c r="AD198" s="382"/>
      <c r="AE198" s="382"/>
      <c r="AF198" s="383"/>
      <c r="AG198" s="383"/>
      <c r="AH198" s="384">
        <f>'(7) vstupní data'!$B$9</f>
        <v>0</v>
      </c>
      <c r="AI198" s="384"/>
      <c r="AJ198" s="384"/>
      <c r="AK198" s="384"/>
      <c r="AL198" s="384"/>
      <c r="AM198" s="384"/>
      <c r="AN198" s="384"/>
    </row>
    <row r="199" spans="1:40" s="386" customFormat="1" ht="15.75" customHeight="1">
      <c r="A199" s="380" t="s">
        <v>134</v>
      </c>
      <c r="B199" s="380"/>
      <c r="C199" s="381" t="str">
        <f>CONCATENATE('(7) vstupní data'!$B$1," ",'(7) vstupní data'!$B$3)</f>
        <v>TJ Orion Praha ZŠ Mráčkova 3090 Praha 12</v>
      </c>
      <c r="D199" s="381"/>
      <c r="E199" s="381"/>
      <c r="F199" s="381"/>
      <c r="G199" s="381"/>
      <c r="H199" s="381"/>
      <c r="I199" s="381"/>
      <c r="J199" s="381"/>
      <c r="K199" s="381"/>
      <c r="L199" s="381"/>
      <c r="M199" s="381"/>
      <c r="N199" s="381"/>
      <c r="O199" s="381"/>
      <c r="P199" s="381"/>
      <c r="Q199" s="381"/>
      <c r="R199" s="381"/>
      <c r="S199" s="381"/>
      <c r="T199" s="381"/>
      <c r="U199" s="381"/>
      <c r="V199" s="381"/>
      <c r="W199" s="381"/>
      <c r="X199" s="381"/>
      <c r="Y199" s="381"/>
      <c r="Z199" s="381"/>
      <c r="AA199" s="381"/>
      <c r="AB199" s="381"/>
      <c r="AC199" s="381"/>
      <c r="AD199" s="381"/>
      <c r="AE199" s="381"/>
      <c r="AF199" s="383"/>
      <c r="AG199" s="383"/>
      <c r="AH199" s="383"/>
      <c r="AI199" s="383"/>
      <c r="AJ199" s="383"/>
      <c r="AK199" s="383"/>
      <c r="AL199" s="383"/>
      <c r="AM199" s="383"/>
      <c r="AN199" s="383"/>
    </row>
    <row r="200" spans="1:40" s="386" customFormat="1" ht="15.75" customHeight="1">
      <c r="A200" s="387"/>
      <c r="B200" s="387"/>
      <c r="C200" s="388"/>
      <c r="D200" s="388"/>
      <c r="E200" s="388"/>
      <c r="F200" s="388"/>
      <c r="G200" s="388"/>
      <c r="H200" s="388"/>
      <c r="I200" s="388"/>
      <c r="J200" s="388"/>
      <c r="K200" s="388"/>
      <c r="L200" s="388"/>
      <c r="M200" s="388"/>
      <c r="N200" s="388"/>
      <c r="O200" s="388"/>
      <c r="P200" s="388"/>
      <c r="Q200" s="388"/>
      <c r="R200" s="388"/>
      <c r="S200" s="388"/>
      <c r="T200" s="388"/>
      <c r="U200" s="388"/>
      <c r="V200" s="388"/>
      <c r="W200" s="388"/>
      <c r="X200" s="388"/>
      <c r="Y200" s="388"/>
      <c r="Z200" s="388"/>
      <c r="AA200" s="388"/>
      <c r="AB200" s="388"/>
      <c r="AC200" s="388"/>
      <c r="AD200" s="388"/>
      <c r="AE200" s="388"/>
      <c r="AF200" s="383"/>
      <c r="AG200" s="383"/>
      <c r="AH200" s="381" t="s">
        <v>135</v>
      </c>
      <c r="AI200" s="381"/>
      <c r="AJ200" s="381"/>
      <c r="AK200" s="381"/>
      <c r="AL200" s="389">
        <v>8</v>
      </c>
      <c r="AM200" s="389"/>
      <c r="AN200" s="383"/>
    </row>
    <row r="201" spans="1:40" s="386" customFormat="1" ht="15.75" customHeight="1">
      <c r="A201" s="387"/>
      <c r="B201" s="387"/>
      <c r="C201" s="388"/>
      <c r="D201" s="388"/>
      <c r="E201" s="388"/>
      <c r="F201" s="388"/>
      <c r="G201" s="388"/>
      <c r="H201" s="388"/>
      <c r="I201" s="388"/>
      <c r="J201" s="388"/>
      <c r="K201" s="388"/>
      <c r="L201" s="388"/>
      <c r="M201" s="388"/>
      <c r="N201" s="388"/>
      <c r="O201" s="388"/>
      <c r="P201" s="388"/>
      <c r="Q201" s="388"/>
      <c r="R201" s="388"/>
      <c r="S201" s="388"/>
      <c r="T201" s="388"/>
      <c r="U201" s="388"/>
      <c r="V201" s="388"/>
      <c r="W201" s="388"/>
      <c r="X201" s="388"/>
      <c r="Y201" s="388"/>
      <c r="Z201" s="388"/>
      <c r="AA201" s="388"/>
      <c r="AB201" s="388"/>
      <c r="AC201" s="388"/>
      <c r="AD201" s="388"/>
      <c r="AE201" s="388"/>
      <c r="AF201" s="383"/>
      <c r="AG201" s="383"/>
      <c r="AH201" s="383"/>
      <c r="AI201" s="383"/>
      <c r="AJ201" s="383"/>
      <c r="AK201" s="383"/>
      <c r="AL201" s="383"/>
      <c r="AM201" s="383"/>
      <c r="AN201" s="383"/>
    </row>
    <row r="202" spans="1:40" s="386" customFormat="1" ht="15.75" customHeight="1">
      <c r="A202" s="390" t="s">
        <v>136</v>
      </c>
      <c r="B202" s="390"/>
      <c r="C202" s="383"/>
      <c r="D202" s="383"/>
      <c r="E202" s="391" t="s">
        <v>137</v>
      </c>
      <c r="F202" s="389" t="str">
        <f>VLOOKUP(AL200,'(7) vstupní data'!$H$2:$P$22,2,0)</f>
        <v>TJ Kralupy</v>
      </c>
      <c r="G202" s="389"/>
      <c r="H202" s="389"/>
      <c r="I202" s="389"/>
      <c r="J202" s="389"/>
      <c r="K202" s="389"/>
      <c r="L202" s="389"/>
      <c r="M202" s="389"/>
      <c r="N202" s="389"/>
      <c r="O202" s="389"/>
      <c r="P202" s="389"/>
      <c r="Q202" s="389"/>
      <c r="R202" s="389"/>
      <c r="S202" s="389"/>
      <c r="T202" s="389"/>
      <c r="U202" s="383"/>
      <c r="V202" s="391" t="s">
        <v>138</v>
      </c>
      <c r="W202" s="389" t="str">
        <f>VLOOKUP(AL200,'(7) vstupní data'!$H$2:$P$22,6,0)</f>
        <v>VK Karlovy Vary</v>
      </c>
      <c r="X202" s="389"/>
      <c r="Y202" s="389"/>
      <c r="Z202" s="389"/>
      <c r="AA202" s="389"/>
      <c r="AB202" s="389"/>
      <c r="AC202" s="389"/>
      <c r="AD202" s="389"/>
      <c r="AE202" s="389"/>
      <c r="AF202" s="389"/>
      <c r="AG202" s="389"/>
      <c r="AH202" s="389"/>
      <c r="AI202" s="389"/>
      <c r="AJ202" s="389"/>
      <c r="AK202" s="389"/>
      <c r="AL202" s="383"/>
      <c r="AM202" s="383"/>
      <c r="AN202" s="383"/>
    </row>
    <row r="203" spans="1:40" s="386" customFormat="1" ht="11.25" customHeight="1">
      <c r="A203" s="383"/>
      <c r="B203" s="383"/>
      <c r="C203" s="383"/>
      <c r="D203" s="383"/>
      <c r="E203" s="383"/>
      <c r="F203" s="383"/>
      <c r="G203" s="383"/>
      <c r="H203" s="383"/>
      <c r="I203" s="383"/>
      <c r="J203" s="383"/>
      <c r="K203" s="383"/>
      <c r="L203" s="383"/>
      <c r="M203" s="383"/>
      <c r="N203" s="383"/>
      <c r="O203" s="383"/>
      <c r="P203" s="383"/>
      <c r="Q203" s="383"/>
      <c r="R203" s="383"/>
      <c r="S203" s="383"/>
      <c r="T203" s="383"/>
      <c r="U203" s="383"/>
      <c r="V203" s="383"/>
      <c r="W203" s="383"/>
      <c r="X203" s="383"/>
      <c r="Y203" s="383"/>
      <c r="Z203" s="383"/>
      <c r="AA203" s="383"/>
      <c r="AB203" s="383"/>
      <c r="AC203" s="383"/>
      <c r="AD203" s="383"/>
      <c r="AE203" s="383"/>
      <c r="AF203" s="383"/>
      <c r="AG203" s="383"/>
      <c r="AH203" s="383"/>
      <c r="AI203" s="383"/>
      <c r="AJ203" s="383"/>
      <c r="AK203" s="383"/>
      <c r="AL203" s="383"/>
      <c r="AM203" s="383"/>
      <c r="AN203" s="383"/>
    </row>
    <row r="204" spans="1:40" s="386" customFormat="1" ht="12.75" customHeight="1">
      <c r="A204" s="392" t="s">
        <v>141</v>
      </c>
      <c r="B204" s="383"/>
      <c r="C204" s="383"/>
      <c r="D204" s="383"/>
      <c r="E204" s="383"/>
      <c r="F204" s="383"/>
      <c r="G204" s="383"/>
      <c r="H204" s="383"/>
      <c r="I204" s="383"/>
      <c r="J204" s="383"/>
      <c r="K204" s="383"/>
      <c r="L204" s="383"/>
      <c r="M204" s="383"/>
      <c r="N204" s="383"/>
      <c r="O204" s="383"/>
      <c r="P204" s="383"/>
      <c r="Q204" s="383"/>
      <c r="R204" s="383"/>
      <c r="S204" s="383"/>
      <c r="T204" s="383"/>
      <c r="U204" s="383"/>
      <c r="V204" s="383"/>
      <c r="W204" s="383"/>
      <c r="X204" s="383"/>
      <c r="Y204" s="383"/>
      <c r="Z204" s="383"/>
      <c r="AA204" s="383"/>
      <c r="AB204" s="383"/>
      <c r="AC204" s="383"/>
      <c r="AD204" s="383"/>
      <c r="AE204" s="383"/>
      <c r="AF204" s="383"/>
      <c r="AG204" s="383"/>
      <c r="AH204" s="383"/>
      <c r="AI204" s="383"/>
      <c r="AJ204" s="383"/>
      <c r="AK204" s="383"/>
      <c r="AL204" s="383"/>
      <c r="AM204" s="383"/>
      <c r="AN204" s="383"/>
    </row>
    <row r="205" spans="1:40" s="386" customFormat="1" ht="12.75" customHeight="1">
      <c r="A205" s="393" t="s">
        <v>96</v>
      </c>
      <c r="B205" s="394">
        <v>1</v>
      </c>
      <c r="C205" s="394">
        <f>B205+1</f>
        <v>2</v>
      </c>
      <c r="D205" s="394">
        <f aca="true" t="shared" si="387" ref="D205:D206">C205+1</f>
        <v>3</v>
      </c>
      <c r="E205" s="394">
        <f aca="true" t="shared" si="388" ref="E205:E206">D205+1</f>
        <v>4</v>
      </c>
      <c r="F205" s="394">
        <f aca="true" t="shared" si="389" ref="F205:F206">E205+1</f>
        <v>5</v>
      </c>
      <c r="G205" s="395">
        <f aca="true" t="shared" si="390" ref="G205:G206">F205+1</f>
        <v>6</v>
      </c>
      <c r="H205" s="395">
        <f aca="true" t="shared" si="391" ref="H205:H206">G205+1</f>
        <v>7</v>
      </c>
      <c r="I205" s="395">
        <f aca="true" t="shared" si="392" ref="I205:I206">H205+1</f>
        <v>8</v>
      </c>
      <c r="J205" s="395">
        <f aca="true" t="shared" si="393" ref="J205:J206">I205+1</f>
        <v>9</v>
      </c>
      <c r="K205" s="395">
        <f aca="true" t="shared" si="394" ref="K205:K206">J205+1</f>
        <v>10</v>
      </c>
      <c r="L205" s="395">
        <f aca="true" t="shared" si="395" ref="L205:L206">K205+1</f>
        <v>11</v>
      </c>
      <c r="M205" s="395">
        <f aca="true" t="shared" si="396" ref="M205:M206">L205+1</f>
        <v>12</v>
      </c>
      <c r="N205" s="395">
        <f aca="true" t="shared" si="397" ref="N205:N206">M205+1</f>
        <v>13</v>
      </c>
      <c r="O205" s="395">
        <f aca="true" t="shared" si="398" ref="O205:O206">N205+1</f>
        <v>14</v>
      </c>
      <c r="P205" s="395">
        <f aca="true" t="shared" si="399" ref="P205:P206">O205+1</f>
        <v>15</v>
      </c>
      <c r="Q205" s="395">
        <f aca="true" t="shared" si="400" ref="Q205:Q206">P205+1</f>
        <v>16</v>
      </c>
      <c r="R205" s="395">
        <f aca="true" t="shared" si="401" ref="R205:R206">Q205+1</f>
        <v>17</v>
      </c>
      <c r="S205" s="395">
        <f aca="true" t="shared" si="402" ref="S205:S206">R205+1</f>
        <v>18</v>
      </c>
      <c r="T205" s="395">
        <f aca="true" t="shared" si="403" ref="T205:T206">S205+1</f>
        <v>19</v>
      </c>
      <c r="U205" s="395">
        <f aca="true" t="shared" si="404" ref="U205:U206">T205+1</f>
        <v>20</v>
      </c>
      <c r="V205" s="395">
        <f aca="true" t="shared" si="405" ref="V205:V206">U205+1</f>
        <v>21</v>
      </c>
      <c r="W205" s="395">
        <f aca="true" t="shared" si="406" ref="W205:W206">V205+1</f>
        <v>22</v>
      </c>
      <c r="X205" s="395">
        <f aca="true" t="shared" si="407" ref="X205:X206">W205+1</f>
        <v>23</v>
      </c>
      <c r="Y205" s="395">
        <f aca="true" t="shared" si="408" ref="Y205:Y206">X205+1</f>
        <v>24</v>
      </c>
      <c r="Z205" s="395">
        <f aca="true" t="shared" si="409" ref="Z205:Z206">Y205+1</f>
        <v>25</v>
      </c>
      <c r="AA205" s="395">
        <f aca="true" t="shared" si="410" ref="AA205:AA206">Z205+1</f>
        <v>26</v>
      </c>
      <c r="AB205" s="395">
        <f aca="true" t="shared" si="411" ref="AB205:AB206">AA205+1</f>
        <v>27</v>
      </c>
      <c r="AC205" s="395">
        <f aca="true" t="shared" si="412" ref="AC205:AC206">AB205+1</f>
        <v>28</v>
      </c>
      <c r="AD205" s="395">
        <f aca="true" t="shared" si="413" ref="AD205:AD206">AC205+1</f>
        <v>29</v>
      </c>
      <c r="AE205" s="395">
        <f aca="true" t="shared" si="414" ref="AE205:AE206">AD205+1</f>
        <v>30</v>
      </c>
      <c r="AF205" s="395">
        <f aca="true" t="shared" si="415" ref="AF205:AF206">AE205+1</f>
        <v>31</v>
      </c>
      <c r="AG205" s="395">
        <f aca="true" t="shared" si="416" ref="AG205:AG206">AF205+1</f>
        <v>32</v>
      </c>
      <c r="AH205" s="395">
        <f aca="true" t="shared" si="417" ref="AH205:AH206">AG205+1</f>
        <v>33</v>
      </c>
      <c r="AI205" s="395">
        <f aca="true" t="shared" si="418" ref="AI205:AI206">AH205+1</f>
        <v>34</v>
      </c>
      <c r="AJ205" s="395">
        <f aca="true" t="shared" si="419" ref="AJ205:AJ206">AI205+1</f>
        <v>35</v>
      </c>
      <c r="AK205" s="395">
        <f aca="true" t="shared" si="420" ref="AK205:AK206">AJ205+1</f>
        <v>36</v>
      </c>
      <c r="AL205" s="395">
        <f aca="true" t="shared" si="421" ref="AL205:AL206">AK205+1</f>
        <v>37</v>
      </c>
      <c r="AM205" s="395">
        <f aca="true" t="shared" si="422" ref="AM205:AM206">AL205+1</f>
        <v>38</v>
      </c>
      <c r="AN205" s="395">
        <f aca="true" t="shared" si="423" ref="AN205:AN206">AM205+1</f>
        <v>39</v>
      </c>
    </row>
    <row r="206" spans="1:40" s="386" customFormat="1" ht="12.75" customHeight="1">
      <c r="A206" s="393" t="s">
        <v>97</v>
      </c>
      <c r="B206" s="394">
        <v>1</v>
      </c>
      <c r="C206" s="394">
        <f>B206+1</f>
        <v>2</v>
      </c>
      <c r="D206" s="394">
        <f t="shared" si="387"/>
        <v>3</v>
      </c>
      <c r="E206" s="394">
        <f t="shared" si="388"/>
        <v>4</v>
      </c>
      <c r="F206" s="394">
        <f t="shared" si="389"/>
        <v>5</v>
      </c>
      <c r="G206" s="395">
        <f t="shared" si="390"/>
        <v>6</v>
      </c>
      <c r="H206" s="395">
        <f t="shared" si="391"/>
        <v>7</v>
      </c>
      <c r="I206" s="395">
        <f t="shared" si="392"/>
        <v>8</v>
      </c>
      <c r="J206" s="395">
        <f t="shared" si="393"/>
        <v>9</v>
      </c>
      <c r="K206" s="395">
        <f t="shared" si="394"/>
        <v>10</v>
      </c>
      <c r="L206" s="395">
        <f t="shared" si="395"/>
        <v>11</v>
      </c>
      <c r="M206" s="395">
        <f t="shared" si="396"/>
        <v>12</v>
      </c>
      <c r="N206" s="395">
        <f t="shared" si="397"/>
        <v>13</v>
      </c>
      <c r="O206" s="395">
        <f t="shared" si="398"/>
        <v>14</v>
      </c>
      <c r="P206" s="395">
        <f t="shared" si="399"/>
        <v>15</v>
      </c>
      <c r="Q206" s="395">
        <f t="shared" si="400"/>
        <v>16</v>
      </c>
      <c r="R206" s="395">
        <f t="shared" si="401"/>
        <v>17</v>
      </c>
      <c r="S206" s="395">
        <f t="shared" si="402"/>
        <v>18</v>
      </c>
      <c r="T206" s="395">
        <f t="shared" si="403"/>
        <v>19</v>
      </c>
      <c r="U206" s="395">
        <f t="shared" si="404"/>
        <v>20</v>
      </c>
      <c r="V206" s="395">
        <f t="shared" si="405"/>
        <v>21</v>
      </c>
      <c r="W206" s="395">
        <f t="shared" si="406"/>
        <v>22</v>
      </c>
      <c r="X206" s="395">
        <f t="shared" si="407"/>
        <v>23</v>
      </c>
      <c r="Y206" s="395">
        <f t="shared" si="408"/>
        <v>24</v>
      </c>
      <c r="Z206" s="395">
        <f t="shared" si="409"/>
        <v>25</v>
      </c>
      <c r="AA206" s="395">
        <f t="shared" si="410"/>
        <v>26</v>
      </c>
      <c r="AB206" s="395">
        <f t="shared" si="411"/>
        <v>27</v>
      </c>
      <c r="AC206" s="395">
        <f t="shared" si="412"/>
        <v>28</v>
      </c>
      <c r="AD206" s="395">
        <f t="shared" si="413"/>
        <v>29</v>
      </c>
      <c r="AE206" s="395">
        <f t="shared" si="414"/>
        <v>30</v>
      </c>
      <c r="AF206" s="395">
        <f t="shared" si="415"/>
        <v>31</v>
      </c>
      <c r="AG206" s="395">
        <f t="shared" si="416"/>
        <v>32</v>
      </c>
      <c r="AH206" s="395">
        <f t="shared" si="417"/>
        <v>33</v>
      </c>
      <c r="AI206" s="395">
        <f t="shared" si="418"/>
        <v>34</v>
      </c>
      <c r="AJ206" s="395">
        <f t="shared" si="419"/>
        <v>35</v>
      </c>
      <c r="AK206" s="395">
        <f t="shared" si="420"/>
        <v>36</v>
      </c>
      <c r="AL206" s="395">
        <f t="shared" si="421"/>
        <v>37</v>
      </c>
      <c r="AM206" s="395">
        <f t="shared" si="422"/>
        <v>38</v>
      </c>
      <c r="AN206" s="395">
        <f t="shared" si="423"/>
        <v>39</v>
      </c>
    </row>
    <row r="207" spans="1:40" s="386" customFormat="1" ht="12.75" customHeight="1">
      <c r="A207" s="396"/>
      <c r="B207" s="397"/>
      <c r="C207" s="397"/>
      <c r="D207" s="398"/>
      <c r="E207" s="398"/>
      <c r="F207" s="398"/>
      <c r="G207" s="399"/>
      <c r="H207" s="399"/>
      <c r="I207" s="398"/>
      <c r="J207" s="398"/>
      <c r="K207" s="398"/>
      <c r="L207" s="397"/>
      <c r="M207" s="397"/>
      <c r="N207" s="397"/>
      <c r="O207" s="397"/>
      <c r="P207" s="397"/>
      <c r="Q207" s="397"/>
      <c r="R207" s="397"/>
      <c r="S207" s="397"/>
      <c r="T207" s="397"/>
      <c r="U207" s="397"/>
      <c r="V207" s="397"/>
      <c r="W207" s="397"/>
      <c r="X207" s="397"/>
      <c r="Y207" s="397"/>
      <c r="Z207" s="397"/>
      <c r="AA207" s="397"/>
      <c r="AB207" s="397"/>
      <c r="AC207" s="397"/>
      <c r="AD207" s="397"/>
      <c r="AE207" s="397"/>
      <c r="AF207" s="397"/>
      <c r="AG207" s="397"/>
      <c r="AH207" s="397"/>
      <c r="AI207" s="397"/>
      <c r="AJ207" s="397"/>
      <c r="AK207" s="397"/>
      <c r="AL207" s="397"/>
      <c r="AM207" s="397"/>
      <c r="AN207" s="397"/>
    </row>
    <row r="208" spans="1:40" s="386" customFormat="1" ht="12.75" customHeight="1">
      <c r="A208" s="392"/>
      <c r="B208" s="400"/>
      <c r="C208" s="400"/>
      <c r="D208" s="401" t="s">
        <v>96</v>
      </c>
      <c r="E208" s="401" t="s">
        <v>90</v>
      </c>
      <c r="F208" s="401" t="s">
        <v>91</v>
      </c>
      <c r="G208" s="402"/>
      <c r="H208" s="403"/>
      <c r="I208" s="401" t="s">
        <v>97</v>
      </c>
      <c r="J208" s="401" t="s">
        <v>90</v>
      </c>
      <c r="K208" s="401" t="s">
        <v>91</v>
      </c>
      <c r="L208" s="400"/>
      <c r="M208" s="400"/>
      <c r="N208" s="400"/>
      <c r="O208" s="400"/>
      <c r="P208" s="400"/>
      <c r="Q208" s="400"/>
      <c r="R208" s="400"/>
      <c r="S208" s="400"/>
      <c r="T208" s="400"/>
      <c r="U208" s="400"/>
      <c r="V208" s="400"/>
      <c r="W208" s="400"/>
      <c r="X208" s="400"/>
      <c r="Y208" s="400"/>
      <c r="Z208" s="400"/>
      <c r="AA208" s="400"/>
      <c r="AB208" s="400"/>
      <c r="AC208" s="400"/>
      <c r="AD208" s="400"/>
      <c r="AE208" s="400"/>
      <c r="AF208" s="400"/>
      <c r="AG208" s="400"/>
      <c r="AH208" s="400"/>
      <c r="AI208" s="400"/>
      <c r="AJ208" s="400"/>
      <c r="AK208" s="400"/>
      <c r="AL208" s="383"/>
      <c r="AM208" s="383"/>
      <c r="AN208" s="383"/>
    </row>
    <row r="209" spans="1:40" s="386" customFormat="1" ht="12.75" customHeight="1">
      <c r="A209" s="392" t="s">
        <v>142</v>
      </c>
      <c r="B209" s="400"/>
      <c r="C209" s="400"/>
      <c r="D209" s="400"/>
      <c r="E209" s="400"/>
      <c r="F209" s="400"/>
      <c r="G209" s="400"/>
      <c r="H209" s="400"/>
      <c r="I209" s="400"/>
      <c r="J209" s="400"/>
      <c r="K209" s="400"/>
      <c r="L209" s="400"/>
      <c r="M209" s="400"/>
      <c r="N209" s="400"/>
      <c r="O209" s="400"/>
      <c r="P209" s="400"/>
      <c r="Q209" s="400"/>
      <c r="R209" s="400"/>
      <c r="S209" s="400"/>
      <c r="T209" s="400"/>
      <c r="U209" s="400"/>
      <c r="V209" s="400"/>
      <c r="W209" s="400"/>
      <c r="X209" s="400"/>
      <c r="Y209" s="400"/>
      <c r="Z209" s="400"/>
      <c r="AA209" s="400"/>
      <c r="AB209" s="400"/>
      <c r="AC209" s="400"/>
      <c r="AD209" s="400"/>
      <c r="AE209" s="400"/>
      <c r="AF209" s="400"/>
      <c r="AG209" s="400"/>
      <c r="AH209" s="400"/>
      <c r="AI209" s="400"/>
      <c r="AJ209" s="400"/>
      <c r="AK209" s="400"/>
      <c r="AL209" s="400"/>
      <c r="AM209" s="400"/>
      <c r="AN209" s="400"/>
    </row>
    <row r="210" spans="1:40" s="386" customFormat="1" ht="12.75" customHeight="1">
      <c r="A210" s="393" t="s">
        <v>96</v>
      </c>
      <c r="B210" s="394">
        <v>1</v>
      </c>
      <c r="C210" s="394">
        <f aca="true" t="shared" si="424" ref="C210:C211">B210+1</f>
        <v>2</v>
      </c>
      <c r="D210" s="394">
        <f aca="true" t="shared" si="425" ref="D210:D211">C210+1</f>
        <v>3</v>
      </c>
      <c r="E210" s="394">
        <f aca="true" t="shared" si="426" ref="E210:E211">D210+1</f>
        <v>4</v>
      </c>
      <c r="F210" s="394">
        <f aca="true" t="shared" si="427" ref="F210:F211">E210+1</f>
        <v>5</v>
      </c>
      <c r="G210" s="395">
        <f aca="true" t="shared" si="428" ref="G210:G211">F210+1</f>
        <v>6</v>
      </c>
      <c r="H210" s="395">
        <f aca="true" t="shared" si="429" ref="H210:H211">G210+1</f>
        <v>7</v>
      </c>
      <c r="I210" s="395">
        <f aca="true" t="shared" si="430" ref="I210:I211">H210+1</f>
        <v>8</v>
      </c>
      <c r="J210" s="395">
        <f aca="true" t="shared" si="431" ref="J210:J211">I210+1</f>
        <v>9</v>
      </c>
      <c r="K210" s="395">
        <f aca="true" t="shared" si="432" ref="K210:K211">J210+1</f>
        <v>10</v>
      </c>
      <c r="L210" s="395">
        <f aca="true" t="shared" si="433" ref="L210:L211">K210+1</f>
        <v>11</v>
      </c>
      <c r="M210" s="395">
        <f aca="true" t="shared" si="434" ref="M210:M211">L210+1</f>
        <v>12</v>
      </c>
      <c r="N210" s="395">
        <f aca="true" t="shared" si="435" ref="N210:N211">M210+1</f>
        <v>13</v>
      </c>
      <c r="O210" s="395">
        <f aca="true" t="shared" si="436" ref="O210:O211">N210+1</f>
        <v>14</v>
      </c>
      <c r="P210" s="395">
        <f aca="true" t="shared" si="437" ref="P210:P211">O210+1</f>
        <v>15</v>
      </c>
      <c r="Q210" s="395">
        <f aca="true" t="shared" si="438" ref="Q210:Q211">P210+1</f>
        <v>16</v>
      </c>
      <c r="R210" s="395">
        <f aca="true" t="shared" si="439" ref="R210:R211">Q210+1</f>
        <v>17</v>
      </c>
      <c r="S210" s="395">
        <f aca="true" t="shared" si="440" ref="S210:S211">R210+1</f>
        <v>18</v>
      </c>
      <c r="T210" s="395">
        <f aca="true" t="shared" si="441" ref="T210:T211">S210+1</f>
        <v>19</v>
      </c>
      <c r="U210" s="395">
        <f aca="true" t="shared" si="442" ref="U210:U211">T210+1</f>
        <v>20</v>
      </c>
      <c r="V210" s="395">
        <f aca="true" t="shared" si="443" ref="V210:V211">U210+1</f>
        <v>21</v>
      </c>
      <c r="W210" s="395">
        <f aca="true" t="shared" si="444" ref="W210:W211">V210+1</f>
        <v>22</v>
      </c>
      <c r="X210" s="395">
        <f aca="true" t="shared" si="445" ref="X210:X211">W210+1</f>
        <v>23</v>
      </c>
      <c r="Y210" s="395">
        <f aca="true" t="shared" si="446" ref="Y210:Y211">X210+1</f>
        <v>24</v>
      </c>
      <c r="Z210" s="395">
        <f aca="true" t="shared" si="447" ref="Z210:Z211">Y210+1</f>
        <v>25</v>
      </c>
      <c r="AA210" s="395">
        <f aca="true" t="shared" si="448" ref="AA210:AA211">Z210+1</f>
        <v>26</v>
      </c>
      <c r="AB210" s="395">
        <f aca="true" t="shared" si="449" ref="AB210:AB211">AA210+1</f>
        <v>27</v>
      </c>
      <c r="AC210" s="395">
        <f aca="true" t="shared" si="450" ref="AC210:AC211">AB210+1</f>
        <v>28</v>
      </c>
      <c r="AD210" s="395">
        <f aca="true" t="shared" si="451" ref="AD210:AD211">AC210+1</f>
        <v>29</v>
      </c>
      <c r="AE210" s="395">
        <f aca="true" t="shared" si="452" ref="AE210:AE211">AD210+1</f>
        <v>30</v>
      </c>
      <c r="AF210" s="395">
        <f aca="true" t="shared" si="453" ref="AF210:AF211">AE210+1</f>
        <v>31</v>
      </c>
      <c r="AG210" s="395">
        <f aca="true" t="shared" si="454" ref="AG210:AG211">AF210+1</f>
        <v>32</v>
      </c>
      <c r="AH210" s="395">
        <f aca="true" t="shared" si="455" ref="AH210:AH211">AG210+1</f>
        <v>33</v>
      </c>
      <c r="AI210" s="395">
        <f aca="true" t="shared" si="456" ref="AI210:AI211">AH210+1</f>
        <v>34</v>
      </c>
      <c r="AJ210" s="395">
        <f aca="true" t="shared" si="457" ref="AJ210:AJ211">AI210+1</f>
        <v>35</v>
      </c>
      <c r="AK210" s="395">
        <f aca="true" t="shared" si="458" ref="AK210:AK211">AJ210+1</f>
        <v>36</v>
      </c>
      <c r="AL210" s="395">
        <f aca="true" t="shared" si="459" ref="AL210:AL211">AK210+1</f>
        <v>37</v>
      </c>
      <c r="AM210" s="395">
        <f aca="true" t="shared" si="460" ref="AM210:AM211">AL210+1</f>
        <v>38</v>
      </c>
      <c r="AN210" s="395">
        <f aca="true" t="shared" si="461" ref="AN210:AN211">AM210+1</f>
        <v>39</v>
      </c>
    </row>
    <row r="211" spans="1:40" s="386" customFormat="1" ht="12.75" customHeight="1">
      <c r="A211" s="393" t="s">
        <v>97</v>
      </c>
      <c r="B211" s="394">
        <v>1</v>
      </c>
      <c r="C211" s="394">
        <f t="shared" si="424"/>
        <v>2</v>
      </c>
      <c r="D211" s="394">
        <f t="shared" si="425"/>
        <v>3</v>
      </c>
      <c r="E211" s="394">
        <f t="shared" si="426"/>
        <v>4</v>
      </c>
      <c r="F211" s="394">
        <f t="shared" si="427"/>
        <v>5</v>
      </c>
      <c r="G211" s="395">
        <f t="shared" si="428"/>
        <v>6</v>
      </c>
      <c r="H211" s="395">
        <f t="shared" si="429"/>
        <v>7</v>
      </c>
      <c r="I211" s="395">
        <f t="shared" si="430"/>
        <v>8</v>
      </c>
      <c r="J211" s="395">
        <f t="shared" si="431"/>
        <v>9</v>
      </c>
      <c r="K211" s="395">
        <f t="shared" si="432"/>
        <v>10</v>
      </c>
      <c r="L211" s="395">
        <f t="shared" si="433"/>
        <v>11</v>
      </c>
      <c r="M211" s="395">
        <f t="shared" si="434"/>
        <v>12</v>
      </c>
      <c r="N211" s="395">
        <f t="shared" si="435"/>
        <v>13</v>
      </c>
      <c r="O211" s="395">
        <f t="shared" si="436"/>
        <v>14</v>
      </c>
      <c r="P211" s="395">
        <f t="shared" si="437"/>
        <v>15</v>
      </c>
      <c r="Q211" s="395">
        <f t="shared" si="438"/>
        <v>16</v>
      </c>
      <c r="R211" s="395">
        <f t="shared" si="439"/>
        <v>17</v>
      </c>
      <c r="S211" s="395">
        <f t="shared" si="440"/>
        <v>18</v>
      </c>
      <c r="T211" s="395">
        <f t="shared" si="441"/>
        <v>19</v>
      </c>
      <c r="U211" s="395">
        <f t="shared" si="442"/>
        <v>20</v>
      </c>
      <c r="V211" s="395">
        <f t="shared" si="443"/>
        <v>21</v>
      </c>
      <c r="W211" s="395">
        <f t="shared" si="444"/>
        <v>22</v>
      </c>
      <c r="X211" s="395">
        <f t="shared" si="445"/>
        <v>23</v>
      </c>
      <c r="Y211" s="395">
        <f t="shared" si="446"/>
        <v>24</v>
      </c>
      <c r="Z211" s="395">
        <f t="shared" si="447"/>
        <v>25</v>
      </c>
      <c r="AA211" s="395">
        <f t="shared" si="448"/>
        <v>26</v>
      </c>
      <c r="AB211" s="395">
        <f t="shared" si="449"/>
        <v>27</v>
      </c>
      <c r="AC211" s="395">
        <f t="shared" si="450"/>
        <v>28</v>
      </c>
      <c r="AD211" s="395">
        <f t="shared" si="451"/>
        <v>29</v>
      </c>
      <c r="AE211" s="395">
        <f t="shared" si="452"/>
        <v>30</v>
      </c>
      <c r="AF211" s="395">
        <f t="shared" si="453"/>
        <v>31</v>
      </c>
      <c r="AG211" s="395">
        <f t="shared" si="454"/>
        <v>32</v>
      </c>
      <c r="AH211" s="395">
        <f t="shared" si="455"/>
        <v>33</v>
      </c>
      <c r="AI211" s="395">
        <f t="shared" si="456"/>
        <v>34</v>
      </c>
      <c r="AJ211" s="395">
        <f t="shared" si="457"/>
        <v>35</v>
      </c>
      <c r="AK211" s="395">
        <f t="shared" si="458"/>
        <v>36</v>
      </c>
      <c r="AL211" s="395">
        <f t="shared" si="459"/>
        <v>37</v>
      </c>
      <c r="AM211" s="395">
        <f t="shared" si="460"/>
        <v>38</v>
      </c>
      <c r="AN211" s="395">
        <f t="shared" si="461"/>
        <v>39</v>
      </c>
    </row>
    <row r="212" spans="1:40" s="386" customFormat="1" ht="12.75" customHeight="1">
      <c r="A212" s="396"/>
      <c r="B212" s="397"/>
      <c r="C212" s="397"/>
      <c r="D212" s="398"/>
      <c r="E212" s="398"/>
      <c r="F212" s="398"/>
      <c r="G212" s="399"/>
      <c r="H212" s="399"/>
      <c r="I212" s="398"/>
      <c r="J212" s="398"/>
      <c r="K212" s="398"/>
      <c r="L212" s="397"/>
      <c r="M212" s="397"/>
      <c r="N212" s="397"/>
      <c r="O212" s="397"/>
      <c r="P212" s="397"/>
      <c r="Q212" s="397"/>
      <c r="R212" s="397"/>
      <c r="S212" s="397"/>
      <c r="T212" s="397"/>
      <c r="U212" s="397"/>
      <c r="V212" s="397"/>
      <c r="W212" s="397"/>
      <c r="X212" s="397"/>
      <c r="Y212" s="397"/>
      <c r="Z212" s="397"/>
      <c r="AA212" s="397"/>
      <c r="AB212" s="397"/>
      <c r="AC212" s="397"/>
      <c r="AD212" s="397"/>
      <c r="AE212" s="397"/>
      <c r="AF212" s="397"/>
      <c r="AG212" s="397"/>
      <c r="AH212" s="397"/>
      <c r="AI212" s="397"/>
      <c r="AJ212" s="397"/>
      <c r="AK212" s="397"/>
      <c r="AL212" s="397"/>
      <c r="AM212" s="397"/>
      <c r="AN212" s="397"/>
    </row>
    <row r="213" spans="1:40" s="386" customFormat="1" ht="12.75" customHeight="1">
      <c r="A213" s="392"/>
      <c r="B213" s="400"/>
      <c r="C213" s="400"/>
      <c r="D213" s="401" t="s">
        <v>96</v>
      </c>
      <c r="E213" s="401" t="s">
        <v>90</v>
      </c>
      <c r="F213" s="401" t="s">
        <v>91</v>
      </c>
      <c r="G213" s="402"/>
      <c r="H213" s="403"/>
      <c r="I213" s="401" t="s">
        <v>97</v>
      </c>
      <c r="J213" s="401" t="s">
        <v>90</v>
      </c>
      <c r="K213" s="401" t="s">
        <v>91</v>
      </c>
      <c r="L213" s="400"/>
      <c r="M213" s="400"/>
      <c r="N213" s="400"/>
      <c r="O213" s="400"/>
      <c r="P213" s="400"/>
      <c r="Q213" s="400"/>
      <c r="R213" s="400"/>
      <c r="S213" s="400"/>
      <c r="T213" s="400"/>
      <c r="U213" s="400"/>
      <c r="V213" s="400"/>
      <c r="W213" s="400"/>
      <c r="X213" s="400"/>
      <c r="Y213" s="400"/>
      <c r="Z213" s="400"/>
      <c r="AA213" s="400"/>
      <c r="AB213" s="400"/>
      <c r="AC213" s="400"/>
      <c r="AD213" s="400"/>
      <c r="AE213" s="400"/>
      <c r="AF213" s="400"/>
      <c r="AG213" s="400"/>
      <c r="AH213" s="400"/>
      <c r="AI213" s="400"/>
      <c r="AJ213" s="400"/>
      <c r="AK213" s="400"/>
      <c r="AL213" s="400"/>
      <c r="AM213" s="400"/>
      <c r="AN213" s="400"/>
    </row>
    <row r="214" spans="1:40" s="386" customFormat="1" ht="11.25" customHeight="1">
      <c r="A214" s="383"/>
      <c r="B214" s="383"/>
      <c r="C214" s="383"/>
      <c r="D214" s="383"/>
      <c r="E214" s="383"/>
      <c r="F214" s="383"/>
      <c r="G214" s="383"/>
      <c r="H214" s="383"/>
      <c r="I214" s="383"/>
      <c r="J214" s="383"/>
      <c r="K214" s="383"/>
      <c r="L214" s="383"/>
      <c r="M214" s="383"/>
      <c r="N214" s="383"/>
      <c r="O214" s="383"/>
      <c r="P214" s="383"/>
      <c r="Q214" s="383"/>
      <c r="R214" s="383"/>
      <c r="S214" s="383"/>
      <c r="T214" s="383"/>
      <c r="U214" s="383"/>
      <c r="V214" s="383"/>
      <c r="W214" s="383"/>
      <c r="X214" s="383"/>
      <c r="Y214" s="383"/>
      <c r="Z214" s="383"/>
      <c r="AA214" s="383"/>
      <c r="AB214" s="383"/>
      <c r="AC214" s="383"/>
      <c r="AD214" s="383"/>
      <c r="AE214" s="383"/>
      <c r="AF214" s="383"/>
      <c r="AG214" s="383"/>
      <c r="AH214" s="383"/>
      <c r="AI214" s="383"/>
      <c r="AJ214" s="383"/>
      <c r="AK214" s="383"/>
      <c r="AL214" s="383"/>
      <c r="AM214" s="383"/>
      <c r="AN214" s="383"/>
    </row>
    <row r="215" spans="1:40" s="386" customFormat="1" ht="12" customHeight="1">
      <c r="A215" s="383"/>
      <c r="B215" s="383"/>
      <c r="C215" s="400"/>
      <c r="D215" s="406"/>
      <c r="E215" s="407"/>
      <c r="F215" s="407"/>
      <c r="G215" s="406"/>
      <c r="H215" s="406"/>
      <c r="I215" s="406"/>
      <c r="J215" s="407"/>
      <c r="K215" s="407"/>
      <c r="L215" s="400"/>
      <c r="M215" s="400"/>
      <c r="N215" s="400"/>
      <c r="O215" s="400"/>
      <c r="P215" s="383"/>
      <c r="Q215" s="383"/>
      <c r="R215" s="383"/>
      <c r="S215" s="383"/>
      <c r="T215" s="383"/>
      <c r="U215" s="383"/>
      <c r="V215" s="383"/>
      <c r="W215" s="383"/>
      <c r="X215" s="383"/>
      <c r="Y215" s="383"/>
      <c r="Z215" s="383"/>
      <c r="AA215" s="383"/>
      <c r="AB215" s="383"/>
      <c r="AC215" s="383"/>
      <c r="AD215" s="383"/>
      <c r="AE215" s="383"/>
      <c r="AF215" s="383"/>
      <c r="AG215" s="383"/>
      <c r="AH215" s="383"/>
      <c r="AI215" s="383"/>
      <c r="AJ215" s="383"/>
      <c r="AK215" s="383"/>
      <c r="AL215" s="383"/>
      <c r="AM215" s="383"/>
      <c r="AN215" s="383"/>
    </row>
    <row r="216" spans="1:40" s="386" customFormat="1" ht="11.25" customHeight="1">
      <c r="A216" s="383"/>
      <c r="B216" s="383"/>
      <c r="C216" s="383"/>
      <c r="D216" s="383"/>
      <c r="E216" s="383"/>
      <c r="F216" s="383"/>
      <c r="G216" s="383"/>
      <c r="H216" s="383"/>
      <c r="I216" s="383"/>
      <c r="J216" s="383"/>
      <c r="K216" s="383"/>
      <c r="L216" s="383"/>
      <c r="M216" s="383"/>
      <c r="N216" s="383"/>
      <c r="O216" s="383"/>
      <c r="P216" s="383"/>
      <c r="Q216" s="383"/>
      <c r="R216" s="383"/>
      <c r="S216" s="383"/>
      <c r="T216" s="383"/>
      <c r="U216" s="383"/>
      <c r="V216" s="383"/>
      <c r="W216" s="383"/>
      <c r="X216" s="383"/>
      <c r="Y216" s="383"/>
      <c r="Z216" s="383"/>
      <c r="AA216" s="383"/>
      <c r="AB216" s="383"/>
      <c r="AC216" s="383"/>
      <c r="AD216" s="383"/>
      <c r="AE216" s="383"/>
      <c r="AF216" s="383"/>
      <c r="AG216" s="383"/>
      <c r="AH216" s="383"/>
      <c r="AI216" s="383"/>
      <c r="AJ216" s="383"/>
      <c r="AK216" s="383"/>
      <c r="AL216" s="383"/>
      <c r="AM216" s="383"/>
      <c r="AN216" s="383"/>
    </row>
    <row r="217" spans="1:40" s="386" customFormat="1" ht="15.75" customHeight="1">
      <c r="A217" s="408" t="s">
        <v>139</v>
      </c>
      <c r="B217" s="392"/>
      <c r="C217" s="392"/>
      <c r="D217" s="392"/>
      <c r="E217" s="392"/>
      <c r="F217" s="383"/>
      <c r="G217" s="383"/>
      <c r="H217" s="409" t="s">
        <v>96</v>
      </c>
      <c r="I217" s="409"/>
      <c r="J217" s="409" t="s">
        <v>48</v>
      </c>
      <c r="K217" s="409" t="s">
        <v>97</v>
      </c>
      <c r="L217" s="409"/>
      <c r="M217" s="383"/>
      <c r="N217" s="383"/>
      <c r="O217" s="383"/>
      <c r="P217" s="383"/>
      <c r="Q217" s="383"/>
      <c r="R217" s="383"/>
      <c r="S217" s="383"/>
      <c r="T217" s="383"/>
      <c r="U217" s="383"/>
      <c r="V217" s="383"/>
      <c r="W217" s="383"/>
      <c r="X217" s="383"/>
      <c r="Y217" s="383"/>
      <c r="Z217" s="383"/>
      <c r="AA217" s="383"/>
      <c r="AB217" s="383"/>
      <c r="AC217" s="383"/>
      <c r="AD217" s="383"/>
      <c r="AE217" s="383"/>
      <c r="AF217" s="383"/>
      <c r="AG217" s="383"/>
      <c r="AH217" s="383"/>
      <c r="AI217" s="383"/>
      <c r="AJ217" s="383"/>
      <c r="AK217" s="383"/>
      <c r="AL217" s="383"/>
      <c r="AM217" s="383"/>
      <c r="AN217" s="383"/>
    </row>
    <row r="218" spans="1:40" s="386" customFormat="1" ht="15.75" customHeight="1">
      <c r="A218" s="383"/>
      <c r="B218" s="392"/>
      <c r="C218" s="392"/>
      <c r="D218" s="380" t="s">
        <v>141</v>
      </c>
      <c r="E218" s="380"/>
      <c r="F218" s="380"/>
      <c r="G218" s="380"/>
      <c r="H218" s="393"/>
      <c r="I218" s="393"/>
      <c r="J218" s="409" t="s">
        <v>48</v>
      </c>
      <c r="K218" s="393"/>
      <c r="L218" s="393"/>
      <c r="M218" s="410"/>
      <c r="N218" s="383"/>
      <c r="O218" s="411" t="s">
        <v>140</v>
      </c>
      <c r="P218" s="411"/>
      <c r="Q218" s="411"/>
      <c r="R218" s="411"/>
      <c r="S218" s="411"/>
      <c r="T218" s="412"/>
      <c r="U218" s="412"/>
      <c r="V218" s="412"/>
      <c r="W218" s="412"/>
      <c r="X218" s="412"/>
      <c r="Y218" s="412"/>
      <c r="Z218" s="412"/>
      <c r="AA218" s="412"/>
      <c r="AB218" s="412"/>
      <c r="AC218" s="412"/>
      <c r="AD218" s="412"/>
      <c r="AE218" s="412"/>
      <c r="AF218" s="412"/>
      <c r="AG218" s="412"/>
      <c r="AH218" s="412"/>
      <c r="AI218" s="412"/>
      <c r="AJ218" s="413" t="s">
        <v>48</v>
      </c>
      <c r="AK218" s="413"/>
      <c r="AL218" s="413"/>
      <c r="AM218" s="413"/>
      <c r="AN218" s="413"/>
    </row>
    <row r="219" spans="1:40" s="386" customFormat="1" ht="16.5" customHeight="1">
      <c r="A219" s="392"/>
      <c r="B219" s="392"/>
      <c r="C219" s="392"/>
      <c r="D219" s="380" t="s">
        <v>142</v>
      </c>
      <c r="E219" s="380"/>
      <c r="F219" s="380"/>
      <c r="G219" s="380"/>
      <c r="H219" s="393"/>
      <c r="I219" s="393"/>
      <c r="J219" s="409" t="s">
        <v>48</v>
      </c>
      <c r="K219" s="393"/>
      <c r="L219" s="393"/>
      <c r="M219" s="410"/>
      <c r="N219" s="383"/>
      <c r="O219" s="411"/>
      <c r="P219" s="411"/>
      <c r="Q219" s="411"/>
      <c r="R219" s="411"/>
      <c r="S219" s="411"/>
      <c r="T219" s="412"/>
      <c r="U219" s="412"/>
      <c r="V219" s="412"/>
      <c r="W219" s="412"/>
      <c r="X219" s="412"/>
      <c r="Y219" s="412"/>
      <c r="Z219" s="412"/>
      <c r="AA219" s="412"/>
      <c r="AB219" s="412"/>
      <c r="AC219" s="412"/>
      <c r="AD219" s="412"/>
      <c r="AE219" s="412"/>
      <c r="AF219" s="412"/>
      <c r="AG219" s="412"/>
      <c r="AH219" s="412"/>
      <c r="AI219" s="412"/>
      <c r="AJ219" s="413"/>
      <c r="AK219" s="413"/>
      <c r="AL219" s="413"/>
      <c r="AM219" s="413"/>
      <c r="AN219" s="413"/>
    </row>
    <row r="220" spans="1:40" s="386" customFormat="1" ht="15.75" customHeight="1">
      <c r="A220" s="392"/>
      <c r="B220" s="392"/>
      <c r="C220" s="380" t="s">
        <v>40</v>
      </c>
      <c r="D220" s="380"/>
      <c r="E220" s="380"/>
      <c r="F220" s="380"/>
      <c r="G220" s="380"/>
      <c r="H220" s="393"/>
      <c r="I220" s="393"/>
      <c r="J220" s="409" t="s">
        <v>48</v>
      </c>
      <c r="K220" s="393"/>
      <c r="L220" s="393"/>
      <c r="M220" s="383"/>
      <c r="N220" s="383"/>
      <c r="O220" s="383"/>
      <c r="P220" s="383"/>
      <c r="Q220" s="383"/>
      <c r="R220" s="383"/>
      <c r="S220" s="383"/>
      <c r="T220" s="383"/>
      <c r="U220" s="383"/>
      <c r="V220" s="383"/>
      <c r="W220" s="383"/>
      <c r="X220" s="383"/>
      <c r="Y220" s="383"/>
      <c r="Z220" s="383"/>
      <c r="AA220" s="383"/>
      <c r="AB220" s="383"/>
      <c r="AC220" s="383"/>
      <c r="AD220" s="383"/>
      <c r="AE220" s="383"/>
      <c r="AF220" s="383"/>
      <c r="AG220" s="383"/>
      <c r="AH220" s="383"/>
      <c r="AI220" s="383"/>
      <c r="AJ220" s="383"/>
      <c r="AK220" s="383"/>
      <c r="AL220" s="383"/>
      <c r="AM220" s="383"/>
      <c r="AN220" s="383"/>
    </row>
    <row r="221" spans="1:40" s="386" customFormat="1" ht="11.25" customHeight="1">
      <c r="A221" s="383"/>
      <c r="B221" s="383"/>
      <c r="C221" s="383"/>
      <c r="D221" s="383"/>
      <c r="E221" s="383"/>
      <c r="F221" s="383"/>
      <c r="G221" s="383"/>
      <c r="H221" s="383"/>
      <c r="I221" s="383"/>
      <c r="J221" s="383"/>
      <c r="K221" s="383"/>
      <c r="L221" s="383"/>
      <c r="M221" s="383"/>
      <c r="N221" s="383"/>
      <c r="O221" s="383"/>
      <c r="P221" s="383"/>
      <c r="Q221" s="383"/>
      <c r="R221" s="383"/>
      <c r="S221" s="383"/>
      <c r="T221" s="383"/>
      <c r="U221" s="383"/>
      <c r="V221" s="383"/>
      <c r="W221" s="383"/>
      <c r="X221" s="383"/>
      <c r="Y221" s="383"/>
      <c r="Z221" s="383"/>
      <c r="AA221" s="383"/>
      <c r="AB221" s="383"/>
      <c r="AC221" s="383"/>
      <c r="AD221" s="383"/>
      <c r="AE221" s="383"/>
      <c r="AF221" s="383"/>
      <c r="AG221" s="383"/>
      <c r="AH221" s="383"/>
      <c r="AI221" s="383"/>
      <c r="AJ221" s="383"/>
      <c r="AK221" s="383"/>
      <c r="AL221" s="383"/>
      <c r="AM221" s="383"/>
      <c r="AN221" s="383"/>
    </row>
    <row r="222" spans="1:40" s="386" customFormat="1" ht="12.75" customHeight="1">
      <c r="A222" s="383"/>
      <c r="B222" s="383"/>
      <c r="C222" s="383"/>
      <c r="D222" s="383"/>
      <c r="E222" s="383"/>
      <c r="F222" s="383"/>
      <c r="G222" s="383"/>
      <c r="H222" s="383"/>
      <c r="I222" s="383"/>
      <c r="J222" s="383"/>
      <c r="K222" s="383"/>
      <c r="L222" s="383"/>
      <c r="M222" s="383"/>
      <c r="N222" s="383"/>
      <c r="O222" s="383"/>
      <c r="P222" s="383"/>
      <c r="Q222" s="383"/>
      <c r="R222" s="383"/>
      <c r="S222" s="383"/>
      <c r="T222" s="383"/>
      <c r="U222" s="383"/>
      <c r="V222" s="383"/>
      <c r="W222" s="383"/>
      <c r="X222" s="383"/>
      <c r="Y222" s="383"/>
      <c r="Z222" s="383"/>
      <c r="AA222" s="414" t="s">
        <v>145</v>
      </c>
      <c r="AB222" s="383"/>
      <c r="AC222" s="383"/>
      <c r="AD222" s="383"/>
      <c r="AE222" s="415"/>
      <c r="AF222" s="415"/>
      <c r="AG222" s="415"/>
      <c r="AH222" s="415"/>
      <c r="AI222" s="415"/>
      <c r="AJ222" s="415"/>
      <c r="AK222" s="415"/>
      <c r="AL222" s="415"/>
      <c r="AM222" s="415"/>
      <c r="AN222" s="415"/>
    </row>
    <row r="223" spans="1:40" s="386" customFormat="1" ht="12.75" customHeight="1">
      <c r="A223" s="383"/>
      <c r="B223" s="383"/>
      <c r="C223" s="383"/>
      <c r="D223" s="383"/>
      <c r="E223" s="383"/>
      <c r="F223" s="383"/>
      <c r="G223" s="383"/>
      <c r="H223" s="383"/>
      <c r="I223" s="383"/>
      <c r="J223" s="383"/>
      <c r="K223" s="383"/>
      <c r="L223" s="383"/>
      <c r="M223" s="383"/>
      <c r="N223" s="383"/>
      <c r="O223" s="383"/>
      <c r="P223" s="383"/>
      <c r="Q223" s="383"/>
      <c r="R223" s="383"/>
      <c r="S223" s="383"/>
      <c r="T223" s="383"/>
      <c r="U223" s="383"/>
      <c r="V223" s="383"/>
      <c r="W223" s="383"/>
      <c r="X223" s="383"/>
      <c r="Y223" s="383"/>
      <c r="Z223" s="383"/>
      <c r="AA223" s="414"/>
      <c r="AB223" s="383"/>
      <c r="AC223" s="383"/>
      <c r="AD223" s="383"/>
      <c r="AE223" s="415"/>
      <c r="AF223" s="415"/>
      <c r="AG223" s="415"/>
      <c r="AH223" s="415"/>
      <c r="AI223" s="415"/>
      <c r="AJ223" s="415"/>
      <c r="AK223" s="415"/>
      <c r="AL223" s="415"/>
      <c r="AM223" s="415"/>
      <c r="AN223" s="415"/>
    </row>
    <row r="224" spans="1:40" s="386" customFormat="1" ht="13.5" customHeight="1">
      <c r="A224" s="383"/>
      <c r="B224" s="383"/>
      <c r="C224" s="383"/>
      <c r="D224" s="383"/>
      <c r="E224" s="383"/>
      <c r="F224" s="383"/>
      <c r="G224" s="383"/>
      <c r="H224" s="383"/>
      <c r="I224" s="383"/>
      <c r="J224" s="383"/>
      <c r="K224" s="383"/>
      <c r="L224" s="383"/>
      <c r="M224" s="383"/>
      <c r="N224" s="383"/>
      <c r="O224" s="383"/>
      <c r="P224" s="383"/>
      <c r="Q224" s="383"/>
      <c r="R224" s="383"/>
      <c r="S224" s="383"/>
      <c r="T224" s="383"/>
      <c r="U224" s="383"/>
      <c r="V224" s="383"/>
      <c r="W224" s="383"/>
      <c r="X224" s="383"/>
      <c r="Y224" s="383"/>
      <c r="Z224" s="383"/>
      <c r="AA224" s="414"/>
      <c r="AB224" s="383"/>
      <c r="AC224" s="383"/>
      <c r="AD224" s="383"/>
      <c r="AE224" s="383"/>
      <c r="AF224" s="383"/>
      <c r="AG224" s="383"/>
      <c r="AH224" s="383"/>
      <c r="AI224" s="383"/>
      <c r="AJ224" s="383"/>
      <c r="AK224" s="383"/>
      <c r="AL224" s="383"/>
      <c r="AM224" s="383"/>
      <c r="AN224" s="383"/>
    </row>
    <row r="225" spans="1:41" s="386" customFormat="1" ht="16.5" customHeight="1">
      <c r="A225" s="380" t="s">
        <v>132</v>
      </c>
      <c r="B225" s="380"/>
      <c r="C225" s="381" t="str">
        <f>CONCATENATE('(7) vstupní data'!$B$6," ",'(7) vstupní data'!$B$7,"  ",'(7) vstupní data'!$B$8)</f>
        <v>25.- 26.2014 Český pohár  starší žákyně</v>
      </c>
      <c r="D225" s="381"/>
      <c r="E225" s="381"/>
      <c r="F225" s="381"/>
      <c r="G225" s="381"/>
      <c r="H225" s="381"/>
      <c r="I225" s="381"/>
      <c r="J225" s="381"/>
      <c r="K225" s="381"/>
      <c r="L225" s="381"/>
      <c r="M225" s="381"/>
      <c r="N225" s="381"/>
      <c r="O225" s="381"/>
      <c r="P225" s="381"/>
      <c r="Q225" s="381"/>
      <c r="R225" s="381"/>
      <c r="S225" s="381"/>
      <c r="T225" s="381"/>
      <c r="U225" s="381"/>
      <c r="V225" s="381"/>
      <c r="W225" s="381"/>
      <c r="X225" s="381" t="s">
        <v>133</v>
      </c>
      <c r="Y225" s="381"/>
      <c r="Z225" s="382" t="str">
        <f>'(7) vstupní data'!$B$11</f>
        <v>3.skupina</v>
      </c>
      <c r="AA225" s="382"/>
      <c r="AB225" s="382"/>
      <c r="AC225" s="382"/>
      <c r="AD225" s="382"/>
      <c r="AE225" s="382"/>
      <c r="AF225" s="383"/>
      <c r="AG225" s="383"/>
      <c r="AH225" s="384">
        <f>'(7) vstupní data'!$B$9</f>
        <v>0</v>
      </c>
      <c r="AI225" s="384"/>
      <c r="AJ225" s="384"/>
      <c r="AK225" s="384"/>
      <c r="AL225" s="384"/>
      <c r="AM225" s="384"/>
      <c r="AN225" s="384"/>
      <c r="AO225" s="385"/>
    </row>
    <row r="226" spans="1:40" s="386" customFormat="1" ht="15.75" customHeight="1">
      <c r="A226" s="380" t="s">
        <v>134</v>
      </c>
      <c r="B226" s="380"/>
      <c r="C226" s="381" t="str">
        <f>CONCATENATE('(7) vstupní data'!$B$1," ",'(7) vstupní data'!$B$3)</f>
        <v>TJ Orion Praha ZŠ Mráčkova 3090 Praha 12</v>
      </c>
      <c r="D226" s="381"/>
      <c r="E226" s="381"/>
      <c r="F226" s="381"/>
      <c r="G226" s="381"/>
      <c r="H226" s="381"/>
      <c r="I226" s="381"/>
      <c r="J226" s="381"/>
      <c r="K226" s="381"/>
      <c r="L226" s="381"/>
      <c r="M226" s="381"/>
      <c r="N226" s="381"/>
      <c r="O226" s="381"/>
      <c r="P226" s="381"/>
      <c r="Q226" s="381"/>
      <c r="R226" s="381"/>
      <c r="S226" s="381"/>
      <c r="T226" s="381"/>
      <c r="U226" s="381"/>
      <c r="V226" s="381"/>
      <c r="W226" s="381"/>
      <c r="X226" s="381"/>
      <c r="Y226" s="381"/>
      <c r="Z226" s="381"/>
      <c r="AA226" s="381"/>
      <c r="AB226" s="381"/>
      <c r="AC226" s="381"/>
      <c r="AD226" s="381"/>
      <c r="AE226" s="381"/>
      <c r="AF226" s="383"/>
      <c r="AG226" s="383"/>
      <c r="AH226" s="383"/>
      <c r="AI226" s="383"/>
      <c r="AJ226" s="383"/>
      <c r="AK226" s="383"/>
      <c r="AL226" s="383"/>
      <c r="AM226" s="383"/>
      <c r="AN226" s="383"/>
    </row>
    <row r="227" spans="1:40" s="386" customFormat="1" ht="15.75" customHeight="1">
      <c r="A227" s="387"/>
      <c r="B227" s="387"/>
      <c r="C227" s="388"/>
      <c r="D227" s="388"/>
      <c r="E227" s="388"/>
      <c r="F227" s="388"/>
      <c r="G227" s="388"/>
      <c r="H227" s="388"/>
      <c r="I227" s="388"/>
      <c r="J227" s="388"/>
      <c r="K227" s="388"/>
      <c r="L227" s="388"/>
      <c r="M227" s="388"/>
      <c r="N227" s="388"/>
      <c r="O227" s="388"/>
      <c r="P227" s="388"/>
      <c r="Q227" s="388"/>
      <c r="R227" s="388"/>
      <c r="S227" s="388"/>
      <c r="T227" s="388"/>
      <c r="U227" s="388"/>
      <c r="V227" s="388"/>
      <c r="W227" s="388"/>
      <c r="X227" s="388"/>
      <c r="Y227" s="388"/>
      <c r="Z227" s="388"/>
      <c r="AA227" s="388"/>
      <c r="AB227" s="388"/>
      <c r="AC227" s="388"/>
      <c r="AD227" s="388"/>
      <c r="AE227" s="388"/>
      <c r="AF227" s="383"/>
      <c r="AG227" s="383"/>
      <c r="AH227" s="381" t="s">
        <v>135</v>
      </c>
      <c r="AI227" s="381"/>
      <c r="AJ227" s="381"/>
      <c r="AK227" s="381"/>
      <c r="AL227" s="389">
        <v>9</v>
      </c>
      <c r="AM227" s="389"/>
      <c r="AN227" s="383"/>
    </row>
    <row r="228" spans="1:40" s="386" customFormat="1" ht="15.75" customHeight="1">
      <c r="A228" s="387"/>
      <c r="B228" s="387"/>
      <c r="C228" s="388"/>
      <c r="D228" s="388"/>
      <c r="E228" s="388"/>
      <c r="F228" s="388"/>
      <c r="G228" s="388"/>
      <c r="H228" s="388"/>
      <c r="I228" s="388"/>
      <c r="J228" s="388"/>
      <c r="K228" s="388"/>
      <c r="L228" s="388"/>
      <c r="M228" s="388"/>
      <c r="N228" s="388"/>
      <c r="O228" s="388"/>
      <c r="P228" s="388"/>
      <c r="Q228" s="388"/>
      <c r="R228" s="388"/>
      <c r="S228" s="388"/>
      <c r="T228" s="388"/>
      <c r="U228" s="388"/>
      <c r="V228" s="388"/>
      <c r="W228" s="388"/>
      <c r="X228" s="388"/>
      <c r="Y228" s="388"/>
      <c r="Z228" s="388"/>
      <c r="AA228" s="388"/>
      <c r="AB228" s="388"/>
      <c r="AC228" s="388"/>
      <c r="AD228" s="388"/>
      <c r="AE228" s="388"/>
      <c r="AF228" s="383"/>
      <c r="AG228" s="383"/>
      <c r="AH228" s="383"/>
      <c r="AI228" s="383"/>
      <c r="AJ228" s="383"/>
      <c r="AK228" s="383"/>
      <c r="AL228" s="383"/>
      <c r="AM228" s="383"/>
      <c r="AN228" s="383"/>
    </row>
    <row r="229" spans="1:40" s="386" customFormat="1" ht="15.75" customHeight="1">
      <c r="A229" s="390" t="s">
        <v>136</v>
      </c>
      <c r="B229" s="390"/>
      <c r="C229" s="383"/>
      <c r="D229" s="383"/>
      <c r="E229" s="391" t="s">
        <v>137</v>
      </c>
      <c r="F229" s="389" t="str">
        <f>VLOOKUP(AL227,'(7) vstupní data'!$H$2:$P$22,2,0)</f>
        <v>SK TO Duchcov</v>
      </c>
      <c r="G229" s="389"/>
      <c r="H229" s="389"/>
      <c r="I229" s="389"/>
      <c r="J229" s="389"/>
      <c r="K229" s="389"/>
      <c r="L229" s="389"/>
      <c r="M229" s="389"/>
      <c r="N229" s="389"/>
      <c r="O229" s="389"/>
      <c r="P229" s="389"/>
      <c r="Q229" s="389"/>
      <c r="R229" s="389"/>
      <c r="S229" s="389"/>
      <c r="T229" s="389"/>
      <c r="U229" s="383"/>
      <c r="V229" s="391" t="s">
        <v>138</v>
      </c>
      <c r="W229" s="389" t="str">
        <f>VLOOKUP(AL227,'(7) vstupní data'!$H$2:$P$22,6,0)</f>
        <v>TJ Orion Praha</v>
      </c>
      <c r="X229" s="389"/>
      <c r="Y229" s="389"/>
      <c r="Z229" s="389"/>
      <c r="AA229" s="389"/>
      <c r="AB229" s="389"/>
      <c r="AC229" s="389"/>
      <c r="AD229" s="389"/>
      <c r="AE229" s="389"/>
      <c r="AF229" s="389"/>
      <c r="AG229" s="389"/>
      <c r="AH229" s="389"/>
      <c r="AI229" s="389"/>
      <c r="AJ229" s="389"/>
      <c r="AK229" s="389"/>
      <c r="AL229" s="383"/>
      <c r="AM229" s="383"/>
      <c r="AN229" s="383"/>
    </row>
    <row r="230" spans="1:40" s="386" customFormat="1" ht="11.25" customHeight="1">
      <c r="A230" s="383"/>
      <c r="B230" s="383"/>
      <c r="C230" s="383"/>
      <c r="D230" s="383"/>
      <c r="E230" s="383"/>
      <c r="F230" s="383"/>
      <c r="G230" s="383"/>
      <c r="H230" s="383"/>
      <c r="I230" s="383"/>
      <c r="J230" s="383"/>
      <c r="K230" s="383"/>
      <c r="L230" s="383"/>
      <c r="M230" s="383"/>
      <c r="N230" s="383"/>
      <c r="O230" s="383"/>
      <c r="P230" s="383"/>
      <c r="Q230" s="383"/>
      <c r="R230" s="383"/>
      <c r="S230" s="383"/>
      <c r="T230" s="383"/>
      <c r="U230" s="383"/>
      <c r="V230" s="383"/>
      <c r="W230" s="383"/>
      <c r="X230" s="383"/>
      <c r="Y230" s="383"/>
      <c r="Z230" s="383"/>
      <c r="AA230" s="383"/>
      <c r="AB230" s="383"/>
      <c r="AC230" s="383"/>
      <c r="AD230" s="383"/>
      <c r="AE230" s="383"/>
      <c r="AF230" s="383"/>
      <c r="AG230" s="383"/>
      <c r="AH230" s="383"/>
      <c r="AI230" s="383"/>
      <c r="AJ230" s="383"/>
      <c r="AK230" s="383"/>
      <c r="AL230" s="383"/>
      <c r="AM230" s="383"/>
      <c r="AN230" s="383"/>
    </row>
    <row r="231" spans="1:40" s="386" customFormat="1" ht="12.75" customHeight="1">
      <c r="A231" s="392" t="s">
        <v>141</v>
      </c>
      <c r="B231" s="383"/>
      <c r="C231" s="383"/>
      <c r="D231" s="383"/>
      <c r="E231" s="383"/>
      <c r="F231" s="383"/>
      <c r="G231" s="383"/>
      <c r="H231" s="383"/>
      <c r="I231" s="383"/>
      <c r="J231" s="383"/>
      <c r="K231" s="383"/>
      <c r="L231" s="383"/>
      <c r="M231" s="383"/>
      <c r="N231" s="383"/>
      <c r="O231" s="383"/>
      <c r="P231" s="383"/>
      <c r="Q231" s="383"/>
      <c r="R231" s="383"/>
      <c r="S231" s="383"/>
      <c r="T231" s="383"/>
      <c r="U231" s="383"/>
      <c r="V231" s="383"/>
      <c r="W231" s="383"/>
      <c r="X231" s="383"/>
      <c r="Y231" s="383"/>
      <c r="Z231" s="383"/>
      <c r="AA231" s="383"/>
      <c r="AB231" s="383"/>
      <c r="AC231" s="383"/>
      <c r="AD231" s="383"/>
      <c r="AE231" s="383"/>
      <c r="AF231" s="383"/>
      <c r="AG231" s="383"/>
      <c r="AH231" s="383"/>
      <c r="AI231" s="383"/>
      <c r="AJ231" s="383"/>
      <c r="AK231" s="383"/>
      <c r="AL231" s="383"/>
      <c r="AM231" s="383"/>
      <c r="AN231" s="383"/>
    </row>
    <row r="232" spans="1:40" s="386" customFormat="1" ht="12.75" customHeight="1">
      <c r="A232" s="393" t="s">
        <v>96</v>
      </c>
      <c r="B232" s="394">
        <v>1</v>
      </c>
      <c r="C232" s="394">
        <f>B232+1</f>
        <v>2</v>
      </c>
      <c r="D232" s="394">
        <f aca="true" t="shared" si="462" ref="D232:D233">C232+1</f>
        <v>3</v>
      </c>
      <c r="E232" s="394">
        <f aca="true" t="shared" si="463" ref="E232:E233">D232+1</f>
        <v>4</v>
      </c>
      <c r="F232" s="394">
        <f aca="true" t="shared" si="464" ref="F232:F233">E232+1</f>
        <v>5</v>
      </c>
      <c r="G232" s="395">
        <f aca="true" t="shared" si="465" ref="G232:G233">F232+1</f>
        <v>6</v>
      </c>
      <c r="H232" s="395">
        <f aca="true" t="shared" si="466" ref="H232:H233">G232+1</f>
        <v>7</v>
      </c>
      <c r="I232" s="395">
        <f aca="true" t="shared" si="467" ref="I232:I233">H232+1</f>
        <v>8</v>
      </c>
      <c r="J232" s="395">
        <f aca="true" t="shared" si="468" ref="J232:J233">I232+1</f>
        <v>9</v>
      </c>
      <c r="K232" s="395">
        <f aca="true" t="shared" si="469" ref="K232:K233">J232+1</f>
        <v>10</v>
      </c>
      <c r="L232" s="395">
        <f aca="true" t="shared" si="470" ref="L232:L233">K232+1</f>
        <v>11</v>
      </c>
      <c r="M232" s="395">
        <f aca="true" t="shared" si="471" ref="M232:M233">L232+1</f>
        <v>12</v>
      </c>
      <c r="N232" s="395">
        <f aca="true" t="shared" si="472" ref="N232:N233">M232+1</f>
        <v>13</v>
      </c>
      <c r="O232" s="395">
        <f aca="true" t="shared" si="473" ref="O232:O233">N232+1</f>
        <v>14</v>
      </c>
      <c r="P232" s="395">
        <f aca="true" t="shared" si="474" ref="P232:P233">O232+1</f>
        <v>15</v>
      </c>
      <c r="Q232" s="395">
        <f aca="true" t="shared" si="475" ref="Q232:Q233">P232+1</f>
        <v>16</v>
      </c>
      <c r="R232" s="395">
        <f aca="true" t="shared" si="476" ref="R232:R233">Q232+1</f>
        <v>17</v>
      </c>
      <c r="S232" s="395">
        <f aca="true" t="shared" si="477" ref="S232:S233">R232+1</f>
        <v>18</v>
      </c>
      <c r="T232" s="395">
        <f aca="true" t="shared" si="478" ref="T232:T233">S232+1</f>
        <v>19</v>
      </c>
      <c r="U232" s="395">
        <f aca="true" t="shared" si="479" ref="U232:U233">T232+1</f>
        <v>20</v>
      </c>
      <c r="V232" s="395">
        <f aca="true" t="shared" si="480" ref="V232:V233">U232+1</f>
        <v>21</v>
      </c>
      <c r="W232" s="395">
        <f aca="true" t="shared" si="481" ref="W232:W233">V232+1</f>
        <v>22</v>
      </c>
      <c r="X232" s="395">
        <f aca="true" t="shared" si="482" ref="X232:X233">W232+1</f>
        <v>23</v>
      </c>
      <c r="Y232" s="395">
        <f aca="true" t="shared" si="483" ref="Y232:Y233">X232+1</f>
        <v>24</v>
      </c>
      <c r="Z232" s="395">
        <f aca="true" t="shared" si="484" ref="Z232:Z233">Y232+1</f>
        <v>25</v>
      </c>
      <c r="AA232" s="395">
        <f aca="true" t="shared" si="485" ref="AA232:AA233">Z232+1</f>
        <v>26</v>
      </c>
      <c r="AB232" s="395">
        <f aca="true" t="shared" si="486" ref="AB232:AB233">AA232+1</f>
        <v>27</v>
      </c>
      <c r="AC232" s="395">
        <f aca="true" t="shared" si="487" ref="AC232:AC233">AB232+1</f>
        <v>28</v>
      </c>
      <c r="AD232" s="395">
        <f aca="true" t="shared" si="488" ref="AD232:AD233">AC232+1</f>
        <v>29</v>
      </c>
      <c r="AE232" s="395">
        <f aca="true" t="shared" si="489" ref="AE232:AE233">AD232+1</f>
        <v>30</v>
      </c>
      <c r="AF232" s="395">
        <f aca="true" t="shared" si="490" ref="AF232:AF233">AE232+1</f>
        <v>31</v>
      </c>
      <c r="AG232" s="395">
        <f aca="true" t="shared" si="491" ref="AG232:AG233">AF232+1</f>
        <v>32</v>
      </c>
      <c r="AH232" s="395">
        <f aca="true" t="shared" si="492" ref="AH232:AH233">AG232+1</f>
        <v>33</v>
      </c>
      <c r="AI232" s="395">
        <f aca="true" t="shared" si="493" ref="AI232:AI233">AH232+1</f>
        <v>34</v>
      </c>
      <c r="AJ232" s="395">
        <f aca="true" t="shared" si="494" ref="AJ232:AJ233">AI232+1</f>
        <v>35</v>
      </c>
      <c r="AK232" s="395">
        <f aca="true" t="shared" si="495" ref="AK232:AK233">AJ232+1</f>
        <v>36</v>
      </c>
      <c r="AL232" s="395">
        <f aca="true" t="shared" si="496" ref="AL232:AL233">AK232+1</f>
        <v>37</v>
      </c>
      <c r="AM232" s="395">
        <f aca="true" t="shared" si="497" ref="AM232:AM233">AL232+1</f>
        <v>38</v>
      </c>
      <c r="AN232" s="395">
        <f aca="true" t="shared" si="498" ref="AN232:AN233">AM232+1</f>
        <v>39</v>
      </c>
    </row>
    <row r="233" spans="1:40" s="386" customFormat="1" ht="12.75" customHeight="1">
      <c r="A233" s="393" t="s">
        <v>97</v>
      </c>
      <c r="B233" s="394">
        <v>1</v>
      </c>
      <c r="C233" s="394">
        <f>B233+1</f>
        <v>2</v>
      </c>
      <c r="D233" s="394">
        <f t="shared" si="462"/>
        <v>3</v>
      </c>
      <c r="E233" s="394">
        <f t="shared" si="463"/>
        <v>4</v>
      </c>
      <c r="F233" s="394">
        <f t="shared" si="464"/>
        <v>5</v>
      </c>
      <c r="G233" s="395">
        <f t="shared" si="465"/>
        <v>6</v>
      </c>
      <c r="H233" s="395">
        <f t="shared" si="466"/>
        <v>7</v>
      </c>
      <c r="I233" s="395">
        <f t="shared" si="467"/>
        <v>8</v>
      </c>
      <c r="J233" s="395">
        <f t="shared" si="468"/>
        <v>9</v>
      </c>
      <c r="K233" s="395">
        <f t="shared" si="469"/>
        <v>10</v>
      </c>
      <c r="L233" s="395">
        <f t="shared" si="470"/>
        <v>11</v>
      </c>
      <c r="M233" s="395">
        <f t="shared" si="471"/>
        <v>12</v>
      </c>
      <c r="N233" s="395">
        <f t="shared" si="472"/>
        <v>13</v>
      </c>
      <c r="O233" s="395">
        <f t="shared" si="473"/>
        <v>14</v>
      </c>
      <c r="P233" s="395">
        <f t="shared" si="474"/>
        <v>15</v>
      </c>
      <c r="Q233" s="395">
        <f t="shared" si="475"/>
        <v>16</v>
      </c>
      <c r="R233" s="395">
        <f t="shared" si="476"/>
        <v>17</v>
      </c>
      <c r="S233" s="395">
        <f t="shared" si="477"/>
        <v>18</v>
      </c>
      <c r="T233" s="395">
        <f t="shared" si="478"/>
        <v>19</v>
      </c>
      <c r="U233" s="395">
        <f t="shared" si="479"/>
        <v>20</v>
      </c>
      <c r="V233" s="395">
        <f t="shared" si="480"/>
        <v>21</v>
      </c>
      <c r="W233" s="395">
        <f t="shared" si="481"/>
        <v>22</v>
      </c>
      <c r="X233" s="395">
        <f t="shared" si="482"/>
        <v>23</v>
      </c>
      <c r="Y233" s="395">
        <f t="shared" si="483"/>
        <v>24</v>
      </c>
      <c r="Z233" s="395">
        <f t="shared" si="484"/>
        <v>25</v>
      </c>
      <c r="AA233" s="395">
        <f t="shared" si="485"/>
        <v>26</v>
      </c>
      <c r="AB233" s="395">
        <f t="shared" si="486"/>
        <v>27</v>
      </c>
      <c r="AC233" s="395">
        <f t="shared" si="487"/>
        <v>28</v>
      </c>
      <c r="AD233" s="395">
        <f t="shared" si="488"/>
        <v>29</v>
      </c>
      <c r="AE233" s="395">
        <f t="shared" si="489"/>
        <v>30</v>
      </c>
      <c r="AF233" s="395">
        <f t="shared" si="490"/>
        <v>31</v>
      </c>
      <c r="AG233" s="395">
        <f t="shared" si="491"/>
        <v>32</v>
      </c>
      <c r="AH233" s="395">
        <f t="shared" si="492"/>
        <v>33</v>
      </c>
      <c r="AI233" s="395">
        <f t="shared" si="493"/>
        <v>34</v>
      </c>
      <c r="AJ233" s="395">
        <f t="shared" si="494"/>
        <v>35</v>
      </c>
      <c r="AK233" s="395">
        <f t="shared" si="495"/>
        <v>36</v>
      </c>
      <c r="AL233" s="395">
        <f t="shared" si="496"/>
        <v>37</v>
      </c>
      <c r="AM233" s="395">
        <f t="shared" si="497"/>
        <v>38</v>
      </c>
      <c r="AN233" s="395">
        <f t="shared" si="498"/>
        <v>39</v>
      </c>
    </row>
    <row r="234" spans="1:40" s="386" customFormat="1" ht="12.75" customHeight="1">
      <c r="A234" s="396"/>
      <c r="B234" s="397"/>
      <c r="C234" s="397"/>
      <c r="D234" s="398"/>
      <c r="E234" s="398"/>
      <c r="F234" s="398"/>
      <c r="G234" s="399"/>
      <c r="H234" s="399"/>
      <c r="I234" s="398"/>
      <c r="J234" s="398"/>
      <c r="K234" s="398"/>
      <c r="L234" s="397"/>
      <c r="M234" s="397"/>
      <c r="N234" s="397"/>
      <c r="O234" s="397"/>
      <c r="P234" s="397"/>
      <c r="Q234" s="397"/>
      <c r="R234" s="397"/>
      <c r="S234" s="397"/>
      <c r="T234" s="397"/>
      <c r="U234" s="397"/>
      <c r="V234" s="397"/>
      <c r="W234" s="397"/>
      <c r="X234" s="397"/>
      <c r="Y234" s="397"/>
      <c r="Z234" s="397"/>
      <c r="AA234" s="397"/>
      <c r="AB234" s="397"/>
      <c r="AC234" s="397"/>
      <c r="AD234" s="397"/>
      <c r="AE234" s="397"/>
      <c r="AF234" s="397"/>
      <c r="AG234" s="397"/>
      <c r="AH234" s="397"/>
      <c r="AI234" s="397"/>
      <c r="AJ234" s="397"/>
      <c r="AK234" s="397"/>
      <c r="AL234" s="397"/>
      <c r="AM234" s="397"/>
      <c r="AN234" s="397"/>
    </row>
    <row r="235" spans="1:40" s="386" customFormat="1" ht="12.75" customHeight="1">
      <c r="A235" s="392"/>
      <c r="B235" s="400"/>
      <c r="C235" s="400"/>
      <c r="D235" s="401" t="s">
        <v>96</v>
      </c>
      <c r="E235" s="401" t="s">
        <v>90</v>
      </c>
      <c r="F235" s="401" t="s">
        <v>91</v>
      </c>
      <c r="G235" s="402"/>
      <c r="H235" s="403"/>
      <c r="I235" s="401" t="s">
        <v>97</v>
      </c>
      <c r="J235" s="401" t="s">
        <v>90</v>
      </c>
      <c r="K235" s="401" t="s">
        <v>91</v>
      </c>
      <c r="L235" s="400"/>
      <c r="M235" s="400"/>
      <c r="N235" s="400"/>
      <c r="O235" s="400"/>
      <c r="P235" s="400"/>
      <c r="Q235" s="400"/>
      <c r="R235" s="400"/>
      <c r="S235" s="400"/>
      <c r="T235" s="400"/>
      <c r="U235" s="400"/>
      <c r="V235" s="400"/>
      <c r="W235" s="400"/>
      <c r="X235" s="400"/>
      <c r="Y235" s="400"/>
      <c r="Z235" s="400"/>
      <c r="AA235" s="400"/>
      <c r="AB235" s="400"/>
      <c r="AC235" s="400"/>
      <c r="AD235" s="400"/>
      <c r="AE235" s="400"/>
      <c r="AF235" s="400"/>
      <c r="AG235" s="400"/>
      <c r="AH235" s="400"/>
      <c r="AI235" s="400"/>
      <c r="AJ235" s="400"/>
      <c r="AK235" s="400"/>
      <c r="AL235" s="383"/>
      <c r="AM235" s="383"/>
      <c r="AN235" s="383"/>
    </row>
    <row r="236" spans="1:40" s="386" customFormat="1" ht="12.75" customHeight="1">
      <c r="A236" s="392" t="s">
        <v>142</v>
      </c>
      <c r="B236" s="400"/>
      <c r="C236" s="400"/>
      <c r="D236" s="400"/>
      <c r="E236" s="400"/>
      <c r="F236" s="400"/>
      <c r="G236" s="400"/>
      <c r="H236" s="400"/>
      <c r="I236" s="400"/>
      <c r="J236" s="400"/>
      <c r="K236" s="400"/>
      <c r="L236" s="400"/>
      <c r="M236" s="400"/>
      <c r="N236" s="400"/>
      <c r="O236" s="400"/>
      <c r="P236" s="400"/>
      <c r="Q236" s="400"/>
      <c r="R236" s="400"/>
      <c r="S236" s="400"/>
      <c r="T236" s="400"/>
      <c r="U236" s="400"/>
      <c r="V236" s="400"/>
      <c r="W236" s="400"/>
      <c r="X236" s="400"/>
      <c r="Y236" s="400"/>
      <c r="Z236" s="400"/>
      <c r="AA236" s="400"/>
      <c r="AB236" s="400"/>
      <c r="AC236" s="400"/>
      <c r="AD236" s="400"/>
      <c r="AE236" s="400"/>
      <c r="AF236" s="400"/>
      <c r="AG236" s="400"/>
      <c r="AH236" s="400"/>
      <c r="AI236" s="400"/>
      <c r="AJ236" s="400"/>
      <c r="AK236" s="400"/>
      <c r="AL236" s="400"/>
      <c r="AM236" s="400"/>
      <c r="AN236" s="400"/>
    </row>
    <row r="237" spans="1:40" s="386" customFormat="1" ht="12.75" customHeight="1">
      <c r="A237" s="393" t="s">
        <v>96</v>
      </c>
      <c r="B237" s="394">
        <v>1</v>
      </c>
      <c r="C237" s="394">
        <f aca="true" t="shared" si="499" ref="C237:C238">B237+1</f>
        <v>2</v>
      </c>
      <c r="D237" s="394">
        <f aca="true" t="shared" si="500" ref="D237:D238">C237+1</f>
        <v>3</v>
      </c>
      <c r="E237" s="394">
        <f aca="true" t="shared" si="501" ref="E237:E238">D237+1</f>
        <v>4</v>
      </c>
      <c r="F237" s="394">
        <f aca="true" t="shared" si="502" ref="F237:F238">E237+1</f>
        <v>5</v>
      </c>
      <c r="G237" s="395">
        <f aca="true" t="shared" si="503" ref="G237:G238">F237+1</f>
        <v>6</v>
      </c>
      <c r="H237" s="395">
        <f aca="true" t="shared" si="504" ref="H237:H238">G237+1</f>
        <v>7</v>
      </c>
      <c r="I237" s="395">
        <f aca="true" t="shared" si="505" ref="I237:I238">H237+1</f>
        <v>8</v>
      </c>
      <c r="J237" s="395">
        <f aca="true" t="shared" si="506" ref="J237:J238">I237+1</f>
        <v>9</v>
      </c>
      <c r="K237" s="395">
        <f aca="true" t="shared" si="507" ref="K237:K238">J237+1</f>
        <v>10</v>
      </c>
      <c r="L237" s="395">
        <f aca="true" t="shared" si="508" ref="L237:L238">K237+1</f>
        <v>11</v>
      </c>
      <c r="M237" s="395">
        <f aca="true" t="shared" si="509" ref="M237:M238">L237+1</f>
        <v>12</v>
      </c>
      <c r="N237" s="395">
        <f aca="true" t="shared" si="510" ref="N237:N238">M237+1</f>
        <v>13</v>
      </c>
      <c r="O237" s="395">
        <f aca="true" t="shared" si="511" ref="O237:O238">N237+1</f>
        <v>14</v>
      </c>
      <c r="P237" s="395">
        <f aca="true" t="shared" si="512" ref="P237:P238">O237+1</f>
        <v>15</v>
      </c>
      <c r="Q237" s="395">
        <f aca="true" t="shared" si="513" ref="Q237:Q238">P237+1</f>
        <v>16</v>
      </c>
      <c r="R237" s="395">
        <f aca="true" t="shared" si="514" ref="R237:R238">Q237+1</f>
        <v>17</v>
      </c>
      <c r="S237" s="395">
        <f aca="true" t="shared" si="515" ref="S237:S238">R237+1</f>
        <v>18</v>
      </c>
      <c r="T237" s="395">
        <f aca="true" t="shared" si="516" ref="T237:T238">S237+1</f>
        <v>19</v>
      </c>
      <c r="U237" s="395">
        <f aca="true" t="shared" si="517" ref="U237:U238">T237+1</f>
        <v>20</v>
      </c>
      <c r="V237" s="395">
        <f aca="true" t="shared" si="518" ref="V237:V238">U237+1</f>
        <v>21</v>
      </c>
      <c r="W237" s="395">
        <f aca="true" t="shared" si="519" ref="W237:W238">V237+1</f>
        <v>22</v>
      </c>
      <c r="X237" s="395">
        <f aca="true" t="shared" si="520" ref="X237:X238">W237+1</f>
        <v>23</v>
      </c>
      <c r="Y237" s="395">
        <f aca="true" t="shared" si="521" ref="Y237:Y238">X237+1</f>
        <v>24</v>
      </c>
      <c r="Z237" s="395">
        <f aca="true" t="shared" si="522" ref="Z237:Z238">Y237+1</f>
        <v>25</v>
      </c>
      <c r="AA237" s="395">
        <f aca="true" t="shared" si="523" ref="AA237:AA238">Z237+1</f>
        <v>26</v>
      </c>
      <c r="AB237" s="395">
        <f aca="true" t="shared" si="524" ref="AB237:AB238">AA237+1</f>
        <v>27</v>
      </c>
      <c r="AC237" s="395">
        <f aca="true" t="shared" si="525" ref="AC237:AC238">AB237+1</f>
        <v>28</v>
      </c>
      <c r="AD237" s="395">
        <f aca="true" t="shared" si="526" ref="AD237:AD238">AC237+1</f>
        <v>29</v>
      </c>
      <c r="AE237" s="395">
        <f aca="true" t="shared" si="527" ref="AE237:AE238">AD237+1</f>
        <v>30</v>
      </c>
      <c r="AF237" s="395">
        <f aca="true" t="shared" si="528" ref="AF237:AF238">AE237+1</f>
        <v>31</v>
      </c>
      <c r="AG237" s="395">
        <f aca="true" t="shared" si="529" ref="AG237:AG238">AF237+1</f>
        <v>32</v>
      </c>
      <c r="AH237" s="395">
        <f aca="true" t="shared" si="530" ref="AH237:AH238">AG237+1</f>
        <v>33</v>
      </c>
      <c r="AI237" s="395">
        <f aca="true" t="shared" si="531" ref="AI237:AI238">AH237+1</f>
        <v>34</v>
      </c>
      <c r="AJ237" s="395">
        <f aca="true" t="shared" si="532" ref="AJ237:AJ238">AI237+1</f>
        <v>35</v>
      </c>
      <c r="AK237" s="395">
        <f aca="true" t="shared" si="533" ref="AK237:AK238">AJ237+1</f>
        <v>36</v>
      </c>
      <c r="AL237" s="395">
        <f aca="true" t="shared" si="534" ref="AL237:AL238">AK237+1</f>
        <v>37</v>
      </c>
      <c r="AM237" s="395">
        <f aca="true" t="shared" si="535" ref="AM237:AM238">AL237+1</f>
        <v>38</v>
      </c>
      <c r="AN237" s="395">
        <f aca="true" t="shared" si="536" ref="AN237:AN238">AM237+1</f>
        <v>39</v>
      </c>
    </row>
    <row r="238" spans="1:40" s="386" customFormat="1" ht="12.75" customHeight="1">
      <c r="A238" s="393" t="s">
        <v>97</v>
      </c>
      <c r="B238" s="394">
        <v>1</v>
      </c>
      <c r="C238" s="394">
        <f t="shared" si="499"/>
        <v>2</v>
      </c>
      <c r="D238" s="394">
        <f t="shared" si="500"/>
        <v>3</v>
      </c>
      <c r="E238" s="394">
        <f t="shared" si="501"/>
        <v>4</v>
      </c>
      <c r="F238" s="394">
        <f t="shared" si="502"/>
        <v>5</v>
      </c>
      <c r="G238" s="395">
        <f t="shared" si="503"/>
        <v>6</v>
      </c>
      <c r="H238" s="395">
        <f t="shared" si="504"/>
        <v>7</v>
      </c>
      <c r="I238" s="395">
        <f t="shared" si="505"/>
        <v>8</v>
      </c>
      <c r="J238" s="395">
        <f t="shared" si="506"/>
        <v>9</v>
      </c>
      <c r="K238" s="395">
        <f t="shared" si="507"/>
        <v>10</v>
      </c>
      <c r="L238" s="395">
        <f t="shared" si="508"/>
        <v>11</v>
      </c>
      <c r="M238" s="395">
        <f t="shared" si="509"/>
        <v>12</v>
      </c>
      <c r="N238" s="395">
        <f t="shared" si="510"/>
        <v>13</v>
      </c>
      <c r="O238" s="395">
        <f t="shared" si="511"/>
        <v>14</v>
      </c>
      <c r="P238" s="395">
        <f t="shared" si="512"/>
        <v>15</v>
      </c>
      <c r="Q238" s="395">
        <f t="shared" si="513"/>
        <v>16</v>
      </c>
      <c r="R238" s="395">
        <f t="shared" si="514"/>
        <v>17</v>
      </c>
      <c r="S238" s="395">
        <f t="shared" si="515"/>
        <v>18</v>
      </c>
      <c r="T238" s="395">
        <f t="shared" si="516"/>
        <v>19</v>
      </c>
      <c r="U238" s="395">
        <f t="shared" si="517"/>
        <v>20</v>
      </c>
      <c r="V238" s="395">
        <f t="shared" si="518"/>
        <v>21</v>
      </c>
      <c r="W238" s="395">
        <f t="shared" si="519"/>
        <v>22</v>
      </c>
      <c r="X238" s="395">
        <f t="shared" si="520"/>
        <v>23</v>
      </c>
      <c r="Y238" s="395">
        <f t="shared" si="521"/>
        <v>24</v>
      </c>
      <c r="Z238" s="395">
        <f t="shared" si="522"/>
        <v>25</v>
      </c>
      <c r="AA238" s="395">
        <f t="shared" si="523"/>
        <v>26</v>
      </c>
      <c r="AB238" s="395">
        <f t="shared" si="524"/>
        <v>27</v>
      </c>
      <c r="AC238" s="395">
        <f t="shared" si="525"/>
        <v>28</v>
      </c>
      <c r="AD238" s="395">
        <f t="shared" si="526"/>
        <v>29</v>
      </c>
      <c r="AE238" s="395">
        <f t="shared" si="527"/>
        <v>30</v>
      </c>
      <c r="AF238" s="395">
        <f t="shared" si="528"/>
        <v>31</v>
      </c>
      <c r="AG238" s="395">
        <f t="shared" si="529"/>
        <v>32</v>
      </c>
      <c r="AH238" s="395">
        <f t="shared" si="530"/>
        <v>33</v>
      </c>
      <c r="AI238" s="395">
        <f t="shared" si="531"/>
        <v>34</v>
      </c>
      <c r="AJ238" s="395">
        <f t="shared" si="532"/>
        <v>35</v>
      </c>
      <c r="AK238" s="395">
        <f t="shared" si="533"/>
        <v>36</v>
      </c>
      <c r="AL238" s="395">
        <f t="shared" si="534"/>
        <v>37</v>
      </c>
      <c r="AM238" s="395">
        <f t="shared" si="535"/>
        <v>38</v>
      </c>
      <c r="AN238" s="395">
        <f t="shared" si="536"/>
        <v>39</v>
      </c>
    </row>
    <row r="239" spans="1:41" s="386" customFormat="1" ht="12.75" customHeight="1">
      <c r="A239" s="396"/>
      <c r="B239" s="397"/>
      <c r="C239" s="397"/>
      <c r="D239" s="398"/>
      <c r="E239" s="398"/>
      <c r="F239" s="398"/>
      <c r="G239" s="399"/>
      <c r="H239" s="399"/>
      <c r="I239" s="398"/>
      <c r="J239" s="398"/>
      <c r="K239" s="398"/>
      <c r="L239" s="397"/>
      <c r="M239" s="397"/>
      <c r="N239" s="397"/>
      <c r="O239" s="397"/>
      <c r="P239" s="397"/>
      <c r="Q239" s="397"/>
      <c r="R239" s="397"/>
      <c r="S239" s="397"/>
      <c r="T239" s="397"/>
      <c r="U239" s="397"/>
      <c r="V239" s="397"/>
      <c r="W239" s="397"/>
      <c r="X239" s="397"/>
      <c r="Y239" s="397"/>
      <c r="Z239" s="397"/>
      <c r="AA239" s="397"/>
      <c r="AB239" s="397"/>
      <c r="AC239" s="397"/>
      <c r="AD239" s="397"/>
      <c r="AE239" s="397"/>
      <c r="AF239" s="397"/>
      <c r="AG239" s="397"/>
      <c r="AH239" s="397"/>
      <c r="AI239" s="397"/>
      <c r="AJ239" s="397"/>
      <c r="AK239" s="397"/>
      <c r="AL239" s="397"/>
      <c r="AM239" s="397"/>
      <c r="AN239" s="397"/>
      <c r="AO239" s="404"/>
    </row>
    <row r="240" spans="1:41" s="386" customFormat="1" ht="12.75" customHeight="1">
      <c r="A240" s="392"/>
      <c r="B240" s="400"/>
      <c r="C240" s="400"/>
      <c r="D240" s="401" t="s">
        <v>96</v>
      </c>
      <c r="E240" s="401" t="s">
        <v>90</v>
      </c>
      <c r="F240" s="401" t="s">
        <v>91</v>
      </c>
      <c r="G240" s="402"/>
      <c r="H240" s="403"/>
      <c r="I240" s="401" t="s">
        <v>97</v>
      </c>
      <c r="J240" s="401" t="s">
        <v>90</v>
      </c>
      <c r="K240" s="401" t="s">
        <v>91</v>
      </c>
      <c r="L240" s="400"/>
      <c r="M240" s="400"/>
      <c r="N240" s="400"/>
      <c r="O240" s="400"/>
      <c r="P240" s="400"/>
      <c r="Q240" s="400"/>
      <c r="R240" s="400"/>
      <c r="S240" s="400"/>
      <c r="T240" s="400"/>
      <c r="U240" s="400"/>
      <c r="V240" s="400"/>
      <c r="W240" s="400"/>
      <c r="X240" s="400"/>
      <c r="Y240" s="400"/>
      <c r="Z240" s="400"/>
      <c r="AA240" s="400"/>
      <c r="AB240" s="400"/>
      <c r="AC240" s="400"/>
      <c r="AD240" s="400"/>
      <c r="AE240" s="400"/>
      <c r="AF240" s="400"/>
      <c r="AG240" s="400"/>
      <c r="AH240" s="400"/>
      <c r="AI240" s="400"/>
      <c r="AJ240" s="400"/>
      <c r="AK240" s="400"/>
      <c r="AL240" s="400"/>
      <c r="AM240" s="400"/>
      <c r="AN240" s="400"/>
      <c r="AO240" s="405"/>
    </row>
    <row r="241" spans="1:40" s="386" customFormat="1" ht="11.25" customHeight="1">
      <c r="A241" s="383"/>
      <c r="B241" s="383"/>
      <c r="C241" s="383"/>
      <c r="D241" s="383"/>
      <c r="E241" s="383"/>
      <c r="F241" s="383"/>
      <c r="G241" s="383"/>
      <c r="H241" s="383"/>
      <c r="I241" s="383"/>
      <c r="J241" s="383"/>
      <c r="K241" s="383"/>
      <c r="L241" s="383"/>
      <c r="M241" s="383"/>
      <c r="N241" s="383"/>
      <c r="O241" s="383"/>
      <c r="P241" s="383"/>
      <c r="Q241" s="383"/>
      <c r="R241" s="383"/>
      <c r="S241" s="383"/>
      <c r="T241" s="383"/>
      <c r="U241" s="383"/>
      <c r="V241" s="383"/>
      <c r="W241" s="383"/>
      <c r="X241" s="383"/>
      <c r="Y241" s="383"/>
      <c r="Z241" s="383"/>
      <c r="AA241" s="383"/>
      <c r="AB241" s="383"/>
      <c r="AC241" s="383"/>
      <c r="AD241" s="383"/>
      <c r="AE241" s="383"/>
      <c r="AF241" s="383"/>
      <c r="AG241" s="383"/>
      <c r="AH241" s="383"/>
      <c r="AI241" s="383"/>
      <c r="AJ241" s="383"/>
      <c r="AK241" s="383"/>
      <c r="AL241" s="383"/>
      <c r="AM241" s="383"/>
      <c r="AN241" s="383"/>
    </row>
    <row r="242" spans="1:40" s="386" customFormat="1" ht="12" customHeight="1">
      <c r="A242" s="383"/>
      <c r="B242" s="383"/>
      <c r="C242" s="400"/>
      <c r="D242" s="406"/>
      <c r="E242" s="407"/>
      <c r="F242" s="407"/>
      <c r="G242" s="406"/>
      <c r="H242" s="406"/>
      <c r="I242" s="406"/>
      <c r="J242" s="407"/>
      <c r="K242" s="407"/>
      <c r="L242" s="400"/>
      <c r="M242" s="400"/>
      <c r="N242" s="400"/>
      <c r="O242" s="400"/>
      <c r="P242" s="383"/>
      <c r="Q242" s="383"/>
      <c r="R242" s="383"/>
      <c r="S242" s="383"/>
      <c r="T242" s="383"/>
      <c r="U242" s="383"/>
      <c r="V242" s="383"/>
      <c r="W242" s="383"/>
      <c r="X242" s="383"/>
      <c r="Y242" s="383"/>
      <c r="Z242" s="383"/>
      <c r="AA242" s="383"/>
      <c r="AB242" s="383"/>
      <c r="AC242" s="383"/>
      <c r="AD242" s="383"/>
      <c r="AE242" s="383"/>
      <c r="AF242" s="383"/>
      <c r="AG242" s="383"/>
      <c r="AH242" s="383"/>
      <c r="AI242" s="383"/>
      <c r="AJ242" s="383"/>
      <c r="AK242" s="383"/>
      <c r="AL242" s="383"/>
      <c r="AM242" s="383"/>
      <c r="AN242" s="383"/>
    </row>
    <row r="243" spans="1:40" s="386" customFormat="1" ht="11.25" customHeight="1">
      <c r="A243" s="383"/>
      <c r="B243" s="383"/>
      <c r="C243" s="383"/>
      <c r="D243" s="383"/>
      <c r="E243" s="383"/>
      <c r="F243" s="383"/>
      <c r="G243" s="383"/>
      <c r="H243" s="383"/>
      <c r="I243" s="383"/>
      <c r="J243" s="383"/>
      <c r="K243" s="383"/>
      <c r="L243" s="383"/>
      <c r="M243" s="383"/>
      <c r="N243" s="383"/>
      <c r="O243" s="383"/>
      <c r="P243" s="383"/>
      <c r="Q243" s="383"/>
      <c r="R243" s="383"/>
      <c r="S243" s="383"/>
      <c r="T243" s="383"/>
      <c r="U243" s="383"/>
      <c r="V243" s="383"/>
      <c r="W243" s="383"/>
      <c r="X243" s="383"/>
      <c r="Y243" s="383"/>
      <c r="Z243" s="383"/>
      <c r="AA243" s="383"/>
      <c r="AB243" s="383"/>
      <c r="AC243" s="383"/>
      <c r="AD243" s="383"/>
      <c r="AE243" s="383"/>
      <c r="AF243" s="383"/>
      <c r="AG243" s="383"/>
      <c r="AH243" s="383"/>
      <c r="AI243" s="383"/>
      <c r="AJ243" s="383"/>
      <c r="AK243" s="383"/>
      <c r="AL243" s="383"/>
      <c r="AM243" s="383"/>
      <c r="AN243" s="383"/>
    </row>
    <row r="244" spans="1:40" s="386" customFormat="1" ht="15.75" customHeight="1">
      <c r="A244" s="408" t="s">
        <v>139</v>
      </c>
      <c r="B244" s="392"/>
      <c r="C244" s="392"/>
      <c r="D244" s="392"/>
      <c r="E244" s="392"/>
      <c r="F244" s="383"/>
      <c r="G244" s="383"/>
      <c r="H244" s="409" t="s">
        <v>96</v>
      </c>
      <c r="I244" s="409"/>
      <c r="J244" s="409" t="s">
        <v>48</v>
      </c>
      <c r="K244" s="409" t="s">
        <v>97</v>
      </c>
      <c r="L244" s="409"/>
      <c r="M244" s="383"/>
      <c r="N244" s="383"/>
      <c r="O244" s="383"/>
      <c r="P244" s="383"/>
      <c r="Q244" s="383"/>
      <c r="R244" s="383"/>
      <c r="S244" s="383"/>
      <c r="T244" s="383"/>
      <c r="U244" s="383"/>
      <c r="V244" s="383"/>
      <c r="W244" s="383"/>
      <c r="X244" s="383"/>
      <c r="Y244" s="383"/>
      <c r="Z244" s="383"/>
      <c r="AA244" s="383"/>
      <c r="AB244" s="383"/>
      <c r="AC244" s="383"/>
      <c r="AD244" s="383"/>
      <c r="AE244" s="383"/>
      <c r="AF244" s="383"/>
      <c r="AG244" s="383"/>
      <c r="AH244" s="383"/>
      <c r="AI244" s="383"/>
      <c r="AJ244" s="383"/>
      <c r="AK244" s="383"/>
      <c r="AL244" s="383"/>
      <c r="AM244" s="383"/>
      <c r="AN244" s="383"/>
    </row>
    <row r="245" spans="1:40" s="386" customFormat="1" ht="15.75" customHeight="1">
      <c r="A245" s="383"/>
      <c r="B245" s="392"/>
      <c r="C245" s="392"/>
      <c r="D245" s="380" t="s">
        <v>141</v>
      </c>
      <c r="E245" s="380"/>
      <c r="F245" s="380"/>
      <c r="G245" s="380"/>
      <c r="H245" s="393"/>
      <c r="I245" s="393"/>
      <c r="J245" s="409" t="s">
        <v>48</v>
      </c>
      <c r="K245" s="393"/>
      <c r="L245" s="393"/>
      <c r="M245" s="410"/>
      <c r="N245" s="383"/>
      <c r="O245" s="411" t="s">
        <v>140</v>
      </c>
      <c r="P245" s="411"/>
      <c r="Q245" s="411"/>
      <c r="R245" s="411"/>
      <c r="S245" s="411"/>
      <c r="T245" s="412"/>
      <c r="U245" s="412"/>
      <c r="V245" s="412"/>
      <c r="W245" s="412"/>
      <c r="X245" s="412"/>
      <c r="Y245" s="412"/>
      <c r="Z245" s="412"/>
      <c r="AA245" s="412"/>
      <c r="AB245" s="412"/>
      <c r="AC245" s="412"/>
      <c r="AD245" s="412"/>
      <c r="AE245" s="412"/>
      <c r="AF245" s="412"/>
      <c r="AG245" s="412"/>
      <c r="AH245" s="412"/>
      <c r="AI245" s="412"/>
      <c r="AJ245" s="413" t="s">
        <v>48</v>
      </c>
      <c r="AK245" s="413"/>
      <c r="AL245" s="413"/>
      <c r="AM245" s="413"/>
      <c r="AN245" s="413"/>
    </row>
    <row r="246" spans="1:40" s="386" customFormat="1" ht="16.5" customHeight="1">
      <c r="A246" s="392"/>
      <c r="B246" s="392"/>
      <c r="C246" s="392"/>
      <c r="D246" s="380" t="s">
        <v>142</v>
      </c>
      <c r="E246" s="380"/>
      <c r="F246" s="380"/>
      <c r="G246" s="380"/>
      <c r="H246" s="393"/>
      <c r="I246" s="393"/>
      <c r="J246" s="409" t="s">
        <v>48</v>
      </c>
      <c r="K246" s="393"/>
      <c r="L246" s="393"/>
      <c r="M246" s="410"/>
      <c r="N246" s="383"/>
      <c r="O246" s="411"/>
      <c r="P246" s="411"/>
      <c r="Q246" s="411"/>
      <c r="R246" s="411"/>
      <c r="S246" s="411"/>
      <c r="T246" s="412"/>
      <c r="U246" s="412"/>
      <c r="V246" s="412"/>
      <c r="W246" s="412"/>
      <c r="X246" s="412"/>
      <c r="Y246" s="412"/>
      <c r="Z246" s="412"/>
      <c r="AA246" s="412"/>
      <c r="AB246" s="412"/>
      <c r="AC246" s="412"/>
      <c r="AD246" s="412"/>
      <c r="AE246" s="412"/>
      <c r="AF246" s="412"/>
      <c r="AG246" s="412"/>
      <c r="AH246" s="412"/>
      <c r="AI246" s="412"/>
      <c r="AJ246" s="413"/>
      <c r="AK246" s="413"/>
      <c r="AL246" s="413"/>
      <c r="AM246" s="413"/>
      <c r="AN246" s="413"/>
    </row>
    <row r="247" spans="1:40" s="386" customFormat="1" ht="15.75" customHeight="1">
      <c r="A247" s="392"/>
      <c r="B247" s="392"/>
      <c r="C247" s="380" t="s">
        <v>40</v>
      </c>
      <c r="D247" s="380"/>
      <c r="E247" s="380"/>
      <c r="F247" s="380"/>
      <c r="G247" s="380"/>
      <c r="H247" s="393"/>
      <c r="I247" s="393"/>
      <c r="J247" s="409" t="s">
        <v>48</v>
      </c>
      <c r="K247" s="393"/>
      <c r="L247" s="393"/>
      <c r="M247" s="383"/>
      <c r="N247" s="383"/>
      <c r="O247" s="383"/>
      <c r="P247" s="383"/>
      <c r="Q247" s="383"/>
      <c r="R247" s="383"/>
      <c r="S247" s="383"/>
      <c r="T247" s="383"/>
      <c r="U247" s="383"/>
      <c r="V247" s="383"/>
      <c r="W247" s="383"/>
      <c r="X247" s="383"/>
      <c r="Y247" s="383"/>
      <c r="Z247" s="383"/>
      <c r="AA247" s="383"/>
      <c r="AB247" s="383"/>
      <c r="AC247" s="383"/>
      <c r="AD247" s="383"/>
      <c r="AE247" s="383"/>
      <c r="AF247" s="383"/>
      <c r="AG247" s="383"/>
      <c r="AH247" s="383"/>
      <c r="AI247" s="383"/>
      <c r="AJ247" s="383"/>
      <c r="AK247" s="383"/>
      <c r="AL247" s="383"/>
      <c r="AM247" s="383"/>
      <c r="AN247" s="383"/>
    </row>
    <row r="248" spans="1:40" s="386" customFormat="1" ht="11.25" customHeight="1">
      <c r="A248" s="383"/>
      <c r="B248" s="383"/>
      <c r="C248" s="383"/>
      <c r="D248" s="383"/>
      <c r="E248" s="383"/>
      <c r="F248" s="383"/>
      <c r="G248" s="383"/>
      <c r="H248" s="383"/>
      <c r="I248" s="383"/>
      <c r="J248" s="383"/>
      <c r="K248" s="383"/>
      <c r="L248" s="383"/>
      <c r="M248" s="383"/>
      <c r="N248" s="383"/>
      <c r="O248" s="383"/>
      <c r="P248" s="383"/>
      <c r="Q248" s="383"/>
      <c r="R248" s="383"/>
      <c r="S248" s="383"/>
      <c r="T248" s="383"/>
      <c r="U248" s="383"/>
      <c r="V248" s="383"/>
      <c r="W248" s="383"/>
      <c r="X248" s="383"/>
      <c r="Y248" s="383"/>
      <c r="Z248" s="383"/>
      <c r="AA248" s="383"/>
      <c r="AB248" s="383"/>
      <c r="AC248" s="383"/>
      <c r="AD248" s="383"/>
      <c r="AE248" s="383"/>
      <c r="AF248" s="383"/>
      <c r="AG248" s="383"/>
      <c r="AH248" s="383"/>
      <c r="AI248" s="383"/>
      <c r="AJ248" s="383"/>
      <c r="AK248" s="383"/>
      <c r="AL248" s="383"/>
      <c r="AM248" s="383"/>
      <c r="AN248" s="383"/>
    </row>
    <row r="249" spans="1:40" s="386" customFormat="1" ht="12.75" customHeight="1">
      <c r="A249" s="383"/>
      <c r="B249" s="383"/>
      <c r="C249" s="383"/>
      <c r="D249" s="383"/>
      <c r="E249" s="383"/>
      <c r="F249" s="383"/>
      <c r="G249" s="383"/>
      <c r="H249" s="383"/>
      <c r="I249" s="383"/>
      <c r="J249" s="383"/>
      <c r="K249" s="383"/>
      <c r="L249" s="383"/>
      <c r="M249" s="383"/>
      <c r="N249" s="383"/>
      <c r="O249" s="383"/>
      <c r="P249" s="383"/>
      <c r="Q249" s="383"/>
      <c r="R249" s="383"/>
      <c r="S249" s="383"/>
      <c r="T249" s="383"/>
      <c r="U249" s="383"/>
      <c r="V249" s="383"/>
      <c r="W249" s="383"/>
      <c r="X249" s="383"/>
      <c r="Y249" s="383"/>
      <c r="Z249" s="383"/>
      <c r="AA249" s="414" t="s">
        <v>145</v>
      </c>
      <c r="AB249" s="383"/>
      <c r="AC249" s="383"/>
      <c r="AD249" s="383"/>
      <c r="AE249" s="415"/>
      <c r="AF249" s="415"/>
      <c r="AG249" s="415"/>
      <c r="AH249" s="415"/>
      <c r="AI249" s="415"/>
      <c r="AJ249" s="415"/>
      <c r="AK249" s="415"/>
      <c r="AL249" s="415"/>
      <c r="AM249" s="415"/>
      <c r="AN249" s="415"/>
    </row>
    <row r="250" spans="1:40" s="386" customFormat="1" ht="11.25" customHeight="1">
      <c r="A250" s="383"/>
      <c r="B250" s="383"/>
      <c r="C250" s="383"/>
      <c r="D250" s="383"/>
      <c r="E250" s="383"/>
      <c r="F250" s="383"/>
      <c r="G250" s="383"/>
      <c r="H250" s="383"/>
      <c r="I250" s="383"/>
      <c r="J250" s="383"/>
      <c r="K250" s="383"/>
      <c r="L250" s="383"/>
      <c r="M250" s="383"/>
      <c r="N250" s="383"/>
      <c r="O250" s="383"/>
      <c r="P250" s="383"/>
      <c r="Q250" s="383"/>
      <c r="R250" s="383"/>
      <c r="S250" s="383"/>
      <c r="T250" s="383"/>
      <c r="U250" s="383"/>
      <c r="V250" s="383"/>
      <c r="W250" s="383"/>
      <c r="X250" s="383"/>
      <c r="Y250" s="383"/>
      <c r="Z250" s="383"/>
      <c r="AA250" s="383"/>
      <c r="AB250" s="383"/>
      <c r="AC250" s="383"/>
      <c r="AD250" s="383"/>
      <c r="AE250" s="415"/>
      <c r="AF250" s="415"/>
      <c r="AG250" s="415"/>
      <c r="AH250" s="415"/>
      <c r="AI250" s="415"/>
      <c r="AJ250" s="415"/>
      <c r="AK250" s="415"/>
      <c r="AL250" s="415"/>
      <c r="AM250" s="415"/>
      <c r="AN250" s="415"/>
    </row>
    <row r="251" spans="1:40" s="386" customFormat="1" ht="11.25" customHeight="1">
      <c r="A251" s="383"/>
      <c r="B251" s="383"/>
      <c r="C251" s="383"/>
      <c r="D251" s="383"/>
      <c r="E251" s="383"/>
      <c r="F251" s="383"/>
      <c r="G251" s="383"/>
      <c r="H251" s="383"/>
      <c r="I251" s="383"/>
      <c r="J251" s="383"/>
      <c r="K251" s="383"/>
      <c r="L251" s="383"/>
      <c r="M251" s="383"/>
      <c r="N251" s="383"/>
      <c r="O251" s="383"/>
      <c r="P251" s="383"/>
      <c r="Q251" s="383"/>
      <c r="R251" s="383"/>
      <c r="S251" s="383"/>
      <c r="T251" s="383"/>
      <c r="U251" s="383"/>
      <c r="V251" s="383"/>
      <c r="W251" s="383"/>
      <c r="X251" s="383"/>
      <c r="Y251" s="383"/>
      <c r="Z251" s="383"/>
      <c r="AA251" s="383"/>
      <c r="AB251" s="383"/>
      <c r="AC251" s="383"/>
      <c r="AD251" s="383"/>
      <c r="AE251" s="383"/>
      <c r="AF251" s="383"/>
      <c r="AG251" s="383"/>
      <c r="AH251" s="383"/>
      <c r="AI251" s="383"/>
      <c r="AJ251" s="383"/>
      <c r="AK251" s="383"/>
      <c r="AL251" s="383"/>
      <c r="AM251" s="383"/>
      <c r="AN251" s="383"/>
    </row>
    <row r="252" spans="1:40" s="386" customFormat="1" ht="11.25" customHeight="1">
      <c r="A252" s="383"/>
      <c r="B252" s="383"/>
      <c r="C252" s="383"/>
      <c r="D252" s="383"/>
      <c r="E252" s="383"/>
      <c r="F252" s="383"/>
      <c r="G252" s="383"/>
      <c r="H252" s="383"/>
      <c r="I252" s="383"/>
      <c r="J252" s="383"/>
      <c r="K252" s="383"/>
      <c r="L252" s="383"/>
      <c r="M252" s="383"/>
      <c r="N252" s="383"/>
      <c r="O252" s="383"/>
      <c r="P252" s="383"/>
      <c r="Q252" s="383"/>
      <c r="R252" s="383"/>
      <c r="S252" s="383"/>
      <c r="T252" s="383"/>
      <c r="U252" s="383"/>
      <c r="V252" s="383"/>
      <c r="W252" s="383"/>
      <c r="X252" s="383"/>
      <c r="Y252" s="383"/>
      <c r="Z252" s="383"/>
      <c r="AA252" s="383"/>
      <c r="AB252" s="383"/>
      <c r="AC252" s="383"/>
      <c r="AD252" s="383"/>
      <c r="AE252" s="383"/>
      <c r="AF252" s="383"/>
      <c r="AG252" s="383"/>
      <c r="AH252" s="383"/>
      <c r="AI252" s="383"/>
      <c r="AJ252" s="383"/>
      <c r="AK252" s="383"/>
      <c r="AL252" s="383"/>
      <c r="AM252" s="383"/>
      <c r="AN252" s="383"/>
    </row>
    <row r="253" spans="1:40" s="386" customFormat="1" ht="12" customHeight="1">
      <c r="A253" s="383"/>
      <c r="B253" s="383"/>
      <c r="C253" s="383"/>
      <c r="D253" s="383"/>
      <c r="E253" s="383"/>
      <c r="F253" s="383"/>
      <c r="G253" s="383"/>
      <c r="H253" s="383"/>
      <c r="I253" s="383"/>
      <c r="J253" s="383"/>
      <c r="K253" s="383"/>
      <c r="L253" s="383"/>
      <c r="M253" s="383"/>
      <c r="N253" s="383"/>
      <c r="O253" s="383"/>
      <c r="P253" s="383"/>
      <c r="Q253" s="383"/>
      <c r="R253" s="383"/>
      <c r="S253" s="383"/>
      <c r="T253" s="383"/>
      <c r="U253" s="383"/>
      <c r="V253" s="383"/>
      <c r="W253" s="383"/>
      <c r="X253" s="383"/>
      <c r="Y253" s="383"/>
      <c r="Z253" s="383"/>
      <c r="AA253" s="383"/>
      <c r="AB253" s="383"/>
      <c r="AC253" s="383"/>
      <c r="AD253" s="383"/>
      <c r="AE253" s="383"/>
      <c r="AF253" s="383"/>
      <c r="AG253" s="383"/>
      <c r="AH253" s="383"/>
      <c r="AI253" s="383"/>
      <c r="AJ253" s="383"/>
      <c r="AK253" s="383"/>
      <c r="AL253" s="383"/>
      <c r="AM253" s="383"/>
      <c r="AN253" s="383"/>
    </row>
    <row r="254" spans="1:40" s="386" customFormat="1" ht="16.5" customHeight="1">
      <c r="A254" s="380" t="s">
        <v>132</v>
      </c>
      <c r="B254" s="380"/>
      <c r="C254" s="381" t="str">
        <f>CONCATENATE('(7) vstupní data'!$B$6," ",'(7) vstupní data'!$B$7,"  ",'(7) vstupní data'!$B$8)</f>
        <v>25.- 26.2014 Český pohár  starší žákyně</v>
      </c>
      <c r="D254" s="381"/>
      <c r="E254" s="381"/>
      <c r="F254" s="381"/>
      <c r="G254" s="381"/>
      <c r="H254" s="381"/>
      <c r="I254" s="381"/>
      <c r="J254" s="381"/>
      <c r="K254" s="381"/>
      <c r="L254" s="381"/>
      <c r="M254" s="381"/>
      <c r="N254" s="381"/>
      <c r="O254" s="381"/>
      <c r="P254" s="381"/>
      <c r="Q254" s="381"/>
      <c r="R254" s="381"/>
      <c r="S254" s="381"/>
      <c r="T254" s="381"/>
      <c r="U254" s="381"/>
      <c r="V254" s="381"/>
      <c r="W254" s="381"/>
      <c r="X254" s="381" t="s">
        <v>133</v>
      </c>
      <c r="Y254" s="381"/>
      <c r="Z254" s="382" t="str">
        <f>'(7) vstupní data'!$B$11</f>
        <v>3.skupina</v>
      </c>
      <c r="AA254" s="382"/>
      <c r="AB254" s="382"/>
      <c r="AC254" s="382"/>
      <c r="AD254" s="382"/>
      <c r="AE254" s="382"/>
      <c r="AF254" s="383"/>
      <c r="AG254" s="383"/>
      <c r="AH254" s="384">
        <f>'(7) vstupní data'!$B$9</f>
        <v>0</v>
      </c>
      <c r="AI254" s="384"/>
      <c r="AJ254" s="384"/>
      <c r="AK254" s="384"/>
      <c r="AL254" s="384"/>
      <c r="AM254" s="384"/>
      <c r="AN254" s="384"/>
    </row>
    <row r="255" spans="1:40" s="386" customFormat="1" ht="15.75" customHeight="1">
      <c r="A255" s="380" t="s">
        <v>134</v>
      </c>
      <c r="B255" s="380"/>
      <c r="C255" s="381" t="str">
        <f>CONCATENATE('(7) vstupní data'!$B$1," ",'(7) vstupní data'!$B$3)</f>
        <v>TJ Orion Praha ZŠ Mráčkova 3090 Praha 12</v>
      </c>
      <c r="D255" s="381"/>
      <c r="E255" s="381"/>
      <c r="F255" s="381"/>
      <c r="G255" s="381"/>
      <c r="H255" s="381"/>
      <c r="I255" s="381"/>
      <c r="J255" s="381"/>
      <c r="K255" s="381"/>
      <c r="L255" s="381"/>
      <c r="M255" s="381"/>
      <c r="N255" s="381"/>
      <c r="O255" s="381"/>
      <c r="P255" s="381"/>
      <c r="Q255" s="381"/>
      <c r="R255" s="381"/>
      <c r="S255" s="381"/>
      <c r="T255" s="381"/>
      <c r="U255" s="381"/>
      <c r="V255" s="381"/>
      <c r="W255" s="381"/>
      <c r="X255" s="381"/>
      <c r="Y255" s="381"/>
      <c r="Z255" s="381"/>
      <c r="AA255" s="381"/>
      <c r="AB255" s="381"/>
      <c r="AC255" s="381"/>
      <c r="AD255" s="381"/>
      <c r="AE255" s="381"/>
      <c r="AF255" s="383"/>
      <c r="AG255" s="383"/>
      <c r="AH255" s="383"/>
      <c r="AI255" s="383"/>
      <c r="AJ255" s="383"/>
      <c r="AK255" s="383"/>
      <c r="AL255" s="383"/>
      <c r="AM255" s="383"/>
      <c r="AN255" s="383"/>
    </row>
    <row r="256" spans="1:40" s="386" customFormat="1" ht="15.75" customHeight="1">
      <c r="A256" s="387"/>
      <c r="B256" s="387"/>
      <c r="C256" s="388"/>
      <c r="D256" s="388"/>
      <c r="E256" s="388"/>
      <c r="F256" s="388"/>
      <c r="G256" s="388"/>
      <c r="H256" s="388"/>
      <c r="I256" s="388"/>
      <c r="J256" s="388"/>
      <c r="K256" s="388"/>
      <c r="L256" s="388"/>
      <c r="M256" s="388"/>
      <c r="N256" s="388"/>
      <c r="O256" s="388"/>
      <c r="P256" s="388"/>
      <c r="Q256" s="388"/>
      <c r="R256" s="388"/>
      <c r="S256" s="388"/>
      <c r="T256" s="388"/>
      <c r="U256" s="388"/>
      <c r="V256" s="388"/>
      <c r="W256" s="388"/>
      <c r="X256" s="388"/>
      <c r="Y256" s="388"/>
      <c r="Z256" s="388"/>
      <c r="AA256" s="388"/>
      <c r="AB256" s="388"/>
      <c r="AC256" s="388"/>
      <c r="AD256" s="388"/>
      <c r="AE256" s="388"/>
      <c r="AF256" s="383"/>
      <c r="AG256" s="383"/>
      <c r="AH256" s="381" t="s">
        <v>135</v>
      </c>
      <c r="AI256" s="381"/>
      <c r="AJ256" s="381"/>
      <c r="AK256" s="381"/>
      <c r="AL256" s="389">
        <v>10</v>
      </c>
      <c r="AM256" s="389"/>
      <c r="AN256" s="383"/>
    </row>
    <row r="257" spans="1:40" s="386" customFormat="1" ht="15.75" customHeight="1">
      <c r="A257" s="387"/>
      <c r="B257" s="387"/>
      <c r="C257" s="388"/>
      <c r="D257" s="388"/>
      <c r="E257" s="388"/>
      <c r="F257" s="388"/>
      <c r="G257" s="388"/>
      <c r="H257" s="388"/>
      <c r="I257" s="388"/>
      <c r="J257" s="388"/>
      <c r="K257" s="388"/>
      <c r="L257" s="388"/>
      <c r="M257" s="388"/>
      <c r="N257" s="388"/>
      <c r="O257" s="388"/>
      <c r="P257" s="388"/>
      <c r="Q257" s="388"/>
      <c r="R257" s="388"/>
      <c r="S257" s="388"/>
      <c r="T257" s="388"/>
      <c r="U257" s="388"/>
      <c r="V257" s="388"/>
      <c r="W257" s="388"/>
      <c r="X257" s="388"/>
      <c r="Y257" s="388"/>
      <c r="Z257" s="388"/>
      <c r="AA257" s="388"/>
      <c r="AB257" s="388"/>
      <c r="AC257" s="388"/>
      <c r="AD257" s="388"/>
      <c r="AE257" s="388"/>
      <c r="AF257" s="383"/>
      <c r="AG257" s="383"/>
      <c r="AH257" s="383"/>
      <c r="AI257" s="383"/>
      <c r="AJ257" s="383"/>
      <c r="AK257" s="383"/>
      <c r="AL257" s="383"/>
      <c r="AM257" s="383"/>
      <c r="AN257" s="383"/>
    </row>
    <row r="258" spans="1:40" s="386" customFormat="1" ht="15.75" customHeight="1">
      <c r="A258" s="390" t="s">
        <v>136</v>
      </c>
      <c r="B258" s="390"/>
      <c r="C258" s="383"/>
      <c r="D258" s="383"/>
      <c r="E258" s="391" t="s">
        <v>137</v>
      </c>
      <c r="F258" s="389" t="str">
        <f>VLOOKUP(AL256,'(7) vstupní data'!$H$2:$P$22,2,0)</f>
        <v>VK České Budějovice</v>
      </c>
      <c r="G258" s="389"/>
      <c r="H258" s="389"/>
      <c r="I258" s="389"/>
      <c r="J258" s="389"/>
      <c r="K258" s="389"/>
      <c r="L258" s="389"/>
      <c r="M258" s="389"/>
      <c r="N258" s="389"/>
      <c r="O258" s="389"/>
      <c r="P258" s="389"/>
      <c r="Q258" s="389"/>
      <c r="R258" s="389"/>
      <c r="S258" s="389"/>
      <c r="T258" s="389"/>
      <c r="U258" s="383"/>
      <c r="V258" s="391" t="s">
        <v>138</v>
      </c>
      <c r="W258" s="389" t="str">
        <f>VLOOKUP(AL256,'(7) vstupní data'!$H$2:$P$22,6,0)</f>
        <v>VK Karlovy Vary</v>
      </c>
      <c r="X258" s="389"/>
      <c r="Y258" s="389"/>
      <c r="Z258" s="389"/>
      <c r="AA258" s="389"/>
      <c r="AB258" s="389"/>
      <c r="AC258" s="389"/>
      <c r="AD258" s="389"/>
      <c r="AE258" s="389"/>
      <c r="AF258" s="389"/>
      <c r="AG258" s="389"/>
      <c r="AH258" s="389"/>
      <c r="AI258" s="389"/>
      <c r="AJ258" s="389"/>
      <c r="AK258" s="389"/>
      <c r="AL258" s="383"/>
      <c r="AM258" s="383"/>
      <c r="AN258" s="383"/>
    </row>
    <row r="259" spans="1:40" s="386" customFormat="1" ht="11.25" customHeight="1">
      <c r="A259" s="383"/>
      <c r="B259" s="383"/>
      <c r="C259" s="383"/>
      <c r="D259" s="383"/>
      <c r="E259" s="383"/>
      <c r="F259" s="383"/>
      <c r="G259" s="383"/>
      <c r="H259" s="383"/>
      <c r="I259" s="383"/>
      <c r="J259" s="383"/>
      <c r="K259" s="383"/>
      <c r="L259" s="383"/>
      <c r="M259" s="383"/>
      <c r="N259" s="383"/>
      <c r="O259" s="383"/>
      <c r="P259" s="383"/>
      <c r="Q259" s="383"/>
      <c r="R259" s="383"/>
      <c r="S259" s="383"/>
      <c r="T259" s="383"/>
      <c r="U259" s="383"/>
      <c r="V259" s="383"/>
      <c r="W259" s="383"/>
      <c r="X259" s="383"/>
      <c r="Y259" s="383"/>
      <c r="Z259" s="383"/>
      <c r="AA259" s="383"/>
      <c r="AB259" s="383"/>
      <c r="AC259" s="383"/>
      <c r="AD259" s="383"/>
      <c r="AE259" s="383"/>
      <c r="AF259" s="383"/>
      <c r="AG259" s="383"/>
      <c r="AH259" s="383"/>
      <c r="AI259" s="383"/>
      <c r="AJ259" s="383"/>
      <c r="AK259" s="383"/>
      <c r="AL259" s="383"/>
      <c r="AM259" s="383"/>
      <c r="AN259" s="383"/>
    </row>
    <row r="260" spans="1:40" s="386" customFormat="1" ht="12.75" customHeight="1">
      <c r="A260" s="392" t="s">
        <v>141</v>
      </c>
      <c r="B260" s="383"/>
      <c r="C260" s="383"/>
      <c r="D260" s="383"/>
      <c r="E260" s="383"/>
      <c r="F260" s="383"/>
      <c r="G260" s="383"/>
      <c r="H260" s="383"/>
      <c r="I260" s="383"/>
      <c r="J260" s="383"/>
      <c r="K260" s="383"/>
      <c r="L260" s="383"/>
      <c r="M260" s="383"/>
      <c r="N260" s="383"/>
      <c r="O260" s="383"/>
      <c r="P260" s="383"/>
      <c r="Q260" s="383"/>
      <c r="R260" s="383"/>
      <c r="S260" s="383"/>
      <c r="T260" s="383"/>
      <c r="U260" s="383"/>
      <c r="V260" s="383"/>
      <c r="W260" s="383"/>
      <c r="X260" s="383"/>
      <c r="Y260" s="383"/>
      <c r="Z260" s="383"/>
      <c r="AA260" s="383"/>
      <c r="AB260" s="383"/>
      <c r="AC260" s="383"/>
      <c r="AD260" s="383"/>
      <c r="AE260" s="383"/>
      <c r="AF260" s="383"/>
      <c r="AG260" s="383"/>
      <c r="AH260" s="383"/>
      <c r="AI260" s="383"/>
      <c r="AJ260" s="383"/>
      <c r="AK260" s="383"/>
      <c r="AL260" s="383"/>
      <c r="AM260" s="383"/>
      <c r="AN260" s="383"/>
    </row>
    <row r="261" spans="1:40" s="386" customFormat="1" ht="12.75" customHeight="1">
      <c r="A261" s="393" t="s">
        <v>96</v>
      </c>
      <c r="B261" s="394">
        <v>1</v>
      </c>
      <c r="C261" s="394">
        <f>B261+1</f>
        <v>2</v>
      </c>
      <c r="D261" s="394">
        <f aca="true" t="shared" si="537" ref="D261:D262">C261+1</f>
        <v>3</v>
      </c>
      <c r="E261" s="394">
        <f aca="true" t="shared" si="538" ref="E261:E262">D261+1</f>
        <v>4</v>
      </c>
      <c r="F261" s="394">
        <f aca="true" t="shared" si="539" ref="F261:F262">E261+1</f>
        <v>5</v>
      </c>
      <c r="G261" s="395">
        <f aca="true" t="shared" si="540" ref="G261:G262">F261+1</f>
        <v>6</v>
      </c>
      <c r="H261" s="395">
        <f aca="true" t="shared" si="541" ref="H261:H262">G261+1</f>
        <v>7</v>
      </c>
      <c r="I261" s="395">
        <f aca="true" t="shared" si="542" ref="I261:I262">H261+1</f>
        <v>8</v>
      </c>
      <c r="J261" s="395">
        <f aca="true" t="shared" si="543" ref="J261:J262">I261+1</f>
        <v>9</v>
      </c>
      <c r="K261" s="395">
        <f aca="true" t="shared" si="544" ref="K261:K262">J261+1</f>
        <v>10</v>
      </c>
      <c r="L261" s="395">
        <f aca="true" t="shared" si="545" ref="L261:L262">K261+1</f>
        <v>11</v>
      </c>
      <c r="M261" s="395">
        <f aca="true" t="shared" si="546" ref="M261:M262">L261+1</f>
        <v>12</v>
      </c>
      <c r="N261" s="395">
        <f aca="true" t="shared" si="547" ref="N261:N262">M261+1</f>
        <v>13</v>
      </c>
      <c r="O261" s="395">
        <f aca="true" t="shared" si="548" ref="O261:O262">N261+1</f>
        <v>14</v>
      </c>
      <c r="P261" s="395">
        <f aca="true" t="shared" si="549" ref="P261:P262">O261+1</f>
        <v>15</v>
      </c>
      <c r="Q261" s="395">
        <f aca="true" t="shared" si="550" ref="Q261:Q262">P261+1</f>
        <v>16</v>
      </c>
      <c r="R261" s="395">
        <f aca="true" t="shared" si="551" ref="R261:R262">Q261+1</f>
        <v>17</v>
      </c>
      <c r="S261" s="395">
        <f aca="true" t="shared" si="552" ref="S261:S262">R261+1</f>
        <v>18</v>
      </c>
      <c r="T261" s="395">
        <f aca="true" t="shared" si="553" ref="T261:T262">S261+1</f>
        <v>19</v>
      </c>
      <c r="U261" s="395">
        <f aca="true" t="shared" si="554" ref="U261:U262">T261+1</f>
        <v>20</v>
      </c>
      <c r="V261" s="395">
        <f aca="true" t="shared" si="555" ref="V261:V262">U261+1</f>
        <v>21</v>
      </c>
      <c r="W261" s="395">
        <f aca="true" t="shared" si="556" ref="W261:W262">V261+1</f>
        <v>22</v>
      </c>
      <c r="X261" s="395">
        <f aca="true" t="shared" si="557" ref="X261:X262">W261+1</f>
        <v>23</v>
      </c>
      <c r="Y261" s="395">
        <f aca="true" t="shared" si="558" ref="Y261:Y262">X261+1</f>
        <v>24</v>
      </c>
      <c r="Z261" s="395">
        <f aca="true" t="shared" si="559" ref="Z261:Z262">Y261+1</f>
        <v>25</v>
      </c>
      <c r="AA261" s="395">
        <f aca="true" t="shared" si="560" ref="AA261:AA262">Z261+1</f>
        <v>26</v>
      </c>
      <c r="AB261" s="395">
        <f aca="true" t="shared" si="561" ref="AB261:AB262">AA261+1</f>
        <v>27</v>
      </c>
      <c r="AC261" s="395">
        <f aca="true" t="shared" si="562" ref="AC261:AC262">AB261+1</f>
        <v>28</v>
      </c>
      <c r="AD261" s="395">
        <f aca="true" t="shared" si="563" ref="AD261:AD262">AC261+1</f>
        <v>29</v>
      </c>
      <c r="AE261" s="395">
        <f aca="true" t="shared" si="564" ref="AE261:AE262">AD261+1</f>
        <v>30</v>
      </c>
      <c r="AF261" s="395">
        <f aca="true" t="shared" si="565" ref="AF261:AF262">AE261+1</f>
        <v>31</v>
      </c>
      <c r="AG261" s="395">
        <f aca="true" t="shared" si="566" ref="AG261:AG262">AF261+1</f>
        <v>32</v>
      </c>
      <c r="AH261" s="395">
        <f aca="true" t="shared" si="567" ref="AH261:AH262">AG261+1</f>
        <v>33</v>
      </c>
      <c r="AI261" s="395">
        <f aca="true" t="shared" si="568" ref="AI261:AI262">AH261+1</f>
        <v>34</v>
      </c>
      <c r="AJ261" s="395">
        <f aca="true" t="shared" si="569" ref="AJ261:AJ262">AI261+1</f>
        <v>35</v>
      </c>
      <c r="AK261" s="395">
        <f aca="true" t="shared" si="570" ref="AK261:AK262">AJ261+1</f>
        <v>36</v>
      </c>
      <c r="AL261" s="395">
        <f aca="true" t="shared" si="571" ref="AL261:AL262">AK261+1</f>
        <v>37</v>
      </c>
      <c r="AM261" s="395">
        <f aca="true" t="shared" si="572" ref="AM261:AM262">AL261+1</f>
        <v>38</v>
      </c>
      <c r="AN261" s="395">
        <f aca="true" t="shared" si="573" ref="AN261:AN262">AM261+1</f>
        <v>39</v>
      </c>
    </row>
    <row r="262" spans="1:40" s="386" customFormat="1" ht="12.75" customHeight="1">
      <c r="A262" s="393" t="s">
        <v>97</v>
      </c>
      <c r="B262" s="394">
        <v>1</v>
      </c>
      <c r="C262" s="394">
        <f>B262+1</f>
        <v>2</v>
      </c>
      <c r="D262" s="394">
        <f t="shared" si="537"/>
        <v>3</v>
      </c>
      <c r="E262" s="394">
        <f t="shared" si="538"/>
        <v>4</v>
      </c>
      <c r="F262" s="394">
        <f t="shared" si="539"/>
        <v>5</v>
      </c>
      <c r="G262" s="395">
        <f t="shared" si="540"/>
        <v>6</v>
      </c>
      <c r="H262" s="395">
        <f t="shared" si="541"/>
        <v>7</v>
      </c>
      <c r="I262" s="395">
        <f t="shared" si="542"/>
        <v>8</v>
      </c>
      <c r="J262" s="395">
        <f t="shared" si="543"/>
        <v>9</v>
      </c>
      <c r="K262" s="395">
        <f t="shared" si="544"/>
        <v>10</v>
      </c>
      <c r="L262" s="395">
        <f t="shared" si="545"/>
        <v>11</v>
      </c>
      <c r="M262" s="395">
        <f t="shared" si="546"/>
        <v>12</v>
      </c>
      <c r="N262" s="395">
        <f t="shared" si="547"/>
        <v>13</v>
      </c>
      <c r="O262" s="395">
        <f t="shared" si="548"/>
        <v>14</v>
      </c>
      <c r="P262" s="395">
        <f t="shared" si="549"/>
        <v>15</v>
      </c>
      <c r="Q262" s="395">
        <f t="shared" si="550"/>
        <v>16</v>
      </c>
      <c r="R262" s="395">
        <f t="shared" si="551"/>
        <v>17</v>
      </c>
      <c r="S262" s="395">
        <f t="shared" si="552"/>
        <v>18</v>
      </c>
      <c r="T262" s="395">
        <f t="shared" si="553"/>
        <v>19</v>
      </c>
      <c r="U262" s="395">
        <f t="shared" si="554"/>
        <v>20</v>
      </c>
      <c r="V262" s="395">
        <f t="shared" si="555"/>
        <v>21</v>
      </c>
      <c r="W262" s="395">
        <f t="shared" si="556"/>
        <v>22</v>
      </c>
      <c r="X262" s="395">
        <f t="shared" si="557"/>
        <v>23</v>
      </c>
      <c r="Y262" s="395">
        <f t="shared" si="558"/>
        <v>24</v>
      </c>
      <c r="Z262" s="395">
        <f t="shared" si="559"/>
        <v>25</v>
      </c>
      <c r="AA262" s="395">
        <f t="shared" si="560"/>
        <v>26</v>
      </c>
      <c r="AB262" s="395">
        <f t="shared" si="561"/>
        <v>27</v>
      </c>
      <c r="AC262" s="395">
        <f t="shared" si="562"/>
        <v>28</v>
      </c>
      <c r="AD262" s="395">
        <f t="shared" si="563"/>
        <v>29</v>
      </c>
      <c r="AE262" s="395">
        <f t="shared" si="564"/>
        <v>30</v>
      </c>
      <c r="AF262" s="395">
        <f t="shared" si="565"/>
        <v>31</v>
      </c>
      <c r="AG262" s="395">
        <f t="shared" si="566"/>
        <v>32</v>
      </c>
      <c r="AH262" s="395">
        <f t="shared" si="567"/>
        <v>33</v>
      </c>
      <c r="AI262" s="395">
        <f t="shared" si="568"/>
        <v>34</v>
      </c>
      <c r="AJ262" s="395">
        <f t="shared" si="569"/>
        <v>35</v>
      </c>
      <c r="AK262" s="395">
        <f t="shared" si="570"/>
        <v>36</v>
      </c>
      <c r="AL262" s="395">
        <f t="shared" si="571"/>
        <v>37</v>
      </c>
      <c r="AM262" s="395">
        <f t="shared" si="572"/>
        <v>38</v>
      </c>
      <c r="AN262" s="395">
        <f t="shared" si="573"/>
        <v>39</v>
      </c>
    </row>
    <row r="263" spans="1:40" s="386" customFormat="1" ht="12.75" customHeight="1">
      <c r="A263" s="396"/>
      <c r="B263" s="397"/>
      <c r="C263" s="397"/>
      <c r="D263" s="398"/>
      <c r="E263" s="398"/>
      <c r="F263" s="398"/>
      <c r="G263" s="399"/>
      <c r="H263" s="399"/>
      <c r="I263" s="398"/>
      <c r="J263" s="398"/>
      <c r="K263" s="398"/>
      <c r="L263" s="397"/>
      <c r="M263" s="397"/>
      <c r="N263" s="397"/>
      <c r="O263" s="397"/>
      <c r="P263" s="397"/>
      <c r="Q263" s="397"/>
      <c r="R263" s="397"/>
      <c r="S263" s="397"/>
      <c r="T263" s="397"/>
      <c r="U263" s="397"/>
      <c r="V263" s="397"/>
      <c r="W263" s="397"/>
      <c r="X263" s="397"/>
      <c r="Y263" s="397"/>
      <c r="Z263" s="397"/>
      <c r="AA263" s="397"/>
      <c r="AB263" s="397"/>
      <c r="AC263" s="397"/>
      <c r="AD263" s="397"/>
      <c r="AE263" s="397"/>
      <c r="AF263" s="397"/>
      <c r="AG263" s="397"/>
      <c r="AH263" s="397"/>
      <c r="AI263" s="397"/>
      <c r="AJ263" s="397"/>
      <c r="AK263" s="397"/>
      <c r="AL263" s="397"/>
      <c r="AM263" s="397"/>
      <c r="AN263" s="397"/>
    </row>
    <row r="264" spans="1:40" s="386" customFormat="1" ht="12.75" customHeight="1">
      <c r="A264" s="392"/>
      <c r="B264" s="400"/>
      <c r="C264" s="400"/>
      <c r="D264" s="401" t="s">
        <v>96</v>
      </c>
      <c r="E264" s="401" t="s">
        <v>90</v>
      </c>
      <c r="F264" s="401" t="s">
        <v>91</v>
      </c>
      <c r="G264" s="402"/>
      <c r="H264" s="403"/>
      <c r="I264" s="401" t="s">
        <v>97</v>
      </c>
      <c r="J264" s="401" t="s">
        <v>90</v>
      </c>
      <c r="K264" s="401" t="s">
        <v>91</v>
      </c>
      <c r="L264" s="400"/>
      <c r="M264" s="400"/>
      <c r="N264" s="400"/>
      <c r="O264" s="400"/>
      <c r="P264" s="400"/>
      <c r="Q264" s="400"/>
      <c r="R264" s="400"/>
      <c r="S264" s="400"/>
      <c r="T264" s="400"/>
      <c r="U264" s="400"/>
      <c r="V264" s="400"/>
      <c r="W264" s="400"/>
      <c r="X264" s="400"/>
      <c r="Y264" s="400"/>
      <c r="Z264" s="400"/>
      <c r="AA264" s="400"/>
      <c r="AB264" s="400"/>
      <c r="AC264" s="400"/>
      <c r="AD264" s="400"/>
      <c r="AE264" s="400"/>
      <c r="AF264" s="400"/>
      <c r="AG264" s="400"/>
      <c r="AH264" s="400"/>
      <c r="AI264" s="400"/>
      <c r="AJ264" s="400"/>
      <c r="AK264" s="400"/>
      <c r="AL264" s="383"/>
      <c r="AM264" s="383"/>
      <c r="AN264" s="383"/>
    </row>
    <row r="265" spans="1:40" s="386" customFormat="1" ht="12.75" customHeight="1">
      <c r="A265" s="392" t="s">
        <v>142</v>
      </c>
      <c r="B265" s="400"/>
      <c r="C265" s="400"/>
      <c r="D265" s="400"/>
      <c r="E265" s="400"/>
      <c r="F265" s="400"/>
      <c r="G265" s="400"/>
      <c r="H265" s="400"/>
      <c r="I265" s="400"/>
      <c r="J265" s="400"/>
      <c r="K265" s="400"/>
      <c r="L265" s="400"/>
      <c r="M265" s="400"/>
      <c r="N265" s="400"/>
      <c r="O265" s="400"/>
      <c r="P265" s="400"/>
      <c r="Q265" s="400"/>
      <c r="R265" s="400"/>
      <c r="S265" s="400"/>
      <c r="T265" s="400"/>
      <c r="U265" s="400"/>
      <c r="V265" s="400"/>
      <c r="W265" s="400"/>
      <c r="X265" s="400"/>
      <c r="Y265" s="400"/>
      <c r="Z265" s="400"/>
      <c r="AA265" s="400"/>
      <c r="AB265" s="400"/>
      <c r="AC265" s="400"/>
      <c r="AD265" s="400"/>
      <c r="AE265" s="400"/>
      <c r="AF265" s="400"/>
      <c r="AG265" s="400"/>
      <c r="AH265" s="400"/>
      <c r="AI265" s="400"/>
      <c r="AJ265" s="400"/>
      <c r="AK265" s="400"/>
      <c r="AL265" s="400"/>
      <c r="AM265" s="400"/>
      <c r="AN265" s="400"/>
    </row>
    <row r="266" spans="1:40" s="386" customFormat="1" ht="12.75" customHeight="1">
      <c r="A266" s="393" t="s">
        <v>96</v>
      </c>
      <c r="B266" s="394">
        <v>1</v>
      </c>
      <c r="C266" s="394">
        <f aca="true" t="shared" si="574" ref="C266:C267">B266+1</f>
        <v>2</v>
      </c>
      <c r="D266" s="394">
        <f aca="true" t="shared" si="575" ref="D266:D267">C266+1</f>
        <v>3</v>
      </c>
      <c r="E266" s="394">
        <f aca="true" t="shared" si="576" ref="E266:E267">D266+1</f>
        <v>4</v>
      </c>
      <c r="F266" s="394">
        <f aca="true" t="shared" si="577" ref="F266:F267">E266+1</f>
        <v>5</v>
      </c>
      <c r="G266" s="395">
        <f aca="true" t="shared" si="578" ref="G266:G267">F266+1</f>
        <v>6</v>
      </c>
      <c r="H266" s="395">
        <f aca="true" t="shared" si="579" ref="H266:H267">G266+1</f>
        <v>7</v>
      </c>
      <c r="I266" s="395">
        <f aca="true" t="shared" si="580" ref="I266:I267">H266+1</f>
        <v>8</v>
      </c>
      <c r="J266" s="395">
        <f aca="true" t="shared" si="581" ref="J266:J267">I266+1</f>
        <v>9</v>
      </c>
      <c r="K266" s="395">
        <f aca="true" t="shared" si="582" ref="K266:K267">J266+1</f>
        <v>10</v>
      </c>
      <c r="L266" s="395">
        <f aca="true" t="shared" si="583" ref="L266:L267">K266+1</f>
        <v>11</v>
      </c>
      <c r="M266" s="395">
        <f aca="true" t="shared" si="584" ref="M266:M267">L266+1</f>
        <v>12</v>
      </c>
      <c r="N266" s="395">
        <f aca="true" t="shared" si="585" ref="N266:N267">M266+1</f>
        <v>13</v>
      </c>
      <c r="O266" s="395">
        <f aca="true" t="shared" si="586" ref="O266:O267">N266+1</f>
        <v>14</v>
      </c>
      <c r="P266" s="395">
        <f aca="true" t="shared" si="587" ref="P266:P267">O266+1</f>
        <v>15</v>
      </c>
      <c r="Q266" s="395">
        <f aca="true" t="shared" si="588" ref="Q266:Q267">P266+1</f>
        <v>16</v>
      </c>
      <c r="R266" s="395">
        <f aca="true" t="shared" si="589" ref="R266:R267">Q266+1</f>
        <v>17</v>
      </c>
      <c r="S266" s="395">
        <f aca="true" t="shared" si="590" ref="S266:S267">R266+1</f>
        <v>18</v>
      </c>
      <c r="T266" s="395">
        <f aca="true" t="shared" si="591" ref="T266:T267">S266+1</f>
        <v>19</v>
      </c>
      <c r="U266" s="395">
        <f aca="true" t="shared" si="592" ref="U266:U267">T266+1</f>
        <v>20</v>
      </c>
      <c r="V266" s="395">
        <f aca="true" t="shared" si="593" ref="V266:V267">U266+1</f>
        <v>21</v>
      </c>
      <c r="W266" s="395">
        <f aca="true" t="shared" si="594" ref="W266:W267">V266+1</f>
        <v>22</v>
      </c>
      <c r="X266" s="395">
        <f aca="true" t="shared" si="595" ref="X266:X267">W266+1</f>
        <v>23</v>
      </c>
      <c r="Y266" s="395">
        <f aca="true" t="shared" si="596" ref="Y266:Y267">X266+1</f>
        <v>24</v>
      </c>
      <c r="Z266" s="395">
        <f aca="true" t="shared" si="597" ref="Z266:Z267">Y266+1</f>
        <v>25</v>
      </c>
      <c r="AA266" s="395">
        <f aca="true" t="shared" si="598" ref="AA266:AA267">Z266+1</f>
        <v>26</v>
      </c>
      <c r="AB266" s="395">
        <f aca="true" t="shared" si="599" ref="AB266:AB267">AA266+1</f>
        <v>27</v>
      </c>
      <c r="AC266" s="395">
        <f aca="true" t="shared" si="600" ref="AC266:AC267">AB266+1</f>
        <v>28</v>
      </c>
      <c r="AD266" s="395">
        <f aca="true" t="shared" si="601" ref="AD266:AD267">AC266+1</f>
        <v>29</v>
      </c>
      <c r="AE266" s="395">
        <f aca="true" t="shared" si="602" ref="AE266:AE267">AD266+1</f>
        <v>30</v>
      </c>
      <c r="AF266" s="395">
        <f aca="true" t="shared" si="603" ref="AF266:AF267">AE266+1</f>
        <v>31</v>
      </c>
      <c r="AG266" s="395">
        <f aca="true" t="shared" si="604" ref="AG266:AG267">AF266+1</f>
        <v>32</v>
      </c>
      <c r="AH266" s="395">
        <f aca="true" t="shared" si="605" ref="AH266:AH267">AG266+1</f>
        <v>33</v>
      </c>
      <c r="AI266" s="395">
        <f aca="true" t="shared" si="606" ref="AI266:AI267">AH266+1</f>
        <v>34</v>
      </c>
      <c r="AJ266" s="395">
        <f aca="true" t="shared" si="607" ref="AJ266:AJ267">AI266+1</f>
        <v>35</v>
      </c>
      <c r="AK266" s="395">
        <f aca="true" t="shared" si="608" ref="AK266:AK267">AJ266+1</f>
        <v>36</v>
      </c>
      <c r="AL266" s="395">
        <f aca="true" t="shared" si="609" ref="AL266:AL267">AK266+1</f>
        <v>37</v>
      </c>
      <c r="AM266" s="395">
        <f aca="true" t="shared" si="610" ref="AM266:AM267">AL266+1</f>
        <v>38</v>
      </c>
      <c r="AN266" s="395">
        <f aca="true" t="shared" si="611" ref="AN266:AN267">AM266+1</f>
        <v>39</v>
      </c>
    </row>
    <row r="267" spans="1:40" s="386" customFormat="1" ht="12.75" customHeight="1">
      <c r="A267" s="393" t="s">
        <v>97</v>
      </c>
      <c r="B267" s="394">
        <v>1</v>
      </c>
      <c r="C267" s="394">
        <f t="shared" si="574"/>
        <v>2</v>
      </c>
      <c r="D267" s="394">
        <f t="shared" si="575"/>
        <v>3</v>
      </c>
      <c r="E267" s="394">
        <f t="shared" si="576"/>
        <v>4</v>
      </c>
      <c r="F267" s="394">
        <f t="shared" si="577"/>
        <v>5</v>
      </c>
      <c r="G267" s="395">
        <f t="shared" si="578"/>
        <v>6</v>
      </c>
      <c r="H267" s="395">
        <f t="shared" si="579"/>
        <v>7</v>
      </c>
      <c r="I267" s="395">
        <f t="shared" si="580"/>
        <v>8</v>
      </c>
      <c r="J267" s="395">
        <f t="shared" si="581"/>
        <v>9</v>
      </c>
      <c r="K267" s="395">
        <f t="shared" si="582"/>
        <v>10</v>
      </c>
      <c r="L267" s="395">
        <f t="shared" si="583"/>
        <v>11</v>
      </c>
      <c r="M267" s="395">
        <f t="shared" si="584"/>
        <v>12</v>
      </c>
      <c r="N267" s="395">
        <f t="shared" si="585"/>
        <v>13</v>
      </c>
      <c r="O267" s="395">
        <f t="shared" si="586"/>
        <v>14</v>
      </c>
      <c r="P267" s="395">
        <f t="shared" si="587"/>
        <v>15</v>
      </c>
      <c r="Q267" s="395">
        <f t="shared" si="588"/>
        <v>16</v>
      </c>
      <c r="R267" s="395">
        <f t="shared" si="589"/>
        <v>17</v>
      </c>
      <c r="S267" s="395">
        <f t="shared" si="590"/>
        <v>18</v>
      </c>
      <c r="T267" s="395">
        <f t="shared" si="591"/>
        <v>19</v>
      </c>
      <c r="U267" s="395">
        <f t="shared" si="592"/>
        <v>20</v>
      </c>
      <c r="V267" s="395">
        <f t="shared" si="593"/>
        <v>21</v>
      </c>
      <c r="W267" s="395">
        <f t="shared" si="594"/>
        <v>22</v>
      </c>
      <c r="X267" s="395">
        <f t="shared" si="595"/>
        <v>23</v>
      </c>
      <c r="Y267" s="395">
        <f t="shared" si="596"/>
        <v>24</v>
      </c>
      <c r="Z267" s="395">
        <f t="shared" si="597"/>
        <v>25</v>
      </c>
      <c r="AA267" s="395">
        <f t="shared" si="598"/>
        <v>26</v>
      </c>
      <c r="AB267" s="395">
        <f t="shared" si="599"/>
        <v>27</v>
      </c>
      <c r="AC267" s="395">
        <f t="shared" si="600"/>
        <v>28</v>
      </c>
      <c r="AD267" s="395">
        <f t="shared" si="601"/>
        <v>29</v>
      </c>
      <c r="AE267" s="395">
        <f t="shared" si="602"/>
        <v>30</v>
      </c>
      <c r="AF267" s="395">
        <f t="shared" si="603"/>
        <v>31</v>
      </c>
      <c r="AG267" s="395">
        <f t="shared" si="604"/>
        <v>32</v>
      </c>
      <c r="AH267" s="395">
        <f t="shared" si="605"/>
        <v>33</v>
      </c>
      <c r="AI267" s="395">
        <f t="shared" si="606"/>
        <v>34</v>
      </c>
      <c r="AJ267" s="395">
        <f t="shared" si="607"/>
        <v>35</v>
      </c>
      <c r="AK267" s="395">
        <f t="shared" si="608"/>
        <v>36</v>
      </c>
      <c r="AL267" s="395">
        <f t="shared" si="609"/>
        <v>37</v>
      </c>
      <c r="AM267" s="395">
        <f t="shared" si="610"/>
        <v>38</v>
      </c>
      <c r="AN267" s="395">
        <f t="shared" si="611"/>
        <v>39</v>
      </c>
    </row>
    <row r="268" spans="1:40" s="386" customFormat="1" ht="12.75" customHeight="1">
      <c r="A268" s="396"/>
      <c r="B268" s="397"/>
      <c r="C268" s="397"/>
      <c r="D268" s="398"/>
      <c r="E268" s="398"/>
      <c r="F268" s="398"/>
      <c r="G268" s="399"/>
      <c r="H268" s="399"/>
      <c r="I268" s="398"/>
      <c r="J268" s="398"/>
      <c r="K268" s="398"/>
      <c r="L268" s="397"/>
      <c r="M268" s="397"/>
      <c r="N268" s="397"/>
      <c r="O268" s="397"/>
      <c r="P268" s="397"/>
      <c r="Q268" s="397"/>
      <c r="R268" s="397"/>
      <c r="S268" s="397"/>
      <c r="T268" s="397"/>
      <c r="U268" s="397"/>
      <c r="V268" s="397"/>
      <c r="W268" s="397"/>
      <c r="X268" s="397"/>
      <c r="Y268" s="397"/>
      <c r="Z268" s="397"/>
      <c r="AA268" s="397"/>
      <c r="AB268" s="397"/>
      <c r="AC268" s="397"/>
      <c r="AD268" s="397"/>
      <c r="AE268" s="397"/>
      <c r="AF268" s="397"/>
      <c r="AG268" s="397"/>
      <c r="AH268" s="397"/>
      <c r="AI268" s="397"/>
      <c r="AJ268" s="397"/>
      <c r="AK268" s="397"/>
      <c r="AL268" s="397"/>
      <c r="AM268" s="397"/>
      <c r="AN268" s="397"/>
    </row>
    <row r="269" spans="1:40" s="386" customFormat="1" ht="12.75" customHeight="1">
      <c r="A269" s="392"/>
      <c r="B269" s="400"/>
      <c r="C269" s="400"/>
      <c r="D269" s="401" t="s">
        <v>96</v>
      </c>
      <c r="E269" s="401" t="s">
        <v>90</v>
      </c>
      <c r="F269" s="401" t="s">
        <v>91</v>
      </c>
      <c r="G269" s="402"/>
      <c r="H269" s="403"/>
      <c r="I269" s="401" t="s">
        <v>97</v>
      </c>
      <c r="J269" s="401" t="s">
        <v>90</v>
      </c>
      <c r="K269" s="401" t="s">
        <v>91</v>
      </c>
      <c r="L269" s="400"/>
      <c r="M269" s="400"/>
      <c r="N269" s="400"/>
      <c r="O269" s="400"/>
      <c r="P269" s="400"/>
      <c r="Q269" s="400"/>
      <c r="R269" s="400"/>
      <c r="S269" s="400"/>
      <c r="T269" s="400"/>
      <c r="U269" s="400"/>
      <c r="V269" s="400"/>
      <c r="W269" s="400"/>
      <c r="X269" s="400"/>
      <c r="Y269" s="400"/>
      <c r="Z269" s="400"/>
      <c r="AA269" s="400"/>
      <c r="AB269" s="400"/>
      <c r="AC269" s="400"/>
      <c r="AD269" s="400"/>
      <c r="AE269" s="400"/>
      <c r="AF269" s="400"/>
      <c r="AG269" s="400"/>
      <c r="AH269" s="400"/>
      <c r="AI269" s="400"/>
      <c r="AJ269" s="400"/>
      <c r="AK269" s="400"/>
      <c r="AL269" s="400"/>
      <c r="AM269" s="400"/>
      <c r="AN269" s="400"/>
    </row>
    <row r="270" spans="1:40" s="386" customFormat="1" ht="11.25" customHeight="1">
      <c r="A270" s="383"/>
      <c r="B270" s="383"/>
      <c r="C270" s="383"/>
      <c r="D270" s="383"/>
      <c r="E270" s="383"/>
      <c r="F270" s="383"/>
      <c r="G270" s="383"/>
      <c r="H270" s="383"/>
      <c r="I270" s="383"/>
      <c r="J270" s="383"/>
      <c r="K270" s="383"/>
      <c r="L270" s="383"/>
      <c r="M270" s="383"/>
      <c r="N270" s="383"/>
      <c r="O270" s="383"/>
      <c r="P270" s="383"/>
      <c r="Q270" s="383"/>
      <c r="R270" s="383"/>
      <c r="S270" s="383"/>
      <c r="T270" s="383"/>
      <c r="U270" s="383"/>
      <c r="V270" s="383"/>
      <c r="W270" s="383"/>
      <c r="X270" s="383"/>
      <c r="Y270" s="383"/>
      <c r="Z270" s="383"/>
      <c r="AA270" s="383"/>
      <c r="AB270" s="383"/>
      <c r="AC270" s="383"/>
      <c r="AD270" s="383"/>
      <c r="AE270" s="383"/>
      <c r="AF270" s="383"/>
      <c r="AG270" s="383"/>
      <c r="AH270" s="383"/>
      <c r="AI270" s="383"/>
      <c r="AJ270" s="383"/>
      <c r="AK270" s="383"/>
      <c r="AL270" s="383"/>
      <c r="AM270" s="383"/>
      <c r="AN270" s="383"/>
    </row>
    <row r="271" spans="1:40" s="386" customFormat="1" ht="12" customHeight="1">
      <c r="A271" s="383"/>
      <c r="B271" s="383"/>
      <c r="C271" s="400"/>
      <c r="D271" s="406"/>
      <c r="E271" s="407"/>
      <c r="F271" s="407"/>
      <c r="G271" s="406"/>
      <c r="H271" s="406"/>
      <c r="I271" s="406"/>
      <c r="J271" s="407"/>
      <c r="K271" s="407"/>
      <c r="L271" s="400"/>
      <c r="M271" s="400"/>
      <c r="N271" s="400"/>
      <c r="O271" s="400"/>
      <c r="P271" s="383"/>
      <c r="Q271" s="383"/>
      <c r="R271" s="383"/>
      <c r="S271" s="383"/>
      <c r="T271" s="383"/>
      <c r="U271" s="383"/>
      <c r="V271" s="383"/>
      <c r="W271" s="383"/>
      <c r="X271" s="383"/>
      <c r="Y271" s="383"/>
      <c r="Z271" s="383"/>
      <c r="AA271" s="383"/>
      <c r="AB271" s="383"/>
      <c r="AC271" s="383"/>
      <c r="AD271" s="383"/>
      <c r="AE271" s="383"/>
      <c r="AF271" s="383"/>
      <c r="AG271" s="383"/>
      <c r="AH271" s="383"/>
      <c r="AI271" s="383"/>
      <c r="AJ271" s="383"/>
      <c r="AK271" s="383"/>
      <c r="AL271" s="383"/>
      <c r="AM271" s="383"/>
      <c r="AN271" s="383"/>
    </row>
    <row r="272" spans="1:40" s="386" customFormat="1" ht="11.25" customHeight="1">
      <c r="A272" s="383"/>
      <c r="B272" s="383"/>
      <c r="C272" s="383"/>
      <c r="D272" s="383"/>
      <c r="E272" s="383"/>
      <c r="F272" s="383"/>
      <c r="G272" s="383"/>
      <c r="H272" s="383"/>
      <c r="I272" s="383"/>
      <c r="J272" s="383"/>
      <c r="K272" s="383"/>
      <c r="L272" s="383"/>
      <c r="M272" s="383"/>
      <c r="N272" s="383"/>
      <c r="O272" s="383"/>
      <c r="P272" s="383"/>
      <c r="Q272" s="383"/>
      <c r="R272" s="383"/>
      <c r="S272" s="383"/>
      <c r="T272" s="383"/>
      <c r="U272" s="383"/>
      <c r="V272" s="383"/>
      <c r="W272" s="383"/>
      <c r="X272" s="383"/>
      <c r="Y272" s="383"/>
      <c r="Z272" s="383"/>
      <c r="AA272" s="383"/>
      <c r="AB272" s="383"/>
      <c r="AC272" s="383"/>
      <c r="AD272" s="383"/>
      <c r="AE272" s="383"/>
      <c r="AF272" s="383"/>
      <c r="AG272" s="383"/>
      <c r="AH272" s="383"/>
      <c r="AI272" s="383"/>
      <c r="AJ272" s="383"/>
      <c r="AK272" s="383"/>
      <c r="AL272" s="383"/>
      <c r="AM272" s="383"/>
      <c r="AN272" s="383"/>
    </row>
    <row r="273" spans="1:40" s="386" customFormat="1" ht="15.75" customHeight="1">
      <c r="A273" s="408" t="s">
        <v>139</v>
      </c>
      <c r="B273" s="392"/>
      <c r="C273" s="392"/>
      <c r="D273" s="392"/>
      <c r="E273" s="392"/>
      <c r="F273" s="383"/>
      <c r="G273" s="383"/>
      <c r="H273" s="409" t="s">
        <v>96</v>
      </c>
      <c r="I273" s="409"/>
      <c r="J273" s="409" t="s">
        <v>48</v>
      </c>
      <c r="K273" s="409" t="s">
        <v>97</v>
      </c>
      <c r="L273" s="409"/>
      <c r="M273" s="383"/>
      <c r="N273" s="383"/>
      <c r="O273" s="383"/>
      <c r="P273" s="383"/>
      <c r="Q273" s="383"/>
      <c r="R273" s="383"/>
      <c r="S273" s="383"/>
      <c r="T273" s="383"/>
      <c r="U273" s="383"/>
      <c r="V273" s="383"/>
      <c r="W273" s="383"/>
      <c r="X273" s="383"/>
      <c r="Y273" s="383"/>
      <c r="Z273" s="383"/>
      <c r="AA273" s="383"/>
      <c r="AB273" s="383"/>
      <c r="AC273" s="383"/>
      <c r="AD273" s="383"/>
      <c r="AE273" s="383"/>
      <c r="AF273" s="383"/>
      <c r="AG273" s="383"/>
      <c r="AH273" s="383"/>
      <c r="AI273" s="383"/>
      <c r="AJ273" s="383"/>
      <c r="AK273" s="383"/>
      <c r="AL273" s="383"/>
      <c r="AM273" s="383"/>
      <c r="AN273" s="383"/>
    </row>
    <row r="274" spans="1:40" s="386" customFormat="1" ht="15.75" customHeight="1">
      <c r="A274" s="383"/>
      <c r="B274" s="392"/>
      <c r="C274" s="392"/>
      <c r="D274" s="380" t="s">
        <v>141</v>
      </c>
      <c r="E274" s="380"/>
      <c r="F274" s="380"/>
      <c r="G274" s="380"/>
      <c r="H274" s="393"/>
      <c r="I274" s="393"/>
      <c r="J274" s="409" t="s">
        <v>48</v>
      </c>
      <c r="K274" s="393"/>
      <c r="L274" s="393"/>
      <c r="M274" s="410"/>
      <c r="N274" s="383"/>
      <c r="O274" s="411" t="s">
        <v>140</v>
      </c>
      <c r="P274" s="411"/>
      <c r="Q274" s="411"/>
      <c r="R274" s="411"/>
      <c r="S274" s="411"/>
      <c r="T274" s="412"/>
      <c r="U274" s="412"/>
      <c r="V274" s="412"/>
      <c r="W274" s="412"/>
      <c r="X274" s="412"/>
      <c r="Y274" s="412"/>
      <c r="Z274" s="412"/>
      <c r="AA274" s="412"/>
      <c r="AB274" s="412"/>
      <c r="AC274" s="412"/>
      <c r="AD274" s="412"/>
      <c r="AE274" s="412"/>
      <c r="AF274" s="412"/>
      <c r="AG274" s="412"/>
      <c r="AH274" s="412"/>
      <c r="AI274" s="412"/>
      <c r="AJ274" s="413" t="s">
        <v>48</v>
      </c>
      <c r="AK274" s="413"/>
      <c r="AL274" s="413"/>
      <c r="AM274" s="413"/>
      <c r="AN274" s="413"/>
    </row>
    <row r="275" spans="1:40" s="386" customFormat="1" ht="16.5" customHeight="1">
      <c r="A275" s="392"/>
      <c r="B275" s="392"/>
      <c r="C275" s="392"/>
      <c r="D275" s="380" t="s">
        <v>142</v>
      </c>
      <c r="E275" s="380"/>
      <c r="F275" s="380"/>
      <c r="G275" s="380"/>
      <c r="H275" s="393"/>
      <c r="I275" s="393"/>
      <c r="J275" s="409" t="s">
        <v>48</v>
      </c>
      <c r="K275" s="393"/>
      <c r="L275" s="393"/>
      <c r="M275" s="410"/>
      <c r="N275" s="383"/>
      <c r="O275" s="411"/>
      <c r="P275" s="411"/>
      <c r="Q275" s="411"/>
      <c r="R275" s="411"/>
      <c r="S275" s="411"/>
      <c r="T275" s="412"/>
      <c r="U275" s="412"/>
      <c r="V275" s="412"/>
      <c r="W275" s="412"/>
      <c r="X275" s="412"/>
      <c r="Y275" s="412"/>
      <c r="Z275" s="412"/>
      <c r="AA275" s="412"/>
      <c r="AB275" s="412"/>
      <c r="AC275" s="412"/>
      <c r="AD275" s="412"/>
      <c r="AE275" s="412"/>
      <c r="AF275" s="412"/>
      <c r="AG275" s="412"/>
      <c r="AH275" s="412"/>
      <c r="AI275" s="412"/>
      <c r="AJ275" s="413"/>
      <c r="AK275" s="413"/>
      <c r="AL275" s="413"/>
      <c r="AM275" s="413"/>
      <c r="AN275" s="413"/>
    </row>
    <row r="276" spans="1:40" s="386" customFormat="1" ht="15.75" customHeight="1">
      <c r="A276" s="392"/>
      <c r="B276" s="392"/>
      <c r="C276" s="380" t="s">
        <v>40</v>
      </c>
      <c r="D276" s="380"/>
      <c r="E276" s="380"/>
      <c r="F276" s="380"/>
      <c r="G276" s="380"/>
      <c r="H276" s="393"/>
      <c r="I276" s="393"/>
      <c r="J276" s="409" t="s">
        <v>48</v>
      </c>
      <c r="K276" s="393"/>
      <c r="L276" s="393"/>
      <c r="M276" s="383"/>
      <c r="N276" s="383"/>
      <c r="O276" s="383"/>
      <c r="P276" s="383"/>
      <c r="Q276" s="383"/>
      <c r="R276" s="383"/>
      <c r="S276" s="383"/>
      <c r="T276" s="383"/>
      <c r="U276" s="383"/>
      <c r="V276" s="383"/>
      <c r="W276" s="383"/>
      <c r="X276" s="383"/>
      <c r="Y276" s="383"/>
      <c r="Z276" s="383"/>
      <c r="AA276" s="383"/>
      <c r="AB276" s="383"/>
      <c r="AC276" s="383"/>
      <c r="AD276" s="383"/>
      <c r="AE276" s="383"/>
      <c r="AF276" s="383"/>
      <c r="AG276" s="383"/>
      <c r="AH276" s="383"/>
      <c r="AI276" s="383"/>
      <c r="AJ276" s="383"/>
      <c r="AK276" s="383"/>
      <c r="AL276" s="383"/>
      <c r="AM276" s="383"/>
      <c r="AN276" s="383"/>
    </row>
    <row r="277" spans="1:40" s="386" customFormat="1" ht="11.25" customHeight="1">
      <c r="A277" s="383"/>
      <c r="B277" s="383"/>
      <c r="C277" s="383"/>
      <c r="D277" s="383"/>
      <c r="E277" s="383"/>
      <c r="F277" s="383"/>
      <c r="G277" s="383"/>
      <c r="H277" s="383"/>
      <c r="I277" s="383"/>
      <c r="J277" s="383"/>
      <c r="K277" s="383"/>
      <c r="L277" s="383"/>
      <c r="M277" s="383"/>
      <c r="N277" s="383"/>
      <c r="O277" s="383"/>
      <c r="P277" s="383"/>
      <c r="Q277" s="383"/>
      <c r="R277" s="383"/>
      <c r="S277" s="383"/>
      <c r="T277" s="383"/>
      <c r="U277" s="383"/>
      <c r="V277" s="383"/>
      <c r="W277" s="383"/>
      <c r="X277" s="383"/>
      <c r="Y277" s="383"/>
      <c r="Z277" s="383"/>
      <c r="AA277" s="383"/>
      <c r="AB277" s="383"/>
      <c r="AC277" s="383"/>
      <c r="AD277" s="383"/>
      <c r="AE277" s="383"/>
      <c r="AF277" s="383"/>
      <c r="AG277" s="383"/>
      <c r="AH277" s="383"/>
      <c r="AI277" s="383"/>
      <c r="AJ277" s="383"/>
      <c r="AK277" s="383"/>
      <c r="AL277" s="383"/>
      <c r="AM277" s="383"/>
      <c r="AN277" s="383"/>
    </row>
    <row r="278" spans="1:40" s="386" customFormat="1" ht="12.75" customHeight="1">
      <c r="A278" s="383"/>
      <c r="B278" s="383"/>
      <c r="C278" s="383"/>
      <c r="D278" s="383"/>
      <c r="E278" s="383"/>
      <c r="F278" s="383"/>
      <c r="G278" s="383"/>
      <c r="H278" s="383"/>
      <c r="I278" s="383"/>
      <c r="J278" s="383"/>
      <c r="K278" s="383"/>
      <c r="L278" s="383"/>
      <c r="M278" s="383"/>
      <c r="N278" s="383"/>
      <c r="O278" s="383"/>
      <c r="P278" s="383"/>
      <c r="Q278" s="383"/>
      <c r="R278" s="383"/>
      <c r="S278" s="383"/>
      <c r="T278" s="383"/>
      <c r="U278" s="383"/>
      <c r="V278" s="383"/>
      <c r="W278" s="383"/>
      <c r="X278" s="383"/>
      <c r="Y278" s="383"/>
      <c r="Z278" s="383"/>
      <c r="AA278" s="414" t="s">
        <v>145</v>
      </c>
      <c r="AB278" s="383"/>
      <c r="AC278" s="383"/>
      <c r="AD278" s="383"/>
      <c r="AE278" s="415"/>
      <c r="AF278" s="415"/>
      <c r="AG278" s="415"/>
      <c r="AH278" s="415"/>
      <c r="AI278" s="415"/>
      <c r="AJ278" s="415"/>
      <c r="AK278" s="415"/>
      <c r="AL278" s="415"/>
      <c r="AM278" s="415"/>
      <c r="AN278" s="415"/>
    </row>
    <row r="279" spans="1:40" s="386" customFormat="1" ht="12.75" customHeight="1">
      <c r="A279" s="383"/>
      <c r="B279" s="383"/>
      <c r="C279" s="383"/>
      <c r="D279" s="383"/>
      <c r="E279" s="383"/>
      <c r="F279" s="383"/>
      <c r="G279" s="383"/>
      <c r="H279" s="383"/>
      <c r="I279" s="383"/>
      <c r="J279" s="383"/>
      <c r="K279" s="383"/>
      <c r="L279" s="383"/>
      <c r="M279" s="383"/>
      <c r="N279" s="383"/>
      <c r="O279" s="383"/>
      <c r="P279" s="383"/>
      <c r="Q279" s="383"/>
      <c r="R279" s="383"/>
      <c r="S279" s="383"/>
      <c r="T279" s="383"/>
      <c r="U279" s="383"/>
      <c r="V279" s="383"/>
      <c r="W279" s="383"/>
      <c r="X279" s="383"/>
      <c r="Y279" s="383"/>
      <c r="Z279" s="383"/>
      <c r="AA279" s="414"/>
      <c r="AB279" s="383"/>
      <c r="AC279" s="383"/>
      <c r="AD279" s="383"/>
      <c r="AE279" s="415"/>
      <c r="AF279" s="415"/>
      <c r="AG279" s="415"/>
      <c r="AH279" s="415"/>
      <c r="AI279" s="415"/>
      <c r="AJ279" s="415"/>
      <c r="AK279" s="415"/>
      <c r="AL279" s="415"/>
      <c r="AM279" s="415"/>
      <c r="AN279" s="415"/>
    </row>
    <row r="280" spans="1:40" s="386" customFormat="1" ht="13.5" customHeight="1">
      <c r="A280" s="383"/>
      <c r="B280" s="383"/>
      <c r="C280" s="383"/>
      <c r="D280" s="383"/>
      <c r="E280" s="383"/>
      <c r="F280" s="383"/>
      <c r="G280" s="383"/>
      <c r="H280" s="383"/>
      <c r="I280" s="383"/>
      <c r="J280" s="383"/>
      <c r="K280" s="383"/>
      <c r="L280" s="383"/>
      <c r="M280" s="383"/>
      <c r="N280" s="383"/>
      <c r="O280" s="383"/>
      <c r="P280" s="383"/>
      <c r="Q280" s="383"/>
      <c r="R280" s="383"/>
      <c r="S280" s="383"/>
      <c r="T280" s="383"/>
      <c r="U280" s="383"/>
      <c r="V280" s="383"/>
      <c r="W280" s="383"/>
      <c r="X280" s="383"/>
      <c r="Y280" s="383"/>
      <c r="Z280" s="383"/>
      <c r="AA280" s="414"/>
      <c r="AB280" s="383"/>
      <c r="AC280" s="383"/>
      <c r="AD280" s="383"/>
      <c r="AE280" s="383"/>
      <c r="AF280" s="383"/>
      <c r="AG280" s="383"/>
      <c r="AH280" s="383"/>
      <c r="AI280" s="383"/>
      <c r="AJ280" s="383"/>
      <c r="AK280" s="383"/>
      <c r="AL280" s="383"/>
      <c r="AM280" s="383"/>
      <c r="AN280" s="383"/>
    </row>
    <row r="281" spans="1:41" s="386" customFormat="1" ht="16.5" customHeight="1">
      <c r="A281" s="380" t="s">
        <v>132</v>
      </c>
      <c r="B281" s="380"/>
      <c r="C281" s="381" t="str">
        <f>CONCATENATE('(7) vstupní data'!$B$6," ",'(7) vstupní data'!$B$7,"  ",'(7) vstupní data'!$B$8)</f>
        <v>25.- 26.2014 Český pohár  starší žákyně</v>
      </c>
      <c r="D281" s="381"/>
      <c r="E281" s="381"/>
      <c r="F281" s="381"/>
      <c r="G281" s="381"/>
      <c r="H281" s="381"/>
      <c r="I281" s="381"/>
      <c r="J281" s="381"/>
      <c r="K281" s="381"/>
      <c r="L281" s="381"/>
      <c r="M281" s="381"/>
      <c r="N281" s="381"/>
      <c r="O281" s="381"/>
      <c r="P281" s="381"/>
      <c r="Q281" s="381"/>
      <c r="R281" s="381"/>
      <c r="S281" s="381"/>
      <c r="T281" s="381"/>
      <c r="U281" s="381"/>
      <c r="V281" s="381"/>
      <c r="W281" s="381"/>
      <c r="X281" s="381" t="s">
        <v>133</v>
      </c>
      <c r="Y281" s="381"/>
      <c r="Z281" s="382" t="str">
        <f>'(7) vstupní data'!$B$11</f>
        <v>3.skupina</v>
      </c>
      <c r="AA281" s="382"/>
      <c r="AB281" s="382"/>
      <c r="AC281" s="382"/>
      <c r="AD281" s="382"/>
      <c r="AE281" s="382"/>
      <c r="AF281" s="383"/>
      <c r="AG281" s="383"/>
      <c r="AH281" s="384">
        <f>'(7) vstupní data'!$B$9</f>
        <v>0</v>
      </c>
      <c r="AI281" s="384"/>
      <c r="AJ281" s="384"/>
      <c r="AK281" s="384"/>
      <c r="AL281" s="384"/>
      <c r="AM281" s="384"/>
      <c r="AN281" s="384"/>
      <c r="AO281" s="385"/>
    </row>
    <row r="282" spans="1:40" s="386" customFormat="1" ht="15.75" customHeight="1">
      <c r="A282" s="380" t="s">
        <v>134</v>
      </c>
      <c r="B282" s="380"/>
      <c r="C282" s="381" t="str">
        <f>CONCATENATE('(7) vstupní data'!$B$1," ",'(7) vstupní data'!$B$3)</f>
        <v>TJ Orion Praha ZŠ Mráčkova 3090 Praha 12</v>
      </c>
      <c r="D282" s="381"/>
      <c r="E282" s="381"/>
      <c r="F282" s="381"/>
      <c r="G282" s="381"/>
      <c r="H282" s="381"/>
      <c r="I282" s="381"/>
      <c r="J282" s="381"/>
      <c r="K282" s="381"/>
      <c r="L282" s="381"/>
      <c r="M282" s="381"/>
      <c r="N282" s="381"/>
      <c r="O282" s="381"/>
      <c r="P282" s="381"/>
      <c r="Q282" s="381"/>
      <c r="R282" s="381"/>
      <c r="S282" s="381"/>
      <c r="T282" s="381"/>
      <c r="U282" s="381"/>
      <c r="V282" s="381"/>
      <c r="W282" s="381"/>
      <c r="X282" s="381"/>
      <c r="Y282" s="381"/>
      <c r="Z282" s="381"/>
      <c r="AA282" s="381"/>
      <c r="AB282" s="381"/>
      <c r="AC282" s="381"/>
      <c r="AD282" s="381"/>
      <c r="AE282" s="381"/>
      <c r="AF282" s="383"/>
      <c r="AG282" s="383"/>
      <c r="AH282" s="383"/>
      <c r="AI282" s="383"/>
      <c r="AJ282" s="383"/>
      <c r="AK282" s="383"/>
      <c r="AL282" s="383"/>
      <c r="AM282" s="383"/>
      <c r="AN282" s="383"/>
    </row>
    <row r="283" spans="1:40" s="386" customFormat="1" ht="15.75" customHeight="1">
      <c r="A283" s="387"/>
      <c r="B283" s="387"/>
      <c r="C283" s="388"/>
      <c r="D283" s="388"/>
      <c r="E283" s="388"/>
      <c r="F283" s="388"/>
      <c r="G283" s="388"/>
      <c r="H283" s="388"/>
      <c r="I283" s="388"/>
      <c r="J283" s="388"/>
      <c r="K283" s="388"/>
      <c r="L283" s="388"/>
      <c r="M283" s="388"/>
      <c r="N283" s="388"/>
      <c r="O283" s="388"/>
      <c r="P283" s="388"/>
      <c r="Q283" s="388"/>
      <c r="R283" s="388"/>
      <c r="S283" s="388"/>
      <c r="T283" s="388"/>
      <c r="U283" s="388"/>
      <c r="V283" s="388"/>
      <c r="W283" s="388"/>
      <c r="X283" s="388"/>
      <c r="Y283" s="388"/>
      <c r="Z283" s="388"/>
      <c r="AA283" s="388"/>
      <c r="AB283" s="388"/>
      <c r="AC283" s="388"/>
      <c r="AD283" s="388"/>
      <c r="AE283" s="388"/>
      <c r="AF283" s="383"/>
      <c r="AG283" s="383"/>
      <c r="AH283" s="381" t="s">
        <v>135</v>
      </c>
      <c r="AI283" s="381"/>
      <c r="AJ283" s="381"/>
      <c r="AK283" s="381"/>
      <c r="AL283" s="389">
        <v>11</v>
      </c>
      <c r="AM283" s="389"/>
      <c r="AN283" s="383"/>
    </row>
    <row r="284" spans="1:40" s="386" customFormat="1" ht="15.75" customHeight="1">
      <c r="A284" s="387"/>
      <c r="B284" s="387"/>
      <c r="C284" s="388"/>
      <c r="D284" s="388"/>
      <c r="E284" s="388"/>
      <c r="F284" s="388"/>
      <c r="G284" s="388"/>
      <c r="H284" s="388"/>
      <c r="I284" s="388"/>
      <c r="J284" s="388"/>
      <c r="K284" s="388"/>
      <c r="L284" s="388"/>
      <c r="M284" s="388"/>
      <c r="N284" s="388"/>
      <c r="O284" s="388"/>
      <c r="P284" s="388"/>
      <c r="Q284" s="388"/>
      <c r="R284" s="388"/>
      <c r="S284" s="388"/>
      <c r="T284" s="388"/>
      <c r="U284" s="388"/>
      <c r="V284" s="388"/>
      <c r="W284" s="388"/>
      <c r="X284" s="388"/>
      <c r="Y284" s="388"/>
      <c r="Z284" s="388"/>
      <c r="AA284" s="388"/>
      <c r="AB284" s="388"/>
      <c r="AC284" s="388"/>
      <c r="AD284" s="388"/>
      <c r="AE284" s="388"/>
      <c r="AF284" s="383"/>
      <c r="AG284" s="383"/>
      <c r="AH284" s="383"/>
      <c r="AI284" s="383"/>
      <c r="AJ284" s="383"/>
      <c r="AK284" s="383"/>
      <c r="AL284" s="383"/>
      <c r="AM284" s="383"/>
      <c r="AN284" s="383"/>
    </row>
    <row r="285" spans="1:40" s="386" customFormat="1" ht="15.75" customHeight="1">
      <c r="A285" s="390" t="s">
        <v>136</v>
      </c>
      <c r="B285" s="390"/>
      <c r="C285" s="383"/>
      <c r="D285" s="383"/>
      <c r="E285" s="391" t="s">
        <v>137</v>
      </c>
      <c r="F285" s="389" t="str">
        <f>VLOOKUP(AL283,'(7) vstupní data'!$H$2:$P$22,2,0)</f>
        <v>SK Kometa B</v>
      </c>
      <c r="G285" s="389"/>
      <c r="H285" s="389"/>
      <c r="I285" s="389"/>
      <c r="J285" s="389"/>
      <c r="K285" s="389"/>
      <c r="L285" s="389"/>
      <c r="M285" s="389"/>
      <c r="N285" s="389"/>
      <c r="O285" s="389"/>
      <c r="P285" s="389"/>
      <c r="Q285" s="389"/>
      <c r="R285" s="389"/>
      <c r="S285" s="389"/>
      <c r="T285" s="389"/>
      <c r="U285" s="383"/>
      <c r="V285" s="391" t="s">
        <v>138</v>
      </c>
      <c r="W285" s="389" t="str">
        <f>VLOOKUP(AL283,'(7) vstupní data'!$H$2:$P$22,6,0)</f>
        <v>TJ Kralupy</v>
      </c>
      <c r="X285" s="389"/>
      <c r="Y285" s="389"/>
      <c r="Z285" s="389"/>
      <c r="AA285" s="389"/>
      <c r="AB285" s="389"/>
      <c r="AC285" s="389"/>
      <c r="AD285" s="389"/>
      <c r="AE285" s="389"/>
      <c r="AF285" s="389"/>
      <c r="AG285" s="389"/>
      <c r="AH285" s="389"/>
      <c r="AI285" s="389"/>
      <c r="AJ285" s="389"/>
      <c r="AK285" s="389"/>
      <c r="AL285" s="383"/>
      <c r="AM285" s="383"/>
      <c r="AN285" s="383"/>
    </row>
    <row r="286" spans="1:40" s="386" customFormat="1" ht="11.25" customHeight="1">
      <c r="A286" s="383"/>
      <c r="B286" s="383"/>
      <c r="C286" s="383"/>
      <c r="D286" s="383"/>
      <c r="E286" s="383"/>
      <c r="F286" s="383"/>
      <c r="G286" s="383"/>
      <c r="H286" s="383"/>
      <c r="I286" s="383"/>
      <c r="J286" s="383"/>
      <c r="K286" s="383"/>
      <c r="L286" s="383"/>
      <c r="M286" s="383"/>
      <c r="N286" s="383"/>
      <c r="O286" s="383"/>
      <c r="P286" s="383"/>
      <c r="Q286" s="383"/>
      <c r="R286" s="383"/>
      <c r="S286" s="383"/>
      <c r="T286" s="383"/>
      <c r="U286" s="383"/>
      <c r="V286" s="383"/>
      <c r="W286" s="383"/>
      <c r="X286" s="383"/>
      <c r="Y286" s="383"/>
      <c r="Z286" s="383"/>
      <c r="AA286" s="383"/>
      <c r="AB286" s="383"/>
      <c r="AC286" s="383"/>
      <c r="AD286" s="383"/>
      <c r="AE286" s="383"/>
      <c r="AF286" s="383"/>
      <c r="AG286" s="383"/>
      <c r="AH286" s="383"/>
      <c r="AI286" s="383"/>
      <c r="AJ286" s="383"/>
      <c r="AK286" s="383"/>
      <c r="AL286" s="383"/>
      <c r="AM286" s="383"/>
      <c r="AN286" s="383"/>
    </row>
    <row r="287" spans="1:40" s="386" customFormat="1" ht="12.75" customHeight="1">
      <c r="A287" s="392" t="s">
        <v>141</v>
      </c>
      <c r="B287" s="383"/>
      <c r="C287" s="383"/>
      <c r="D287" s="383"/>
      <c r="E287" s="383"/>
      <c r="F287" s="383"/>
      <c r="G287" s="383"/>
      <c r="H287" s="383"/>
      <c r="I287" s="383"/>
      <c r="J287" s="383"/>
      <c r="K287" s="383"/>
      <c r="L287" s="383"/>
      <c r="M287" s="383"/>
      <c r="N287" s="383"/>
      <c r="O287" s="383"/>
      <c r="P287" s="383"/>
      <c r="Q287" s="383"/>
      <c r="R287" s="383"/>
      <c r="S287" s="383"/>
      <c r="T287" s="383"/>
      <c r="U287" s="383"/>
      <c r="V287" s="383"/>
      <c r="W287" s="383"/>
      <c r="X287" s="383"/>
      <c r="Y287" s="383"/>
      <c r="Z287" s="383"/>
      <c r="AA287" s="383"/>
      <c r="AB287" s="383"/>
      <c r="AC287" s="383"/>
      <c r="AD287" s="383"/>
      <c r="AE287" s="383"/>
      <c r="AF287" s="383"/>
      <c r="AG287" s="383"/>
      <c r="AH287" s="383"/>
      <c r="AI287" s="383"/>
      <c r="AJ287" s="383"/>
      <c r="AK287" s="383"/>
      <c r="AL287" s="383"/>
      <c r="AM287" s="383"/>
      <c r="AN287" s="383"/>
    </row>
    <row r="288" spans="1:40" s="386" customFormat="1" ht="12.75" customHeight="1">
      <c r="A288" s="393" t="s">
        <v>96</v>
      </c>
      <c r="B288" s="394">
        <v>1</v>
      </c>
      <c r="C288" s="394">
        <f>B288+1</f>
        <v>2</v>
      </c>
      <c r="D288" s="394">
        <f aca="true" t="shared" si="612" ref="D288:D289">C288+1</f>
        <v>3</v>
      </c>
      <c r="E288" s="394">
        <f aca="true" t="shared" si="613" ref="E288:E289">D288+1</f>
        <v>4</v>
      </c>
      <c r="F288" s="394">
        <f aca="true" t="shared" si="614" ref="F288:F289">E288+1</f>
        <v>5</v>
      </c>
      <c r="G288" s="395">
        <f aca="true" t="shared" si="615" ref="G288:G289">F288+1</f>
        <v>6</v>
      </c>
      <c r="H288" s="395">
        <f aca="true" t="shared" si="616" ref="H288:H289">G288+1</f>
        <v>7</v>
      </c>
      <c r="I288" s="395">
        <f aca="true" t="shared" si="617" ref="I288:I289">H288+1</f>
        <v>8</v>
      </c>
      <c r="J288" s="395">
        <f aca="true" t="shared" si="618" ref="J288:J289">I288+1</f>
        <v>9</v>
      </c>
      <c r="K288" s="395">
        <f aca="true" t="shared" si="619" ref="K288:K289">J288+1</f>
        <v>10</v>
      </c>
      <c r="L288" s="395">
        <f aca="true" t="shared" si="620" ref="L288:L289">K288+1</f>
        <v>11</v>
      </c>
      <c r="M288" s="395">
        <f aca="true" t="shared" si="621" ref="M288:M289">L288+1</f>
        <v>12</v>
      </c>
      <c r="N288" s="395">
        <f aca="true" t="shared" si="622" ref="N288:N289">M288+1</f>
        <v>13</v>
      </c>
      <c r="O288" s="395">
        <f aca="true" t="shared" si="623" ref="O288:O289">N288+1</f>
        <v>14</v>
      </c>
      <c r="P288" s="395">
        <f aca="true" t="shared" si="624" ref="P288:P289">O288+1</f>
        <v>15</v>
      </c>
      <c r="Q288" s="395">
        <f aca="true" t="shared" si="625" ref="Q288:Q289">P288+1</f>
        <v>16</v>
      </c>
      <c r="R288" s="395">
        <f aca="true" t="shared" si="626" ref="R288:R289">Q288+1</f>
        <v>17</v>
      </c>
      <c r="S288" s="395">
        <f aca="true" t="shared" si="627" ref="S288:S289">R288+1</f>
        <v>18</v>
      </c>
      <c r="T288" s="395">
        <f aca="true" t="shared" si="628" ref="T288:T289">S288+1</f>
        <v>19</v>
      </c>
      <c r="U288" s="395">
        <f aca="true" t="shared" si="629" ref="U288:U289">T288+1</f>
        <v>20</v>
      </c>
      <c r="V288" s="395">
        <f aca="true" t="shared" si="630" ref="V288:V289">U288+1</f>
        <v>21</v>
      </c>
      <c r="W288" s="395">
        <f aca="true" t="shared" si="631" ref="W288:W289">V288+1</f>
        <v>22</v>
      </c>
      <c r="X288" s="395">
        <f aca="true" t="shared" si="632" ref="X288:X289">W288+1</f>
        <v>23</v>
      </c>
      <c r="Y288" s="395">
        <f aca="true" t="shared" si="633" ref="Y288:Y289">X288+1</f>
        <v>24</v>
      </c>
      <c r="Z288" s="395">
        <f aca="true" t="shared" si="634" ref="Z288:Z289">Y288+1</f>
        <v>25</v>
      </c>
      <c r="AA288" s="395">
        <f aca="true" t="shared" si="635" ref="AA288:AA289">Z288+1</f>
        <v>26</v>
      </c>
      <c r="AB288" s="395">
        <f aca="true" t="shared" si="636" ref="AB288:AB289">AA288+1</f>
        <v>27</v>
      </c>
      <c r="AC288" s="395">
        <f aca="true" t="shared" si="637" ref="AC288:AC289">AB288+1</f>
        <v>28</v>
      </c>
      <c r="AD288" s="395">
        <f aca="true" t="shared" si="638" ref="AD288:AD289">AC288+1</f>
        <v>29</v>
      </c>
      <c r="AE288" s="395">
        <f aca="true" t="shared" si="639" ref="AE288:AE289">AD288+1</f>
        <v>30</v>
      </c>
      <c r="AF288" s="395">
        <f aca="true" t="shared" si="640" ref="AF288:AF289">AE288+1</f>
        <v>31</v>
      </c>
      <c r="AG288" s="395">
        <f aca="true" t="shared" si="641" ref="AG288:AG289">AF288+1</f>
        <v>32</v>
      </c>
      <c r="AH288" s="395">
        <f aca="true" t="shared" si="642" ref="AH288:AH289">AG288+1</f>
        <v>33</v>
      </c>
      <c r="AI288" s="395">
        <f aca="true" t="shared" si="643" ref="AI288:AI289">AH288+1</f>
        <v>34</v>
      </c>
      <c r="AJ288" s="395">
        <f aca="true" t="shared" si="644" ref="AJ288:AJ289">AI288+1</f>
        <v>35</v>
      </c>
      <c r="AK288" s="395">
        <f aca="true" t="shared" si="645" ref="AK288:AK289">AJ288+1</f>
        <v>36</v>
      </c>
      <c r="AL288" s="395">
        <f aca="true" t="shared" si="646" ref="AL288:AL289">AK288+1</f>
        <v>37</v>
      </c>
      <c r="AM288" s="395">
        <f aca="true" t="shared" si="647" ref="AM288:AM289">AL288+1</f>
        <v>38</v>
      </c>
      <c r="AN288" s="395">
        <f aca="true" t="shared" si="648" ref="AN288:AN289">AM288+1</f>
        <v>39</v>
      </c>
    </row>
    <row r="289" spans="1:40" s="386" customFormat="1" ht="12.75" customHeight="1">
      <c r="A289" s="393" t="s">
        <v>97</v>
      </c>
      <c r="B289" s="394">
        <v>1</v>
      </c>
      <c r="C289" s="394">
        <f>B289+1</f>
        <v>2</v>
      </c>
      <c r="D289" s="394">
        <f t="shared" si="612"/>
        <v>3</v>
      </c>
      <c r="E289" s="394">
        <f t="shared" si="613"/>
        <v>4</v>
      </c>
      <c r="F289" s="394">
        <f t="shared" si="614"/>
        <v>5</v>
      </c>
      <c r="G289" s="395">
        <f t="shared" si="615"/>
        <v>6</v>
      </c>
      <c r="H289" s="395">
        <f t="shared" si="616"/>
        <v>7</v>
      </c>
      <c r="I289" s="395">
        <f t="shared" si="617"/>
        <v>8</v>
      </c>
      <c r="J289" s="395">
        <f t="shared" si="618"/>
        <v>9</v>
      </c>
      <c r="K289" s="395">
        <f t="shared" si="619"/>
        <v>10</v>
      </c>
      <c r="L289" s="395">
        <f t="shared" si="620"/>
        <v>11</v>
      </c>
      <c r="M289" s="395">
        <f t="shared" si="621"/>
        <v>12</v>
      </c>
      <c r="N289" s="395">
        <f t="shared" si="622"/>
        <v>13</v>
      </c>
      <c r="O289" s="395">
        <f t="shared" si="623"/>
        <v>14</v>
      </c>
      <c r="P289" s="395">
        <f t="shared" si="624"/>
        <v>15</v>
      </c>
      <c r="Q289" s="395">
        <f t="shared" si="625"/>
        <v>16</v>
      </c>
      <c r="R289" s="395">
        <f t="shared" si="626"/>
        <v>17</v>
      </c>
      <c r="S289" s="395">
        <f t="shared" si="627"/>
        <v>18</v>
      </c>
      <c r="T289" s="395">
        <f t="shared" si="628"/>
        <v>19</v>
      </c>
      <c r="U289" s="395">
        <f t="shared" si="629"/>
        <v>20</v>
      </c>
      <c r="V289" s="395">
        <f t="shared" si="630"/>
        <v>21</v>
      </c>
      <c r="W289" s="395">
        <f t="shared" si="631"/>
        <v>22</v>
      </c>
      <c r="X289" s="395">
        <f t="shared" si="632"/>
        <v>23</v>
      </c>
      <c r="Y289" s="395">
        <f t="shared" si="633"/>
        <v>24</v>
      </c>
      <c r="Z289" s="395">
        <f t="shared" si="634"/>
        <v>25</v>
      </c>
      <c r="AA289" s="395">
        <f t="shared" si="635"/>
        <v>26</v>
      </c>
      <c r="AB289" s="395">
        <f t="shared" si="636"/>
        <v>27</v>
      </c>
      <c r="AC289" s="395">
        <f t="shared" si="637"/>
        <v>28</v>
      </c>
      <c r="AD289" s="395">
        <f t="shared" si="638"/>
        <v>29</v>
      </c>
      <c r="AE289" s="395">
        <f t="shared" si="639"/>
        <v>30</v>
      </c>
      <c r="AF289" s="395">
        <f t="shared" si="640"/>
        <v>31</v>
      </c>
      <c r="AG289" s="395">
        <f t="shared" si="641"/>
        <v>32</v>
      </c>
      <c r="AH289" s="395">
        <f t="shared" si="642"/>
        <v>33</v>
      </c>
      <c r="AI289" s="395">
        <f t="shared" si="643"/>
        <v>34</v>
      </c>
      <c r="AJ289" s="395">
        <f t="shared" si="644"/>
        <v>35</v>
      </c>
      <c r="AK289" s="395">
        <f t="shared" si="645"/>
        <v>36</v>
      </c>
      <c r="AL289" s="395">
        <f t="shared" si="646"/>
        <v>37</v>
      </c>
      <c r="AM289" s="395">
        <f t="shared" si="647"/>
        <v>38</v>
      </c>
      <c r="AN289" s="395">
        <f t="shared" si="648"/>
        <v>39</v>
      </c>
    </row>
    <row r="290" spans="1:40" s="386" customFormat="1" ht="12.75" customHeight="1">
      <c r="A290" s="396"/>
      <c r="B290" s="397"/>
      <c r="C290" s="397"/>
      <c r="D290" s="398"/>
      <c r="E290" s="398"/>
      <c r="F290" s="398"/>
      <c r="G290" s="399"/>
      <c r="H290" s="399"/>
      <c r="I290" s="398"/>
      <c r="J290" s="398"/>
      <c r="K290" s="398"/>
      <c r="L290" s="397"/>
      <c r="M290" s="397"/>
      <c r="N290" s="397"/>
      <c r="O290" s="397"/>
      <c r="P290" s="397"/>
      <c r="Q290" s="397"/>
      <c r="R290" s="397"/>
      <c r="S290" s="397"/>
      <c r="T290" s="397"/>
      <c r="U290" s="397"/>
      <c r="V290" s="397"/>
      <c r="W290" s="397"/>
      <c r="X290" s="397"/>
      <c r="Y290" s="397"/>
      <c r="Z290" s="397"/>
      <c r="AA290" s="397"/>
      <c r="AB290" s="397"/>
      <c r="AC290" s="397"/>
      <c r="AD290" s="397"/>
      <c r="AE290" s="397"/>
      <c r="AF290" s="397"/>
      <c r="AG290" s="397"/>
      <c r="AH290" s="397"/>
      <c r="AI290" s="397"/>
      <c r="AJ290" s="397"/>
      <c r="AK290" s="397"/>
      <c r="AL290" s="397"/>
      <c r="AM290" s="397"/>
      <c r="AN290" s="397"/>
    </row>
    <row r="291" spans="1:40" s="386" customFormat="1" ht="12.75" customHeight="1">
      <c r="A291" s="392"/>
      <c r="B291" s="400"/>
      <c r="C291" s="400"/>
      <c r="D291" s="401" t="s">
        <v>96</v>
      </c>
      <c r="E291" s="401" t="s">
        <v>90</v>
      </c>
      <c r="F291" s="401" t="s">
        <v>91</v>
      </c>
      <c r="G291" s="402"/>
      <c r="H291" s="403"/>
      <c r="I291" s="401" t="s">
        <v>97</v>
      </c>
      <c r="J291" s="401" t="s">
        <v>90</v>
      </c>
      <c r="K291" s="401" t="s">
        <v>91</v>
      </c>
      <c r="L291" s="400"/>
      <c r="M291" s="400"/>
      <c r="N291" s="400"/>
      <c r="O291" s="400"/>
      <c r="P291" s="400"/>
      <c r="Q291" s="400"/>
      <c r="R291" s="400"/>
      <c r="S291" s="400"/>
      <c r="T291" s="400"/>
      <c r="U291" s="400"/>
      <c r="V291" s="400"/>
      <c r="W291" s="400"/>
      <c r="X291" s="400"/>
      <c r="Y291" s="400"/>
      <c r="Z291" s="400"/>
      <c r="AA291" s="400"/>
      <c r="AB291" s="400"/>
      <c r="AC291" s="400"/>
      <c r="AD291" s="400"/>
      <c r="AE291" s="400"/>
      <c r="AF291" s="400"/>
      <c r="AG291" s="400"/>
      <c r="AH291" s="400"/>
      <c r="AI291" s="400"/>
      <c r="AJ291" s="400"/>
      <c r="AK291" s="400"/>
      <c r="AL291" s="383"/>
      <c r="AM291" s="383"/>
      <c r="AN291" s="383"/>
    </row>
    <row r="292" spans="1:40" s="386" customFormat="1" ht="12.75" customHeight="1">
      <c r="A292" s="392" t="s">
        <v>142</v>
      </c>
      <c r="B292" s="400"/>
      <c r="C292" s="400"/>
      <c r="D292" s="400"/>
      <c r="E292" s="400"/>
      <c r="F292" s="400"/>
      <c r="G292" s="400"/>
      <c r="H292" s="400"/>
      <c r="I292" s="400"/>
      <c r="J292" s="400"/>
      <c r="K292" s="400"/>
      <c r="L292" s="400"/>
      <c r="M292" s="400"/>
      <c r="N292" s="400"/>
      <c r="O292" s="400"/>
      <c r="P292" s="400"/>
      <c r="Q292" s="400"/>
      <c r="R292" s="400"/>
      <c r="S292" s="400"/>
      <c r="T292" s="400"/>
      <c r="U292" s="400"/>
      <c r="V292" s="400"/>
      <c r="W292" s="400"/>
      <c r="X292" s="400"/>
      <c r="Y292" s="400"/>
      <c r="Z292" s="400"/>
      <c r="AA292" s="400"/>
      <c r="AB292" s="400"/>
      <c r="AC292" s="400"/>
      <c r="AD292" s="400"/>
      <c r="AE292" s="400"/>
      <c r="AF292" s="400"/>
      <c r="AG292" s="400"/>
      <c r="AH292" s="400"/>
      <c r="AI292" s="400"/>
      <c r="AJ292" s="400"/>
      <c r="AK292" s="400"/>
      <c r="AL292" s="400"/>
      <c r="AM292" s="400"/>
      <c r="AN292" s="400"/>
    </row>
    <row r="293" spans="1:40" s="386" customFormat="1" ht="12.75" customHeight="1">
      <c r="A293" s="393" t="s">
        <v>96</v>
      </c>
      <c r="B293" s="394">
        <v>1</v>
      </c>
      <c r="C293" s="394">
        <f aca="true" t="shared" si="649" ref="C293:C294">B293+1</f>
        <v>2</v>
      </c>
      <c r="D293" s="394">
        <f aca="true" t="shared" si="650" ref="D293:D294">C293+1</f>
        <v>3</v>
      </c>
      <c r="E293" s="394">
        <f aca="true" t="shared" si="651" ref="E293:E294">D293+1</f>
        <v>4</v>
      </c>
      <c r="F293" s="394">
        <f aca="true" t="shared" si="652" ref="F293:F294">E293+1</f>
        <v>5</v>
      </c>
      <c r="G293" s="395">
        <f aca="true" t="shared" si="653" ref="G293:G294">F293+1</f>
        <v>6</v>
      </c>
      <c r="H293" s="395">
        <f aca="true" t="shared" si="654" ref="H293:H294">G293+1</f>
        <v>7</v>
      </c>
      <c r="I293" s="395">
        <f aca="true" t="shared" si="655" ref="I293:I294">H293+1</f>
        <v>8</v>
      </c>
      <c r="J293" s="395">
        <f aca="true" t="shared" si="656" ref="J293:J294">I293+1</f>
        <v>9</v>
      </c>
      <c r="K293" s="395">
        <f aca="true" t="shared" si="657" ref="K293:K294">J293+1</f>
        <v>10</v>
      </c>
      <c r="L293" s="395">
        <f aca="true" t="shared" si="658" ref="L293:L294">K293+1</f>
        <v>11</v>
      </c>
      <c r="M293" s="395">
        <f aca="true" t="shared" si="659" ref="M293:M294">L293+1</f>
        <v>12</v>
      </c>
      <c r="N293" s="395">
        <f aca="true" t="shared" si="660" ref="N293:N294">M293+1</f>
        <v>13</v>
      </c>
      <c r="O293" s="395">
        <f aca="true" t="shared" si="661" ref="O293:O294">N293+1</f>
        <v>14</v>
      </c>
      <c r="P293" s="395">
        <f aca="true" t="shared" si="662" ref="P293:P294">O293+1</f>
        <v>15</v>
      </c>
      <c r="Q293" s="395">
        <f aca="true" t="shared" si="663" ref="Q293:Q294">P293+1</f>
        <v>16</v>
      </c>
      <c r="R293" s="395">
        <f aca="true" t="shared" si="664" ref="R293:R294">Q293+1</f>
        <v>17</v>
      </c>
      <c r="S293" s="395">
        <f aca="true" t="shared" si="665" ref="S293:S294">R293+1</f>
        <v>18</v>
      </c>
      <c r="T293" s="395">
        <f aca="true" t="shared" si="666" ref="T293:T294">S293+1</f>
        <v>19</v>
      </c>
      <c r="U293" s="395">
        <f aca="true" t="shared" si="667" ref="U293:U294">T293+1</f>
        <v>20</v>
      </c>
      <c r="V293" s="395">
        <f aca="true" t="shared" si="668" ref="V293:V294">U293+1</f>
        <v>21</v>
      </c>
      <c r="W293" s="395">
        <f aca="true" t="shared" si="669" ref="W293:W294">V293+1</f>
        <v>22</v>
      </c>
      <c r="X293" s="395">
        <f aca="true" t="shared" si="670" ref="X293:X294">W293+1</f>
        <v>23</v>
      </c>
      <c r="Y293" s="395">
        <f aca="true" t="shared" si="671" ref="Y293:Y294">X293+1</f>
        <v>24</v>
      </c>
      <c r="Z293" s="395">
        <f aca="true" t="shared" si="672" ref="Z293:Z294">Y293+1</f>
        <v>25</v>
      </c>
      <c r="AA293" s="395">
        <f aca="true" t="shared" si="673" ref="AA293:AA294">Z293+1</f>
        <v>26</v>
      </c>
      <c r="AB293" s="395">
        <f aca="true" t="shared" si="674" ref="AB293:AB294">AA293+1</f>
        <v>27</v>
      </c>
      <c r="AC293" s="395">
        <f aca="true" t="shared" si="675" ref="AC293:AC294">AB293+1</f>
        <v>28</v>
      </c>
      <c r="AD293" s="395">
        <f aca="true" t="shared" si="676" ref="AD293:AD294">AC293+1</f>
        <v>29</v>
      </c>
      <c r="AE293" s="395">
        <f aca="true" t="shared" si="677" ref="AE293:AE294">AD293+1</f>
        <v>30</v>
      </c>
      <c r="AF293" s="395">
        <f aca="true" t="shared" si="678" ref="AF293:AF294">AE293+1</f>
        <v>31</v>
      </c>
      <c r="AG293" s="395">
        <f aca="true" t="shared" si="679" ref="AG293:AG294">AF293+1</f>
        <v>32</v>
      </c>
      <c r="AH293" s="395">
        <f aca="true" t="shared" si="680" ref="AH293:AH294">AG293+1</f>
        <v>33</v>
      </c>
      <c r="AI293" s="395">
        <f aca="true" t="shared" si="681" ref="AI293:AI294">AH293+1</f>
        <v>34</v>
      </c>
      <c r="AJ293" s="395">
        <f aca="true" t="shared" si="682" ref="AJ293:AJ294">AI293+1</f>
        <v>35</v>
      </c>
      <c r="AK293" s="395">
        <f aca="true" t="shared" si="683" ref="AK293:AK294">AJ293+1</f>
        <v>36</v>
      </c>
      <c r="AL293" s="395">
        <f aca="true" t="shared" si="684" ref="AL293:AL294">AK293+1</f>
        <v>37</v>
      </c>
      <c r="AM293" s="395">
        <f aca="true" t="shared" si="685" ref="AM293:AM294">AL293+1</f>
        <v>38</v>
      </c>
      <c r="AN293" s="395">
        <f aca="true" t="shared" si="686" ref="AN293:AN294">AM293+1</f>
        <v>39</v>
      </c>
    </row>
    <row r="294" spans="1:40" s="386" customFormat="1" ht="12.75" customHeight="1">
      <c r="A294" s="393" t="s">
        <v>97</v>
      </c>
      <c r="B294" s="394">
        <v>1</v>
      </c>
      <c r="C294" s="394">
        <f t="shared" si="649"/>
        <v>2</v>
      </c>
      <c r="D294" s="394">
        <f t="shared" si="650"/>
        <v>3</v>
      </c>
      <c r="E294" s="394">
        <f t="shared" si="651"/>
        <v>4</v>
      </c>
      <c r="F294" s="394">
        <f t="shared" si="652"/>
        <v>5</v>
      </c>
      <c r="G294" s="395">
        <f t="shared" si="653"/>
        <v>6</v>
      </c>
      <c r="H294" s="395">
        <f t="shared" si="654"/>
        <v>7</v>
      </c>
      <c r="I294" s="395">
        <f t="shared" si="655"/>
        <v>8</v>
      </c>
      <c r="J294" s="395">
        <f t="shared" si="656"/>
        <v>9</v>
      </c>
      <c r="K294" s="395">
        <f t="shared" si="657"/>
        <v>10</v>
      </c>
      <c r="L294" s="395">
        <f t="shared" si="658"/>
        <v>11</v>
      </c>
      <c r="M294" s="395">
        <f t="shared" si="659"/>
        <v>12</v>
      </c>
      <c r="N294" s="395">
        <f t="shared" si="660"/>
        <v>13</v>
      </c>
      <c r="O294" s="395">
        <f t="shared" si="661"/>
        <v>14</v>
      </c>
      <c r="P294" s="395">
        <f t="shared" si="662"/>
        <v>15</v>
      </c>
      <c r="Q294" s="395">
        <f t="shared" si="663"/>
        <v>16</v>
      </c>
      <c r="R294" s="395">
        <f t="shared" si="664"/>
        <v>17</v>
      </c>
      <c r="S294" s="395">
        <f t="shared" si="665"/>
        <v>18</v>
      </c>
      <c r="T294" s="395">
        <f t="shared" si="666"/>
        <v>19</v>
      </c>
      <c r="U294" s="395">
        <f t="shared" si="667"/>
        <v>20</v>
      </c>
      <c r="V294" s="395">
        <f t="shared" si="668"/>
        <v>21</v>
      </c>
      <c r="W294" s="395">
        <f t="shared" si="669"/>
        <v>22</v>
      </c>
      <c r="X294" s="395">
        <f t="shared" si="670"/>
        <v>23</v>
      </c>
      <c r="Y294" s="395">
        <f t="shared" si="671"/>
        <v>24</v>
      </c>
      <c r="Z294" s="395">
        <f t="shared" si="672"/>
        <v>25</v>
      </c>
      <c r="AA294" s="395">
        <f t="shared" si="673"/>
        <v>26</v>
      </c>
      <c r="AB294" s="395">
        <f t="shared" si="674"/>
        <v>27</v>
      </c>
      <c r="AC294" s="395">
        <f t="shared" si="675"/>
        <v>28</v>
      </c>
      <c r="AD294" s="395">
        <f t="shared" si="676"/>
        <v>29</v>
      </c>
      <c r="AE294" s="395">
        <f t="shared" si="677"/>
        <v>30</v>
      </c>
      <c r="AF294" s="395">
        <f t="shared" si="678"/>
        <v>31</v>
      </c>
      <c r="AG294" s="395">
        <f t="shared" si="679"/>
        <v>32</v>
      </c>
      <c r="AH294" s="395">
        <f t="shared" si="680"/>
        <v>33</v>
      </c>
      <c r="AI294" s="395">
        <f t="shared" si="681"/>
        <v>34</v>
      </c>
      <c r="AJ294" s="395">
        <f t="shared" si="682"/>
        <v>35</v>
      </c>
      <c r="AK294" s="395">
        <f t="shared" si="683"/>
        <v>36</v>
      </c>
      <c r="AL294" s="395">
        <f t="shared" si="684"/>
        <v>37</v>
      </c>
      <c r="AM294" s="395">
        <f t="shared" si="685"/>
        <v>38</v>
      </c>
      <c r="AN294" s="395">
        <f t="shared" si="686"/>
        <v>39</v>
      </c>
    </row>
    <row r="295" spans="1:41" s="386" customFormat="1" ht="12.75" customHeight="1">
      <c r="A295" s="396"/>
      <c r="B295" s="397"/>
      <c r="C295" s="397"/>
      <c r="D295" s="398"/>
      <c r="E295" s="398"/>
      <c r="F295" s="398"/>
      <c r="G295" s="399"/>
      <c r="H295" s="399"/>
      <c r="I295" s="398"/>
      <c r="J295" s="398"/>
      <c r="K295" s="398"/>
      <c r="L295" s="397"/>
      <c r="M295" s="397"/>
      <c r="N295" s="397"/>
      <c r="O295" s="397"/>
      <c r="P295" s="397"/>
      <c r="Q295" s="397"/>
      <c r="R295" s="397"/>
      <c r="S295" s="397"/>
      <c r="T295" s="397"/>
      <c r="U295" s="397"/>
      <c r="V295" s="397"/>
      <c r="W295" s="397"/>
      <c r="X295" s="397"/>
      <c r="Y295" s="397"/>
      <c r="Z295" s="397"/>
      <c r="AA295" s="397"/>
      <c r="AB295" s="397"/>
      <c r="AC295" s="397"/>
      <c r="AD295" s="397"/>
      <c r="AE295" s="397"/>
      <c r="AF295" s="397"/>
      <c r="AG295" s="397"/>
      <c r="AH295" s="397"/>
      <c r="AI295" s="397"/>
      <c r="AJ295" s="397"/>
      <c r="AK295" s="397"/>
      <c r="AL295" s="397"/>
      <c r="AM295" s="397"/>
      <c r="AN295" s="397"/>
      <c r="AO295" s="404"/>
    </row>
    <row r="296" spans="1:41" s="386" customFormat="1" ht="12.75" customHeight="1">
      <c r="A296" s="392"/>
      <c r="B296" s="400"/>
      <c r="C296" s="400"/>
      <c r="D296" s="401" t="s">
        <v>96</v>
      </c>
      <c r="E296" s="401" t="s">
        <v>90</v>
      </c>
      <c r="F296" s="401" t="s">
        <v>91</v>
      </c>
      <c r="G296" s="402"/>
      <c r="H296" s="403"/>
      <c r="I296" s="401" t="s">
        <v>97</v>
      </c>
      <c r="J296" s="401" t="s">
        <v>90</v>
      </c>
      <c r="K296" s="401" t="s">
        <v>91</v>
      </c>
      <c r="L296" s="400"/>
      <c r="M296" s="400"/>
      <c r="N296" s="400"/>
      <c r="O296" s="400"/>
      <c r="P296" s="400"/>
      <c r="Q296" s="400"/>
      <c r="R296" s="400"/>
      <c r="S296" s="400"/>
      <c r="T296" s="400"/>
      <c r="U296" s="400"/>
      <c r="V296" s="400"/>
      <c r="W296" s="400"/>
      <c r="X296" s="400"/>
      <c r="Y296" s="400"/>
      <c r="Z296" s="400"/>
      <c r="AA296" s="400"/>
      <c r="AB296" s="400"/>
      <c r="AC296" s="400"/>
      <c r="AD296" s="400"/>
      <c r="AE296" s="400"/>
      <c r="AF296" s="400"/>
      <c r="AG296" s="400"/>
      <c r="AH296" s="400"/>
      <c r="AI296" s="400"/>
      <c r="AJ296" s="400"/>
      <c r="AK296" s="400"/>
      <c r="AL296" s="400"/>
      <c r="AM296" s="400"/>
      <c r="AN296" s="400"/>
      <c r="AO296" s="405"/>
    </row>
    <row r="297" spans="1:40" s="386" customFormat="1" ht="11.25" customHeight="1">
      <c r="A297" s="383"/>
      <c r="B297" s="383"/>
      <c r="C297" s="383"/>
      <c r="D297" s="383"/>
      <c r="E297" s="383"/>
      <c r="F297" s="383"/>
      <c r="G297" s="383"/>
      <c r="H297" s="383"/>
      <c r="I297" s="383"/>
      <c r="J297" s="383"/>
      <c r="K297" s="383"/>
      <c r="L297" s="383"/>
      <c r="M297" s="383"/>
      <c r="N297" s="383"/>
      <c r="O297" s="383"/>
      <c r="P297" s="383"/>
      <c r="Q297" s="383"/>
      <c r="R297" s="383"/>
      <c r="S297" s="383"/>
      <c r="T297" s="383"/>
      <c r="U297" s="383"/>
      <c r="V297" s="383"/>
      <c r="W297" s="383"/>
      <c r="X297" s="383"/>
      <c r="Y297" s="383"/>
      <c r="Z297" s="383"/>
      <c r="AA297" s="383"/>
      <c r="AB297" s="383"/>
      <c r="AC297" s="383"/>
      <c r="AD297" s="383"/>
      <c r="AE297" s="383"/>
      <c r="AF297" s="383"/>
      <c r="AG297" s="383"/>
      <c r="AH297" s="383"/>
      <c r="AI297" s="383"/>
      <c r="AJ297" s="383"/>
      <c r="AK297" s="383"/>
      <c r="AL297" s="383"/>
      <c r="AM297" s="383"/>
      <c r="AN297" s="383"/>
    </row>
    <row r="298" spans="1:40" s="386" customFormat="1" ht="12" customHeight="1">
      <c r="A298" s="383"/>
      <c r="B298" s="383"/>
      <c r="C298" s="400"/>
      <c r="D298" s="406"/>
      <c r="E298" s="407"/>
      <c r="F298" s="407"/>
      <c r="G298" s="406"/>
      <c r="H298" s="406"/>
      <c r="I298" s="406"/>
      <c r="J298" s="407"/>
      <c r="K298" s="407"/>
      <c r="L298" s="400"/>
      <c r="M298" s="400"/>
      <c r="N298" s="400"/>
      <c r="O298" s="400"/>
      <c r="P298" s="383"/>
      <c r="Q298" s="383"/>
      <c r="R298" s="383"/>
      <c r="S298" s="383"/>
      <c r="T298" s="383"/>
      <c r="U298" s="383"/>
      <c r="V298" s="383"/>
      <c r="W298" s="383"/>
      <c r="X298" s="383"/>
      <c r="Y298" s="383"/>
      <c r="Z298" s="383"/>
      <c r="AA298" s="383"/>
      <c r="AB298" s="383"/>
      <c r="AC298" s="383"/>
      <c r="AD298" s="383"/>
      <c r="AE298" s="383"/>
      <c r="AF298" s="383"/>
      <c r="AG298" s="383"/>
      <c r="AH298" s="383"/>
      <c r="AI298" s="383"/>
      <c r="AJ298" s="383"/>
      <c r="AK298" s="383"/>
      <c r="AL298" s="383"/>
      <c r="AM298" s="383"/>
      <c r="AN298" s="383"/>
    </row>
    <row r="299" spans="1:40" s="386" customFormat="1" ht="11.25" customHeight="1">
      <c r="A299" s="383"/>
      <c r="B299" s="383"/>
      <c r="C299" s="383"/>
      <c r="D299" s="383"/>
      <c r="E299" s="383"/>
      <c r="F299" s="383"/>
      <c r="G299" s="383"/>
      <c r="H299" s="383"/>
      <c r="I299" s="383"/>
      <c r="J299" s="383"/>
      <c r="K299" s="383"/>
      <c r="L299" s="383"/>
      <c r="M299" s="383"/>
      <c r="N299" s="383"/>
      <c r="O299" s="383"/>
      <c r="P299" s="383"/>
      <c r="Q299" s="383"/>
      <c r="R299" s="383"/>
      <c r="S299" s="383"/>
      <c r="T299" s="383"/>
      <c r="U299" s="383"/>
      <c r="V299" s="383"/>
      <c r="W299" s="383"/>
      <c r="X299" s="383"/>
      <c r="Y299" s="383"/>
      <c r="Z299" s="383"/>
      <c r="AA299" s="383"/>
      <c r="AB299" s="383"/>
      <c r="AC299" s="383"/>
      <c r="AD299" s="383"/>
      <c r="AE299" s="383"/>
      <c r="AF299" s="383"/>
      <c r="AG299" s="383"/>
      <c r="AH299" s="383"/>
      <c r="AI299" s="383"/>
      <c r="AJ299" s="383"/>
      <c r="AK299" s="383"/>
      <c r="AL299" s="383"/>
      <c r="AM299" s="383"/>
      <c r="AN299" s="383"/>
    </row>
    <row r="300" spans="1:40" s="386" customFormat="1" ht="15.75" customHeight="1">
      <c r="A300" s="408" t="s">
        <v>139</v>
      </c>
      <c r="B300" s="392"/>
      <c r="C300" s="392"/>
      <c r="D300" s="392"/>
      <c r="E300" s="392"/>
      <c r="F300" s="383"/>
      <c r="G300" s="383"/>
      <c r="H300" s="409" t="s">
        <v>96</v>
      </c>
      <c r="I300" s="409"/>
      <c r="J300" s="409" t="s">
        <v>48</v>
      </c>
      <c r="K300" s="409" t="s">
        <v>97</v>
      </c>
      <c r="L300" s="409"/>
      <c r="M300" s="383"/>
      <c r="N300" s="383"/>
      <c r="O300" s="383"/>
      <c r="P300" s="383"/>
      <c r="Q300" s="383"/>
      <c r="R300" s="383"/>
      <c r="S300" s="383"/>
      <c r="T300" s="383"/>
      <c r="U300" s="383"/>
      <c r="V300" s="383"/>
      <c r="W300" s="383"/>
      <c r="X300" s="383"/>
      <c r="Y300" s="383"/>
      <c r="Z300" s="383"/>
      <c r="AA300" s="383"/>
      <c r="AB300" s="383"/>
      <c r="AC300" s="383"/>
      <c r="AD300" s="383"/>
      <c r="AE300" s="383"/>
      <c r="AF300" s="383"/>
      <c r="AG300" s="383"/>
      <c r="AH300" s="383"/>
      <c r="AI300" s="383"/>
      <c r="AJ300" s="383"/>
      <c r="AK300" s="383"/>
      <c r="AL300" s="383"/>
      <c r="AM300" s="383"/>
      <c r="AN300" s="383"/>
    </row>
    <row r="301" spans="1:40" s="386" customFormat="1" ht="15.75" customHeight="1">
      <c r="A301" s="383"/>
      <c r="B301" s="392"/>
      <c r="C301" s="392"/>
      <c r="D301" s="380" t="s">
        <v>141</v>
      </c>
      <c r="E301" s="380"/>
      <c r="F301" s="380"/>
      <c r="G301" s="380"/>
      <c r="H301" s="393"/>
      <c r="I301" s="393"/>
      <c r="J301" s="409" t="s">
        <v>48</v>
      </c>
      <c r="K301" s="393"/>
      <c r="L301" s="393"/>
      <c r="M301" s="410"/>
      <c r="N301" s="383"/>
      <c r="O301" s="411" t="s">
        <v>140</v>
      </c>
      <c r="P301" s="411"/>
      <c r="Q301" s="411"/>
      <c r="R301" s="411"/>
      <c r="S301" s="411"/>
      <c r="T301" s="412"/>
      <c r="U301" s="412"/>
      <c r="V301" s="412"/>
      <c r="W301" s="412"/>
      <c r="X301" s="412"/>
      <c r="Y301" s="412"/>
      <c r="Z301" s="412"/>
      <c r="AA301" s="412"/>
      <c r="AB301" s="412"/>
      <c r="AC301" s="412"/>
      <c r="AD301" s="412"/>
      <c r="AE301" s="412"/>
      <c r="AF301" s="412"/>
      <c r="AG301" s="412"/>
      <c r="AH301" s="412"/>
      <c r="AI301" s="412"/>
      <c r="AJ301" s="413" t="s">
        <v>48</v>
      </c>
      <c r="AK301" s="413"/>
      <c r="AL301" s="413"/>
      <c r="AM301" s="413"/>
      <c r="AN301" s="413"/>
    </row>
    <row r="302" spans="1:40" s="386" customFormat="1" ht="16.5" customHeight="1">
      <c r="A302" s="392"/>
      <c r="B302" s="392"/>
      <c r="C302" s="392"/>
      <c r="D302" s="380" t="s">
        <v>142</v>
      </c>
      <c r="E302" s="380"/>
      <c r="F302" s="380"/>
      <c r="G302" s="380"/>
      <c r="H302" s="393"/>
      <c r="I302" s="393"/>
      <c r="J302" s="409" t="s">
        <v>48</v>
      </c>
      <c r="K302" s="393"/>
      <c r="L302" s="393"/>
      <c r="M302" s="410"/>
      <c r="N302" s="383"/>
      <c r="O302" s="411"/>
      <c r="P302" s="411"/>
      <c r="Q302" s="411"/>
      <c r="R302" s="411"/>
      <c r="S302" s="411"/>
      <c r="T302" s="412"/>
      <c r="U302" s="412"/>
      <c r="V302" s="412"/>
      <c r="W302" s="412"/>
      <c r="X302" s="412"/>
      <c r="Y302" s="412"/>
      <c r="Z302" s="412"/>
      <c r="AA302" s="412"/>
      <c r="AB302" s="412"/>
      <c r="AC302" s="412"/>
      <c r="AD302" s="412"/>
      <c r="AE302" s="412"/>
      <c r="AF302" s="412"/>
      <c r="AG302" s="412"/>
      <c r="AH302" s="412"/>
      <c r="AI302" s="412"/>
      <c r="AJ302" s="413"/>
      <c r="AK302" s="413"/>
      <c r="AL302" s="413"/>
      <c r="AM302" s="413"/>
      <c r="AN302" s="413"/>
    </row>
    <row r="303" spans="1:40" s="386" customFormat="1" ht="15.75" customHeight="1">
      <c r="A303" s="392"/>
      <c r="B303" s="392"/>
      <c r="C303" s="380" t="s">
        <v>40</v>
      </c>
      <c r="D303" s="380"/>
      <c r="E303" s="380"/>
      <c r="F303" s="380"/>
      <c r="G303" s="380"/>
      <c r="H303" s="393"/>
      <c r="I303" s="393"/>
      <c r="J303" s="409" t="s">
        <v>48</v>
      </c>
      <c r="K303" s="393"/>
      <c r="L303" s="393"/>
      <c r="M303" s="383"/>
      <c r="N303" s="383"/>
      <c r="O303" s="383"/>
      <c r="P303" s="383"/>
      <c r="Q303" s="383"/>
      <c r="R303" s="383"/>
      <c r="S303" s="383"/>
      <c r="T303" s="383"/>
      <c r="U303" s="383"/>
      <c r="V303" s="383"/>
      <c r="W303" s="383"/>
      <c r="X303" s="383"/>
      <c r="Y303" s="383"/>
      <c r="Z303" s="383"/>
      <c r="AA303" s="383"/>
      <c r="AB303" s="383"/>
      <c r="AC303" s="383"/>
      <c r="AD303" s="383"/>
      <c r="AE303" s="383"/>
      <c r="AF303" s="383"/>
      <c r="AG303" s="383"/>
      <c r="AH303" s="383"/>
      <c r="AI303" s="383"/>
      <c r="AJ303" s="383"/>
      <c r="AK303" s="383"/>
      <c r="AL303" s="383"/>
      <c r="AM303" s="383"/>
      <c r="AN303" s="383"/>
    </row>
    <row r="304" spans="1:40" s="386" customFormat="1" ht="11.25" customHeight="1">
      <c r="A304" s="383"/>
      <c r="B304" s="383"/>
      <c r="C304" s="383"/>
      <c r="D304" s="383"/>
      <c r="E304" s="383"/>
      <c r="F304" s="383"/>
      <c r="G304" s="383"/>
      <c r="H304" s="383"/>
      <c r="I304" s="383"/>
      <c r="J304" s="383"/>
      <c r="K304" s="383"/>
      <c r="L304" s="383"/>
      <c r="M304" s="383"/>
      <c r="N304" s="383"/>
      <c r="O304" s="383"/>
      <c r="P304" s="383"/>
      <c r="Q304" s="383"/>
      <c r="R304" s="383"/>
      <c r="S304" s="383"/>
      <c r="T304" s="383"/>
      <c r="U304" s="383"/>
      <c r="V304" s="383"/>
      <c r="W304" s="383"/>
      <c r="X304" s="383"/>
      <c r="Y304" s="383"/>
      <c r="Z304" s="383"/>
      <c r="AA304" s="383"/>
      <c r="AB304" s="383"/>
      <c r="AC304" s="383"/>
      <c r="AD304" s="383"/>
      <c r="AE304" s="383"/>
      <c r="AF304" s="383"/>
      <c r="AG304" s="383"/>
      <c r="AH304" s="383"/>
      <c r="AI304" s="383"/>
      <c r="AJ304" s="383"/>
      <c r="AK304" s="383"/>
      <c r="AL304" s="383"/>
      <c r="AM304" s="383"/>
      <c r="AN304" s="383"/>
    </row>
    <row r="305" spans="1:40" s="386" customFormat="1" ht="12.75" customHeight="1">
      <c r="A305" s="383"/>
      <c r="B305" s="383"/>
      <c r="C305" s="383"/>
      <c r="D305" s="383"/>
      <c r="E305" s="383"/>
      <c r="F305" s="383"/>
      <c r="G305" s="383"/>
      <c r="H305" s="383"/>
      <c r="I305" s="383"/>
      <c r="J305" s="383"/>
      <c r="K305" s="383"/>
      <c r="L305" s="383"/>
      <c r="M305" s="383"/>
      <c r="N305" s="383"/>
      <c r="O305" s="383"/>
      <c r="P305" s="383"/>
      <c r="Q305" s="383"/>
      <c r="R305" s="383"/>
      <c r="S305" s="383"/>
      <c r="T305" s="383"/>
      <c r="U305" s="383"/>
      <c r="V305" s="383"/>
      <c r="W305" s="383"/>
      <c r="X305" s="383"/>
      <c r="Y305" s="383"/>
      <c r="Z305" s="383"/>
      <c r="AA305" s="414" t="s">
        <v>145</v>
      </c>
      <c r="AB305" s="383"/>
      <c r="AC305" s="383"/>
      <c r="AD305" s="383"/>
      <c r="AE305" s="415"/>
      <c r="AF305" s="415"/>
      <c r="AG305" s="415"/>
      <c r="AH305" s="415"/>
      <c r="AI305" s="415"/>
      <c r="AJ305" s="415"/>
      <c r="AK305" s="415"/>
      <c r="AL305" s="415"/>
      <c r="AM305" s="415"/>
      <c r="AN305" s="415"/>
    </row>
    <row r="306" spans="1:40" s="386" customFormat="1" ht="11.25" customHeight="1">
      <c r="A306" s="383"/>
      <c r="B306" s="383"/>
      <c r="C306" s="383"/>
      <c r="D306" s="383"/>
      <c r="E306" s="383"/>
      <c r="F306" s="383"/>
      <c r="G306" s="383"/>
      <c r="H306" s="383"/>
      <c r="I306" s="383"/>
      <c r="J306" s="383"/>
      <c r="K306" s="383"/>
      <c r="L306" s="383"/>
      <c r="M306" s="383"/>
      <c r="N306" s="383"/>
      <c r="O306" s="383"/>
      <c r="P306" s="383"/>
      <c r="Q306" s="383"/>
      <c r="R306" s="383"/>
      <c r="S306" s="383"/>
      <c r="T306" s="383"/>
      <c r="U306" s="383"/>
      <c r="V306" s="383"/>
      <c r="W306" s="383"/>
      <c r="X306" s="383"/>
      <c r="Y306" s="383"/>
      <c r="Z306" s="383"/>
      <c r="AA306" s="383"/>
      <c r="AB306" s="383"/>
      <c r="AC306" s="383"/>
      <c r="AD306" s="383"/>
      <c r="AE306" s="415"/>
      <c r="AF306" s="415"/>
      <c r="AG306" s="415"/>
      <c r="AH306" s="415"/>
      <c r="AI306" s="415"/>
      <c r="AJ306" s="415"/>
      <c r="AK306" s="415"/>
      <c r="AL306" s="415"/>
      <c r="AM306" s="415"/>
      <c r="AN306" s="415"/>
    </row>
    <row r="307" spans="1:40" s="386" customFormat="1" ht="11.25" customHeight="1">
      <c r="A307" s="383"/>
      <c r="B307" s="383"/>
      <c r="C307" s="383"/>
      <c r="D307" s="383"/>
      <c r="E307" s="383"/>
      <c r="F307" s="383"/>
      <c r="G307" s="383"/>
      <c r="H307" s="383"/>
      <c r="I307" s="383"/>
      <c r="J307" s="383"/>
      <c r="K307" s="383"/>
      <c r="L307" s="383"/>
      <c r="M307" s="383"/>
      <c r="N307" s="383"/>
      <c r="O307" s="383"/>
      <c r="P307" s="383"/>
      <c r="Q307" s="383"/>
      <c r="R307" s="383"/>
      <c r="S307" s="383"/>
      <c r="T307" s="383"/>
      <c r="U307" s="383"/>
      <c r="V307" s="383"/>
      <c r="W307" s="383"/>
      <c r="X307" s="383"/>
      <c r="Y307" s="383"/>
      <c r="Z307" s="383"/>
      <c r="AA307" s="383"/>
      <c r="AB307" s="383"/>
      <c r="AC307" s="383"/>
      <c r="AD307" s="383"/>
      <c r="AE307" s="383"/>
      <c r="AF307" s="383"/>
      <c r="AG307" s="383"/>
      <c r="AH307" s="383"/>
      <c r="AI307" s="383"/>
      <c r="AJ307" s="383"/>
      <c r="AK307" s="383"/>
      <c r="AL307" s="383"/>
      <c r="AM307" s="383"/>
      <c r="AN307" s="383"/>
    </row>
    <row r="308" spans="1:40" s="386" customFormat="1" ht="11.25" customHeight="1">
      <c r="A308" s="383"/>
      <c r="B308" s="383"/>
      <c r="C308" s="383"/>
      <c r="D308" s="383"/>
      <c r="E308" s="383"/>
      <c r="F308" s="383"/>
      <c r="G308" s="383"/>
      <c r="H308" s="383"/>
      <c r="I308" s="383"/>
      <c r="J308" s="383"/>
      <c r="K308" s="383"/>
      <c r="L308" s="383"/>
      <c r="M308" s="383"/>
      <c r="N308" s="383"/>
      <c r="O308" s="383"/>
      <c r="P308" s="383"/>
      <c r="Q308" s="383"/>
      <c r="R308" s="383"/>
      <c r="S308" s="383"/>
      <c r="T308" s="383"/>
      <c r="U308" s="383"/>
      <c r="V308" s="383"/>
      <c r="W308" s="383"/>
      <c r="X308" s="383"/>
      <c r="Y308" s="383"/>
      <c r="Z308" s="383"/>
      <c r="AA308" s="383"/>
      <c r="AB308" s="383"/>
      <c r="AC308" s="383"/>
      <c r="AD308" s="383"/>
      <c r="AE308" s="383"/>
      <c r="AF308" s="383"/>
      <c r="AG308" s="383"/>
      <c r="AH308" s="383"/>
      <c r="AI308" s="383"/>
      <c r="AJ308" s="383"/>
      <c r="AK308" s="383"/>
      <c r="AL308" s="383"/>
      <c r="AM308" s="383"/>
      <c r="AN308" s="383"/>
    </row>
    <row r="309" spans="1:40" s="386" customFormat="1" ht="12" customHeight="1">
      <c r="A309" s="383"/>
      <c r="B309" s="383"/>
      <c r="C309" s="383"/>
      <c r="D309" s="383"/>
      <c r="E309" s="383"/>
      <c r="F309" s="383"/>
      <c r="G309" s="383"/>
      <c r="H309" s="383"/>
      <c r="I309" s="383"/>
      <c r="J309" s="383"/>
      <c r="K309" s="383"/>
      <c r="L309" s="383"/>
      <c r="M309" s="383"/>
      <c r="N309" s="383"/>
      <c r="O309" s="383"/>
      <c r="P309" s="383"/>
      <c r="Q309" s="383"/>
      <c r="R309" s="383"/>
      <c r="S309" s="383"/>
      <c r="T309" s="383"/>
      <c r="U309" s="383"/>
      <c r="V309" s="383"/>
      <c r="W309" s="383"/>
      <c r="X309" s="383"/>
      <c r="Y309" s="383"/>
      <c r="Z309" s="383"/>
      <c r="AA309" s="383"/>
      <c r="AB309" s="383"/>
      <c r="AC309" s="383"/>
      <c r="AD309" s="383"/>
      <c r="AE309" s="383"/>
      <c r="AF309" s="383"/>
      <c r="AG309" s="383"/>
      <c r="AH309" s="383"/>
      <c r="AI309" s="383"/>
      <c r="AJ309" s="383"/>
      <c r="AK309" s="383"/>
      <c r="AL309" s="383"/>
      <c r="AM309" s="383"/>
      <c r="AN309" s="383"/>
    </row>
    <row r="310" spans="1:40" s="386" customFormat="1" ht="16.5" customHeight="1">
      <c r="A310" s="380" t="s">
        <v>132</v>
      </c>
      <c r="B310" s="380"/>
      <c r="C310" s="381" t="str">
        <f>CONCATENATE('(7) vstupní data'!$B$6," ",'(7) vstupní data'!$B$7,"  ",'(7) vstupní data'!$B$8)</f>
        <v>25.- 26.2014 Český pohár  starší žákyně</v>
      </c>
      <c r="D310" s="381"/>
      <c r="E310" s="381"/>
      <c r="F310" s="381"/>
      <c r="G310" s="381"/>
      <c r="H310" s="381"/>
      <c r="I310" s="381"/>
      <c r="J310" s="381"/>
      <c r="K310" s="381"/>
      <c r="L310" s="381"/>
      <c r="M310" s="381"/>
      <c r="N310" s="381"/>
      <c r="O310" s="381"/>
      <c r="P310" s="381"/>
      <c r="Q310" s="381"/>
      <c r="R310" s="381"/>
      <c r="S310" s="381"/>
      <c r="T310" s="381"/>
      <c r="U310" s="381"/>
      <c r="V310" s="381"/>
      <c r="W310" s="381"/>
      <c r="X310" s="381" t="s">
        <v>133</v>
      </c>
      <c r="Y310" s="381"/>
      <c r="Z310" s="382" t="str">
        <f>'(7) vstupní data'!$B$11</f>
        <v>3.skupina</v>
      </c>
      <c r="AA310" s="382"/>
      <c r="AB310" s="382"/>
      <c r="AC310" s="382"/>
      <c r="AD310" s="382"/>
      <c r="AE310" s="382"/>
      <c r="AF310" s="383"/>
      <c r="AG310" s="383"/>
      <c r="AH310" s="384">
        <f>'(7) vstupní data'!$B$9</f>
        <v>0</v>
      </c>
      <c r="AI310" s="384"/>
      <c r="AJ310" s="384"/>
      <c r="AK310" s="384"/>
      <c r="AL310" s="384"/>
      <c r="AM310" s="384"/>
      <c r="AN310" s="384"/>
    </row>
    <row r="311" spans="1:40" s="386" customFormat="1" ht="15.75" customHeight="1">
      <c r="A311" s="380" t="s">
        <v>134</v>
      </c>
      <c r="B311" s="380"/>
      <c r="C311" s="381" t="str">
        <f>CONCATENATE('(7) vstupní data'!$B$1," ",'(7) vstupní data'!$B$3)</f>
        <v>TJ Orion Praha ZŠ Mráčkova 3090 Praha 12</v>
      </c>
      <c r="D311" s="381"/>
      <c r="E311" s="381"/>
      <c r="F311" s="381"/>
      <c r="G311" s="381"/>
      <c r="H311" s="381"/>
      <c r="I311" s="381"/>
      <c r="J311" s="381"/>
      <c r="K311" s="381"/>
      <c r="L311" s="381"/>
      <c r="M311" s="381"/>
      <c r="N311" s="381"/>
      <c r="O311" s="381"/>
      <c r="P311" s="381"/>
      <c r="Q311" s="381"/>
      <c r="R311" s="381"/>
      <c r="S311" s="381"/>
      <c r="T311" s="381"/>
      <c r="U311" s="381"/>
      <c r="V311" s="381"/>
      <c r="W311" s="381"/>
      <c r="X311" s="381"/>
      <c r="Y311" s="381"/>
      <c r="Z311" s="381"/>
      <c r="AA311" s="381"/>
      <c r="AB311" s="381"/>
      <c r="AC311" s="381"/>
      <c r="AD311" s="381"/>
      <c r="AE311" s="381"/>
      <c r="AF311" s="383"/>
      <c r="AG311" s="383"/>
      <c r="AH311" s="383"/>
      <c r="AI311" s="383"/>
      <c r="AJ311" s="383"/>
      <c r="AK311" s="383"/>
      <c r="AL311" s="383"/>
      <c r="AM311" s="383"/>
      <c r="AN311" s="383"/>
    </row>
    <row r="312" spans="1:40" s="386" customFormat="1" ht="15.75" customHeight="1">
      <c r="A312" s="387"/>
      <c r="B312" s="387"/>
      <c r="C312" s="388"/>
      <c r="D312" s="388"/>
      <c r="E312" s="388"/>
      <c r="F312" s="388"/>
      <c r="G312" s="388"/>
      <c r="H312" s="388"/>
      <c r="I312" s="388"/>
      <c r="J312" s="388"/>
      <c r="K312" s="388"/>
      <c r="L312" s="388"/>
      <c r="M312" s="388"/>
      <c r="N312" s="388"/>
      <c r="O312" s="388"/>
      <c r="P312" s="388"/>
      <c r="Q312" s="388"/>
      <c r="R312" s="388"/>
      <c r="S312" s="388"/>
      <c r="T312" s="388"/>
      <c r="U312" s="388"/>
      <c r="V312" s="388"/>
      <c r="W312" s="388"/>
      <c r="X312" s="388"/>
      <c r="Y312" s="388"/>
      <c r="Z312" s="388"/>
      <c r="AA312" s="388"/>
      <c r="AB312" s="388"/>
      <c r="AC312" s="388"/>
      <c r="AD312" s="388"/>
      <c r="AE312" s="388"/>
      <c r="AF312" s="383"/>
      <c r="AG312" s="383"/>
      <c r="AH312" s="381" t="s">
        <v>135</v>
      </c>
      <c r="AI312" s="381"/>
      <c r="AJ312" s="381"/>
      <c r="AK312" s="381"/>
      <c r="AL312" s="389">
        <v>12</v>
      </c>
      <c r="AM312" s="389"/>
      <c r="AN312" s="383"/>
    </row>
    <row r="313" spans="1:40" s="386" customFormat="1" ht="15.75" customHeight="1">
      <c r="A313" s="387"/>
      <c r="B313" s="387"/>
      <c r="C313" s="388"/>
      <c r="D313" s="388"/>
      <c r="E313" s="388"/>
      <c r="F313" s="388"/>
      <c r="G313" s="388"/>
      <c r="H313" s="388"/>
      <c r="I313" s="388"/>
      <c r="J313" s="388"/>
      <c r="K313" s="388"/>
      <c r="L313" s="388"/>
      <c r="M313" s="388"/>
      <c r="N313" s="388"/>
      <c r="O313" s="388"/>
      <c r="P313" s="388"/>
      <c r="Q313" s="388"/>
      <c r="R313" s="388"/>
      <c r="S313" s="388"/>
      <c r="T313" s="388"/>
      <c r="U313" s="388"/>
      <c r="V313" s="388"/>
      <c r="W313" s="388"/>
      <c r="X313" s="388"/>
      <c r="Y313" s="388"/>
      <c r="Z313" s="388"/>
      <c r="AA313" s="388"/>
      <c r="AB313" s="388"/>
      <c r="AC313" s="388"/>
      <c r="AD313" s="388"/>
      <c r="AE313" s="388"/>
      <c r="AF313" s="383"/>
      <c r="AG313" s="383"/>
      <c r="AH313" s="383"/>
      <c r="AI313" s="383"/>
      <c r="AJ313" s="383"/>
      <c r="AK313" s="383"/>
      <c r="AL313" s="383"/>
      <c r="AM313" s="383"/>
      <c r="AN313" s="383"/>
    </row>
    <row r="314" spans="1:40" s="386" customFormat="1" ht="15.75" customHeight="1">
      <c r="A314" s="390" t="s">
        <v>136</v>
      </c>
      <c r="B314" s="390"/>
      <c r="C314" s="383"/>
      <c r="D314" s="383"/>
      <c r="E314" s="391" t="s">
        <v>137</v>
      </c>
      <c r="F314" s="389" t="str">
        <f>VLOOKUP(AL312,'(7) vstupní data'!$H$2:$P$22,2,0)</f>
        <v>TJ Orion Praha</v>
      </c>
      <c r="G314" s="389"/>
      <c r="H314" s="389"/>
      <c r="I314" s="389"/>
      <c r="J314" s="389"/>
      <c r="K314" s="389"/>
      <c r="L314" s="389"/>
      <c r="M314" s="389"/>
      <c r="N314" s="389"/>
      <c r="O314" s="389"/>
      <c r="P314" s="389"/>
      <c r="Q314" s="389"/>
      <c r="R314" s="389"/>
      <c r="S314" s="389"/>
      <c r="T314" s="389"/>
      <c r="U314" s="383"/>
      <c r="V314" s="391" t="s">
        <v>138</v>
      </c>
      <c r="W314" s="389" t="str">
        <f>VLOOKUP(AL312,'(7) vstupní data'!$H$2:$P$22,6,0)</f>
        <v>SK Třebín B</v>
      </c>
      <c r="X314" s="389"/>
      <c r="Y314" s="389"/>
      <c r="Z314" s="389"/>
      <c r="AA314" s="389"/>
      <c r="AB314" s="389"/>
      <c r="AC314" s="389"/>
      <c r="AD314" s="389"/>
      <c r="AE314" s="389"/>
      <c r="AF314" s="389"/>
      <c r="AG314" s="389"/>
      <c r="AH314" s="389"/>
      <c r="AI314" s="389"/>
      <c r="AJ314" s="389"/>
      <c r="AK314" s="389"/>
      <c r="AL314" s="383"/>
      <c r="AM314" s="383"/>
      <c r="AN314" s="383"/>
    </row>
    <row r="315" spans="1:40" s="386" customFormat="1" ht="11.25" customHeight="1">
      <c r="A315" s="383"/>
      <c r="B315" s="383"/>
      <c r="C315" s="383"/>
      <c r="D315" s="383"/>
      <c r="E315" s="383"/>
      <c r="F315" s="383"/>
      <c r="G315" s="383"/>
      <c r="H315" s="383"/>
      <c r="I315" s="383"/>
      <c r="J315" s="383"/>
      <c r="K315" s="383"/>
      <c r="L315" s="383"/>
      <c r="M315" s="383"/>
      <c r="N315" s="383"/>
      <c r="O315" s="383"/>
      <c r="P315" s="383"/>
      <c r="Q315" s="383"/>
      <c r="R315" s="383"/>
      <c r="S315" s="383"/>
      <c r="T315" s="383"/>
      <c r="U315" s="383"/>
      <c r="V315" s="383"/>
      <c r="W315" s="383"/>
      <c r="X315" s="383"/>
      <c r="Y315" s="383"/>
      <c r="Z315" s="383"/>
      <c r="AA315" s="383"/>
      <c r="AB315" s="383"/>
      <c r="AC315" s="383"/>
      <c r="AD315" s="383"/>
      <c r="AE315" s="383"/>
      <c r="AF315" s="383"/>
      <c r="AG315" s="383"/>
      <c r="AH315" s="383"/>
      <c r="AI315" s="383"/>
      <c r="AJ315" s="383"/>
      <c r="AK315" s="383"/>
      <c r="AL315" s="383"/>
      <c r="AM315" s="383"/>
      <c r="AN315" s="383"/>
    </row>
    <row r="316" spans="1:40" s="386" customFormat="1" ht="12.75" customHeight="1">
      <c r="A316" s="392" t="s">
        <v>141</v>
      </c>
      <c r="B316" s="383"/>
      <c r="C316" s="383"/>
      <c r="D316" s="383"/>
      <c r="E316" s="383"/>
      <c r="F316" s="383"/>
      <c r="G316" s="383"/>
      <c r="H316" s="383"/>
      <c r="I316" s="383"/>
      <c r="J316" s="383"/>
      <c r="K316" s="383"/>
      <c r="L316" s="383"/>
      <c r="M316" s="383"/>
      <c r="N316" s="383"/>
      <c r="O316" s="383"/>
      <c r="P316" s="383"/>
      <c r="Q316" s="383"/>
      <c r="R316" s="383"/>
      <c r="S316" s="383"/>
      <c r="T316" s="383"/>
      <c r="U316" s="383"/>
      <c r="V316" s="383"/>
      <c r="W316" s="383"/>
      <c r="X316" s="383"/>
      <c r="Y316" s="383"/>
      <c r="Z316" s="383"/>
      <c r="AA316" s="383"/>
      <c r="AB316" s="383"/>
      <c r="AC316" s="383"/>
      <c r="AD316" s="383"/>
      <c r="AE316" s="383"/>
      <c r="AF316" s="383"/>
      <c r="AG316" s="383"/>
      <c r="AH316" s="383"/>
      <c r="AI316" s="383"/>
      <c r="AJ316" s="383"/>
      <c r="AK316" s="383"/>
      <c r="AL316" s="383"/>
      <c r="AM316" s="383"/>
      <c r="AN316" s="383"/>
    </row>
    <row r="317" spans="1:40" s="386" customFormat="1" ht="12.75" customHeight="1">
      <c r="A317" s="393" t="s">
        <v>96</v>
      </c>
      <c r="B317" s="394">
        <v>1</v>
      </c>
      <c r="C317" s="394">
        <f>B317+1</f>
        <v>2</v>
      </c>
      <c r="D317" s="394">
        <f aca="true" t="shared" si="687" ref="D317:D318">C317+1</f>
        <v>3</v>
      </c>
      <c r="E317" s="394">
        <f aca="true" t="shared" si="688" ref="E317:E318">D317+1</f>
        <v>4</v>
      </c>
      <c r="F317" s="394">
        <f aca="true" t="shared" si="689" ref="F317:F318">E317+1</f>
        <v>5</v>
      </c>
      <c r="G317" s="395">
        <f aca="true" t="shared" si="690" ref="G317:G318">F317+1</f>
        <v>6</v>
      </c>
      <c r="H317" s="395">
        <f aca="true" t="shared" si="691" ref="H317:H318">G317+1</f>
        <v>7</v>
      </c>
      <c r="I317" s="395">
        <f aca="true" t="shared" si="692" ref="I317:I318">H317+1</f>
        <v>8</v>
      </c>
      <c r="J317" s="395">
        <f aca="true" t="shared" si="693" ref="J317:J318">I317+1</f>
        <v>9</v>
      </c>
      <c r="K317" s="395">
        <f aca="true" t="shared" si="694" ref="K317:K318">J317+1</f>
        <v>10</v>
      </c>
      <c r="L317" s="395">
        <f aca="true" t="shared" si="695" ref="L317:L318">K317+1</f>
        <v>11</v>
      </c>
      <c r="M317" s="395">
        <f aca="true" t="shared" si="696" ref="M317:M318">L317+1</f>
        <v>12</v>
      </c>
      <c r="N317" s="395">
        <f aca="true" t="shared" si="697" ref="N317:N318">M317+1</f>
        <v>13</v>
      </c>
      <c r="O317" s="395">
        <f aca="true" t="shared" si="698" ref="O317:O318">N317+1</f>
        <v>14</v>
      </c>
      <c r="P317" s="395">
        <f aca="true" t="shared" si="699" ref="P317:P318">O317+1</f>
        <v>15</v>
      </c>
      <c r="Q317" s="395">
        <f aca="true" t="shared" si="700" ref="Q317:Q318">P317+1</f>
        <v>16</v>
      </c>
      <c r="R317" s="395">
        <f aca="true" t="shared" si="701" ref="R317:R318">Q317+1</f>
        <v>17</v>
      </c>
      <c r="S317" s="395">
        <f aca="true" t="shared" si="702" ref="S317:S318">R317+1</f>
        <v>18</v>
      </c>
      <c r="T317" s="395">
        <f aca="true" t="shared" si="703" ref="T317:T318">S317+1</f>
        <v>19</v>
      </c>
      <c r="U317" s="395">
        <f aca="true" t="shared" si="704" ref="U317:U318">T317+1</f>
        <v>20</v>
      </c>
      <c r="V317" s="395">
        <f aca="true" t="shared" si="705" ref="V317:V318">U317+1</f>
        <v>21</v>
      </c>
      <c r="W317" s="395">
        <f aca="true" t="shared" si="706" ref="W317:W318">V317+1</f>
        <v>22</v>
      </c>
      <c r="X317" s="395">
        <f aca="true" t="shared" si="707" ref="X317:X318">W317+1</f>
        <v>23</v>
      </c>
      <c r="Y317" s="395">
        <f aca="true" t="shared" si="708" ref="Y317:Y318">X317+1</f>
        <v>24</v>
      </c>
      <c r="Z317" s="395">
        <f aca="true" t="shared" si="709" ref="Z317:Z318">Y317+1</f>
        <v>25</v>
      </c>
      <c r="AA317" s="395">
        <f aca="true" t="shared" si="710" ref="AA317:AA318">Z317+1</f>
        <v>26</v>
      </c>
      <c r="AB317" s="395">
        <f aca="true" t="shared" si="711" ref="AB317:AB318">AA317+1</f>
        <v>27</v>
      </c>
      <c r="AC317" s="395">
        <f aca="true" t="shared" si="712" ref="AC317:AC318">AB317+1</f>
        <v>28</v>
      </c>
      <c r="AD317" s="395">
        <f aca="true" t="shared" si="713" ref="AD317:AD318">AC317+1</f>
        <v>29</v>
      </c>
      <c r="AE317" s="395">
        <f aca="true" t="shared" si="714" ref="AE317:AE318">AD317+1</f>
        <v>30</v>
      </c>
      <c r="AF317" s="395">
        <f aca="true" t="shared" si="715" ref="AF317:AF318">AE317+1</f>
        <v>31</v>
      </c>
      <c r="AG317" s="395">
        <f aca="true" t="shared" si="716" ref="AG317:AG318">AF317+1</f>
        <v>32</v>
      </c>
      <c r="AH317" s="395">
        <f aca="true" t="shared" si="717" ref="AH317:AH318">AG317+1</f>
        <v>33</v>
      </c>
      <c r="AI317" s="395">
        <f aca="true" t="shared" si="718" ref="AI317:AI318">AH317+1</f>
        <v>34</v>
      </c>
      <c r="AJ317" s="395">
        <f aca="true" t="shared" si="719" ref="AJ317:AJ318">AI317+1</f>
        <v>35</v>
      </c>
      <c r="AK317" s="395">
        <f aca="true" t="shared" si="720" ref="AK317:AK318">AJ317+1</f>
        <v>36</v>
      </c>
      <c r="AL317" s="395">
        <f aca="true" t="shared" si="721" ref="AL317:AL318">AK317+1</f>
        <v>37</v>
      </c>
      <c r="AM317" s="395">
        <f aca="true" t="shared" si="722" ref="AM317:AM318">AL317+1</f>
        <v>38</v>
      </c>
      <c r="AN317" s="395">
        <f aca="true" t="shared" si="723" ref="AN317:AN318">AM317+1</f>
        <v>39</v>
      </c>
    </row>
    <row r="318" spans="1:40" s="386" customFormat="1" ht="12.75" customHeight="1">
      <c r="A318" s="393" t="s">
        <v>97</v>
      </c>
      <c r="B318" s="394">
        <v>1</v>
      </c>
      <c r="C318" s="394">
        <f>B318+1</f>
        <v>2</v>
      </c>
      <c r="D318" s="394">
        <f t="shared" si="687"/>
        <v>3</v>
      </c>
      <c r="E318" s="394">
        <f t="shared" si="688"/>
        <v>4</v>
      </c>
      <c r="F318" s="394">
        <f t="shared" si="689"/>
        <v>5</v>
      </c>
      <c r="G318" s="395">
        <f t="shared" si="690"/>
        <v>6</v>
      </c>
      <c r="H318" s="395">
        <f t="shared" si="691"/>
        <v>7</v>
      </c>
      <c r="I318" s="395">
        <f t="shared" si="692"/>
        <v>8</v>
      </c>
      <c r="J318" s="395">
        <f t="shared" si="693"/>
        <v>9</v>
      </c>
      <c r="K318" s="395">
        <f t="shared" si="694"/>
        <v>10</v>
      </c>
      <c r="L318" s="395">
        <f t="shared" si="695"/>
        <v>11</v>
      </c>
      <c r="M318" s="395">
        <f t="shared" si="696"/>
        <v>12</v>
      </c>
      <c r="N318" s="395">
        <f t="shared" si="697"/>
        <v>13</v>
      </c>
      <c r="O318" s="395">
        <f t="shared" si="698"/>
        <v>14</v>
      </c>
      <c r="P318" s="395">
        <f t="shared" si="699"/>
        <v>15</v>
      </c>
      <c r="Q318" s="395">
        <f t="shared" si="700"/>
        <v>16</v>
      </c>
      <c r="R318" s="395">
        <f t="shared" si="701"/>
        <v>17</v>
      </c>
      <c r="S318" s="395">
        <f t="shared" si="702"/>
        <v>18</v>
      </c>
      <c r="T318" s="395">
        <f t="shared" si="703"/>
        <v>19</v>
      </c>
      <c r="U318" s="395">
        <f t="shared" si="704"/>
        <v>20</v>
      </c>
      <c r="V318" s="395">
        <f t="shared" si="705"/>
        <v>21</v>
      </c>
      <c r="W318" s="395">
        <f t="shared" si="706"/>
        <v>22</v>
      </c>
      <c r="X318" s="395">
        <f t="shared" si="707"/>
        <v>23</v>
      </c>
      <c r="Y318" s="395">
        <f t="shared" si="708"/>
        <v>24</v>
      </c>
      <c r="Z318" s="395">
        <f t="shared" si="709"/>
        <v>25</v>
      </c>
      <c r="AA318" s="395">
        <f t="shared" si="710"/>
        <v>26</v>
      </c>
      <c r="AB318" s="395">
        <f t="shared" si="711"/>
        <v>27</v>
      </c>
      <c r="AC318" s="395">
        <f t="shared" si="712"/>
        <v>28</v>
      </c>
      <c r="AD318" s="395">
        <f t="shared" si="713"/>
        <v>29</v>
      </c>
      <c r="AE318" s="395">
        <f t="shared" si="714"/>
        <v>30</v>
      </c>
      <c r="AF318" s="395">
        <f t="shared" si="715"/>
        <v>31</v>
      </c>
      <c r="AG318" s="395">
        <f t="shared" si="716"/>
        <v>32</v>
      </c>
      <c r="AH318" s="395">
        <f t="shared" si="717"/>
        <v>33</v>
      </c>
      <c r="AI318" s="395">
        <f t="shared" si="718"/>
        <v>34</v>
      </c>
      <c r="AJ318" s="395">
        <f t="shared" si="719"/>
        <v>35</v>
      </c>
      <c r="AK318" s="395">
        <f t="shared" si="720"/>
        <v>36</v>
      </c>
      <c r="AL318" s="395">
        <f t="shared" si="721"/>
        <v>37</v>
      </c>
      <c r="AM318" s="395">
        <f t="shared" si="722"/>
        <v>38</v>
      </c>
      <c r="AN318" s="395">
        <f t="shared" si="723"/>
        <v>39</v>
      </c>
    </row>
    <row r="319" spans="1:40" s="386" customFormat="1" ht="12.75" customHeight="1">
      <c r="A319" s="396"/>
      <c r="B319" s="397"/>
      <c r="C319" s="397"/>
      <c r="D319" s="398"/>
      <c r="E319" s="398"/>
      <c r="F319" s="398"/>
      <c r="G319" s="399"/>
      <c r="H319" s="399"/>
      <c r="I319" s="398"/>
      <c r="J319" s="398"/>
      <c r="K319" s="398"/>
      <c r="L319" s="397"/>
      <c r="M319" s="397"/>
      <c r="N319" s="397"/>
      <c r="O319" s="397"/>
      <c r="P319" s="397"/>
      <c r="Q319" s="397"/>
      <c r="R319" s="397"/>
      <c r="S319" s="397"/>
      <c r="T319" s="397"/>
      <c r="U319" s="397"/>
      <c r="V319" s="397"/>
      <c r="W319" s="397"/>
      <c r="X319" s="397"/>
      <c r="Y319" s="397"/>
      <c r="Z319" s="397"/>
      <c r="AA319" s="397"/>
      <c r="AB319" s="397"/>
      <c r="AC319" s="397"/>
      <c r="AD319" s="397"/>
      <c r="AE319" s="397"/>
      <c r="AF319" s="397"/>
      <c r="AG319" s="397"/>
      <c r="AH319" s="397"/>
      <c r="AI319" s="397"/>
      <c r="AJ319" s="397"/>
      <c r="AK319" s="397"/>
      <c r="AL319" s="397"/>
      <c r="AM319" s="397"/>
      <c r="AN319" s="397"/>
    </row>
    <row r="320" spans="1:40" s="386" customFormat="1" ht="12.75" customHeight="1">
      <c r="A320" s="392"/>
      <c r="B320" s="400"/>
      <c r="C320" s="400"/>
      <c r="D320" s="401" t="s">
        <v>96</v>
      </c>
      <c r="E320" s="401" t="s">
        <v>90</v>
      </c>
      <c r="F320" s="401" t="s">
        <v>91</v>
      </c>
      <c r="G320" s="402"/>
      <c r="H320" s="403"/>
      <c r="I320" s="401" t="s">
        <v>97</v>
      </c>
      <c r="J320" s="401" t="s">
        <v>90</v>
      </c>
      <c r="K320" s="401" t="s">
        <v>91</v>
      </c>
      <c r="L320" s="400"/>
      <c r="M320" s="400"/>
      <c r="N320" s="400"/>
      <c r="O320" s="400"/>
      <c r="P320" s="400"/>
      <c r="Q320" s="400"/>
      <c r="R320" s="400"/>
      <c r="S320" s="400"/>
      <c r="T320" s="400"/>
      <c r="U320" s="400"/>
      <c r="V320" s="400"/>
      <c r="W320" s="400"/>
      <c r="X320" s="400"/>
      <c r="Y320" s="400"/>
      <c r="Z320" s="400"/>
      <c r="AA320" s="400"/>
      <c r="AB320" s="400"/>
      <c r="AC320" s="400"/>
      <c r="AD320" s="400"/>
      <c r="AE320" s="400"/>
      <c r="AF320" s="400"/>
      <c r="AG320" s="400"/>
      <c r="AH320" s="400"/>
      <c r="AI320" s="400"/>
      <c r="AJ320" s="400"/>
      <c r="AK320" s="400"/>
      <c r="AL320" s="383"/>
      <c r="AM320" s="383"/>
      <c r="AN320" s="383"/>
    </row>
    <row r="321" spans="1:40" s="386" customFormat="1" ht="12.75" customHeight="1">
      <c r="A321" s="392" t="s">
        <v>142</v>
      </c>
      <c r="B321" s="400"/>
      <c r="C321" s="400"/>
      <c r="D321" s="400"/>
      <c r="E321" s="400"/>
      <c r="F321" s="400"/>
      <c r="G321" s="400"/>
      <c r="H321" s="400"/>
      <c r="I321" s="400"/>
      <c r="J321" s="400"/>
      <c r="K321" s="400"/>
      <c r="L321" s="400"/>
      <c r="M321" s="400"/>
      <c r="N321" s="400"/>
      <c r="O321" s="400"/>
      <c r="P321" s="400"/>
      <c r="Q321" s="400"/>
      <c r="R321" s="400"/>
      <c r="S321" s="400"/>
      <c r="T321" s="400"/>
      <c r="U321" s="400"/>
      <c r="V321" s="400"/>
      <c r="W321" s="400"/>
      <c r="X321" s="400"/>
      <c r="Y321" s="400"/>
      <c r="Z321" s="400"/>
      <c r="AA321" s="400"/>
      <c r="AB321" s="400"/>
      <c r="AC321" s="400"/>
      <c r="AD321" s="400"/>
      <c r="AE321" s="400"/>
      <c r="AF321" s="400"/>
      <c r="AG321" s="400"/>
      <c r="AH321" s="400"/>
      <c r="AI321" s="400"/>
      <c r="AJ321" s="400"/>
      <c r="AK321" s="400"/>
      <c r="AL321" s="400"/>
      <c r="AM321" s="400"/>
      <c r="AN321" s="400"/>
    </row>
    <row r="322" spans="1:40" s="386" customFormat="1" ht="12.75" customHeight="1">
      <c r="A322" s="393" t="s">
        <v>96</v>
      </c>
      <c r="B322" s="394">
        <v>1</v>
      </c>
      <c r="C322" s="394">
        <f aca="true" t="shared" si="724" ref="C322:C323">B322+1</f>
        <v>2</v>
      </c>
      <c r="D322" s="394">
        <f aca="true" t="shared" si="725" ref="D322:D323">C322+1</f>
        <v>3</v>
      </c>
      <c r="E322" s="394">
        <f aca="true" t="shared" si="726" ref="E322:E323">D322+1</f>
        <v>4</v>
      </c>
      <c r="F322" s="394">
        <f aca="true" t="shared" si="727" ref="F322:F323">E322+1</f>
        <v>5</v>
      </c>
      <c r="G322" s="395">
        <f aca="true" t="shared" si="728" ref="G322:G323">F322+1</f>
        <v>6</v>
      </c>
      <c r="H322" s="395">
        <f aca="true" t="shared" si="729" ref="H322:H323">G322+1</f>
        <v>7</v>
      </c>
      <c r="I322" s="395">
        <f aca="true" t="shared" si="730" ref="I322:I323">H322+1</f>
        <v>8</v>
      </c>
      <c r="J322" s="395">
        <f aca="true" t="shared" si="731" ref="J322:J323">I322+1</f>
        <v>9</v>
      </c>
      <c r="K322" s="395">
        <f aca="true" t="shared" si="732" ref="K322:K323">J322+1</f>
        <v>10</v>
      </c>
      <c r="L322" s="395">
        <f aca="true" t="shared" si="733" ref="L322:L323">K322+1</f>
        <v>11</v>
      </c>
      <c r="M322" s="395">
        <f aca="true" t="shared" si="734" ref="M322:M323">L322+1</f>
        <v>12</v>
      </c>
      <c r="N322" s="395">
        <f aca="true" t="shared" si="735" ref="N322:N323">M322+1</f>
        <v>13</v>
      </c>
      <c r="O322" s="395">
        <f aca="true" t="shared" si="736" ref="O322:O323">N322+1</f>
        <v>14</v>
      </c>
      <c r="P322" s="395">
        <f aca="true" t="shared" si="737" ref="P322:P323">O322+1</f>
        <v>15</v>
      </c>
      <c r="Q322" s="395">
        <f aca="true" t="shared" si="738" ref="Q322:Q323">P322+1</f>
        <v>16</v>
      </c>
      <c r="R322" s="395">
        <f aca="true" t="shared" si="739" ref="R322:R323">Q322+1</f>
        <v>17</v>
      </c>
      <c r="S322" s="395">
        <f aca="true" t="shared" si="740" ref="S322:S323">R322+1</f>
        <v>18</v>
      </c>
      <c r="T322" s="395">
        <f aca="true" t="shared" si="741" ref="T322:T323">S322+1</f>
        <v>19</v>
      </c>
      <c r="U322" s="395">
        <f aca="true" t="shared" si="742" ref="U322:U323">T322+1</f>
        <v>20</v>
      </c>
      <c r="V322" s="395">
        <f aca="true" t="shared" si="743" ref="V322:V323">U322+1</f>
        <v>21</v>
      </c>
      <c r="W322" s="395">
        <f aca="true" t="shared" si="744" ref="W322:W323">V322+1</f>
        <v>22</v>
      </c>
      <c r="X322" s="395">
        <f aca="true" t="shared" si="745" ref="X322:X323">W322+1</f>
        <v>23</v>
      </c>
      <c r="Y322" s="395">
        <f aca="true" t="shared" si="746" ref="Y322:Y323">X322+1</f>
        <v>24</v>
      </c>
      <c r="Z322" s="395">
        <f aca="true" t="shared" si="747" ref="Z322:Z323">Y322+1</f>
        <v>25</v>
      </c>
      <c r="AA322" s="395">
        <f aca="true" t="shared" si="748" ref="AA322:AA323">Z322+1</f>
        <v>26</v>
      </c>
      <c r="AB322" s="395">
        <f aca="true" t="shared" si="749" ref="AB322:AB323">AA322+1</f>
        <v>27</v>
      </c>
      <c r="AC322" s="395">
        <f aca="true" t="shared" si="750" ref="AC322:AC323">AB322+1</f>
        <v>28</v>
      </c>
      <c r="AD322" s="395">
        <f aca="true" t="shared" si="751" ref="AD322:AD323">AC322+1</f>
        <v>29</v>
      </c>
      <c r="AE322" s="395">
        <f aca="true" t="shared" si="752" ref="AE322:AE323">AD322+1</f>
        <v>30</v>
      </c>
      <c r="AF322" s="395">
        <f aca="true" t="shared" si="753" ref="AF322:AF323">AE322+1</f>
        <v>31</v>
      </c>
      <c r="AG322" s="395">
        <f aca="true" t="shared" si="754" ref="AG322:AG323">AF322+1</f>
        <v>32</v>
      </c>
      <c r="AH322" s="395">
        <f aca="true" t="shared" si="755" ref="AH322:AH323">AG322+1</f>
        <v>33</v>
      </c>
      <c r="AI322" s="395">
        <f aca="true" t="shared" si="756" ref="AI322:AI323">AH322+1</f>
        <v>34</v>
      </c>
      <c r="AJ322" s="395">
        <f aca="true" t="shared" si="757" ref="AJ322:AJ323">AI322+1</f>
        <v>35</v>
      </c>
      <c r="AK322" s="395">
        <f aca="true" t="shared" si="758" ref="AK322:AK323">AJ322+1</f>
        <v>36</v>
      </c>
      <c r="AL322" s="395">
        <f aca="true" t="shared" si="759" ref="AL322:AL323">AK322+1</f>
        <v>37</v>
      </c>
      <c r="AM322" s="395">
        <f aca="true" t="shared" si="760" ref="AM322:AM323">AL322+1</f>
        <v>38</v>
      </c>
      <c r="AN322" s="395">
        <f aca="true" t="shared" si="761" ref="AN322:AN323">AM322+1</f>
        <v>39</v>
      </c>
    </row>
    <row r="323" spans="1:40" s="386" customFormat="1" ht="12.75" customHeight="1">
      <c r="A323" s="393" t="s">
        <v>97</v>
      </c>
      <c r="B323" s="394">
        <v>1</v>
      </c>
      <c r="C323" s="394">
        <f t="shared" si="724"/>
        <v>2</v>
      </c>
      <c r="D323" s="394">
        <f t="shared" si="725"/>
        <v>3</v>
      </c>
      <c r="E323" s="394">
        <f t="shared" si="726"/>
        <v>4</v>
      </c>
      <c r="F323" s="394">
        <f t="shared" si="727"/>
        <v>5</v>
      </c>
      <c r="G323" s="395">
        <f t="shared" si="728"/>
        <v>6</v>
      </c>
      <c r="H323" s="395">
        <f t="shared" si="729"/>
        <v>7</v>
      </c>
      <c r="I323" s="395">
        <f t="shared" si="730"/>
        <v>8</v>
      </c>
      <c r="J323" s="395">
        <f t="shared" si="731"/>
        <v>9</v>
      </c>
      <c r="K323" s="395">
        <f t="shared" si="732"/>
        <v>10</v>
      </c>
      <c r="L323" s="395">
        <f t="shared" si="733"/>
        <v>11</v>
      </c>
      <c r="M323" s="395">
        <f t="shared" si="734"/>
        <v>12</v>
      </c>
      <c r="N323" s="395">
        <f t="shared" si="735"/>
        <v>13</v>
      </c>
      <c r="O323" s="395">
        <f t="shared" si="736"/>
        <v>14</v>
      </c>
      <c r="P323" s="395">
        <f t="shared" si="737"/>
        <v>15</v>
      </c>
      <c r="Q323" s="395">
        <f t="shared" si="738"/>
        <v>16</v>
      </c>
      <c r="R323" s="395">
        <f t="shared" si="739"/>
        <v>17</v>
      </c>
      <c r="S323" s="395">
        <f t="shared" si="740"/>
        <v>18</v>
      </c>
      <c r="T323" s="395">
        <f t="shared" si="741"/>
        <v>19</v>
      </c>
      <c r="U323" s="395">
        <f t="shared" si="742"/>
        <v>20</v>
      </c>
      <c r="V323" s="395">
        <f t="shared" si="743"/>
        <v>21</v>
      </c>
      <c r="W323" s="395">
        <f t="shared" si="744"/>
        <v>22</v>
      </c>
      <c r="X323" s="395">
        <f t="shared" si="745"/>
        <v>23</v>
      </c>
      <c r="Y323" s="395">
        <f t="shared" si="746"/>
        <v>24</v>
      </c>
      <c r="Z323" s="395">
        <f t="shared" si="747"/>
        <v>25</v>
      </c>
      <c r="AA323" s="395">
        <f t="shared" si="748"/>
        <v>26</v>
      </c>
      <c r="AB323" s="395">
        <f t="shared" si="749"/>
        <v>27</v>
      </c>
      <c r="AC323" s="395">
        <f t="shared" si="750"/>
        <v>28</v>
      </c>
      <c r="AD323" s="395">
        <f t="shared" si="751"/>
        <v>29</v>
      </c>
      <c r="AE323" s="395">
        <f t="shared" si="752"/>
        <v>30</v>
      </c>
      <c r="AF323" s="395">
        <f t="shared" si="753"/>
        <v>31</v>
      </c>
      <c r="AG323" s="395">
        <f t="shared" si="754"/>
        <v>32</v>
      </c>
      <c r="AH323" s="395">
        <f t="shared" si="755"/>
        <v>33</v>
      </c>
      <c r="AI323" s="395">
        <f t="shared" si="756"/>
        <v>34</v>
      </c>
      <c r="AJ323" s="395">
        <f t="shared" si="757"/>
        <v>35</v>
      </c>
      <c r="AK323" s="395">
        <f t="shared" si="758"/>
        <v>36</v>
      </c>
      <c r="AL323" s="395">
        <f t="shared" si="759"/>
        <v>37</v>
      </c>
      <c r="AM323" s="395">
        <f t="shared" si="760"/>
        <v>38</v>
      </c>
      <c r="AN323" s="395">
        <f t="shared" si="761"/>
        <v>39</v>
      </c>
    </row>
    <row r="324" spans="1:40" s="386" customFormat="1" ht="12.75" customHeight="1">
      <c r="A324" s="396"/>
      <c r="B324" s="397"/>
      <c r="C324" s="397"/>
      <c r="D324" s="398"/>
      <c r="E324" s="398"/>
      <c r="F324" s="398"/>
      <c r="G324" s="399"/>
      <c r="H324" s="399"/>
      <c r="I324" s="398"/>
      <c r="J324" s="398"/>
      <c r="K324" s="398"/>
      <c r="L324" s="397"/>
      <c r="M324" s="397"/>
      <c r="N324" s="397"/>
      <c r="O324" s="397"/>
      <c r="P324" s="397"/>
      <c r="Q324" s="397"/>
      <c r="R324" s="397"/>
      <c r="S324" s="397"/>
      <c r="T324" s="397"/>
      <c r="U324" s="397"/>
      <c r="V324" s="397"/>
      <c r="W324" s="397"/>
      <c r="X324" s="397"/>
      <c r="Y324" s="397"/>
      <c r="Z324" s="397"/>
      <c r="AA324" s="397"/>
      <c r="AB324" s="397"/>
      <c r="AC324" s="397"/>
      <c r="AD324" s="397"/>
      <c r="AE324" s="397"/>
      <c r="AF324" s="397"/>
      <c r="AG324" s="397"/>
      <c r="AH324" s="397"/>
      <c r="AI324" s="397"/>
      <c r="AJ324" s="397"/>
      <c r="AK324" s="397"/>
      <c r="AL324" s="397"/>
      <c r="AM324" s="397"/>
      <c r="AN324" s="397"/>
    </row>
    <row r="325" spans="1:40" s="386" customFormat="1" ht="12.75" customHeight="1">
      <c r="A325" s="392"/>
      <c r="B325" s="400"/>
      <c r="C325" s="400"/>
      <c r="D325" s="401" t="s">
        <v>96</v>
      </c>
      <c r="E325" s="401" t="s">
        <v>90</v>
      </c>
      <c r="F325" s="401" t="s">
        <v>91</v>
      </c>
      <c r="G325" s="402"/>
      <c r="H325" s="403"/>
      <c r="I325" s="401" t="s">
        <v>97</v>
      </c>
      <c r="J325" s="401" t="s">
        <v>90</v>
      </c>
      <c r="K325" s="401" t="s">
        <v>91</v>
      </c>
      <c r="L325" s="400"/>
      <c r="M325" s="400"/>
      <c r="N325" s="400"/>
      <c r="O325" s="400"/>
      <c r="P325" s="400"/>
      <c r="Q325" s="400"/>
      <c r="R325" s="400"/>
      <c r="S325" s="400"/>
      <c r="T325" s="400"/>
      <c r="U325" s="400"/>
      <c r="V325" s="400"/>
      <c r="W325" s="400"/>
      <c r="X325" s="400"/>
      <c r="Y325" s="400"/>
      <c r="Z325" s="400"/>
      <c r="AA325" s="400"/>
      <c r="AB325" s="400"/>
      <c r="AC325" s="400"/>
      <c r="AD325" s="400"/>
      <c r="AE325" s="400"/>
      <c r="AF325" s="400"/>
      <c r="AG325" s="400"/>
      <c r="AH325" s="400"/>
      <c r="AI325" s="400"/>
      <c r="AJ325" s="400"/>
      <c r="AK325" s="400"/>
      <c r="AL325" s="400"/>
      <c r="AM325" s="400"/>
      <c r="AN325" s="400"/>
    </row>
    <row r="326" spans="1:40" s="386" customFormat="1" ht="11.25" customHeight="1">
      <c r="A326" s="383"/>
      <c r="B326" s="383"/>
      <c r="C326" s="383"/>
      <c r="D326" s="383"/>
      <c r="E326" s="383"/>
      <c r="F326" s="383"/>
      <c r="G326" s="383"/>
      <c r="H326" s="383"/>
      <c r="I326" s="383"/>
      <c r="J326" s="383"/>
      <c r="K326" s="383"/>
      <c r="L326" s="383"/>
      <c r="M326" s="383"/>
      <c r="N326" s="383"/>
      <c r="O326" s="383"/>
      <c r="P326" s="383"/>
      <c r="Q326" s="383"/>
      <c r="R326" s="383"/>
      <c r="S326" s="383"/>
      <c r="T326" s="383"/>
      <c r="U326" s="383"/>
      <c r="V326" s="383"/>
      <c r="W326" s="383"/>
      <c r="X326" s="383"/>
      <c r="Y326" s="383"/>
      <c r="Z326" s="383"/>
      <c r="AA326" s="383"/>
      <c r="AB326" s="383"/>
      <c r="AC326" s="383"/>
      <c r="AD326" s="383"/>
      <c r="AE326" s="383"/>
      <c r="AF326" s="383"/>
      <c r="AG326" s="383"/>
      <c r="AH326" s="383"/>
      <c r="AI326" s="383"/>
      <c r="AJ326" s="383"/>
      <c r="AK326" s="383"/>
      <c r="AL326" s="383"/>
      <c r="AM326" s="383"/>
      <c r="AN326" s="383"/>
    </row>
    <row r="327" spans="1:40" s="386" customFormat="1" ht="12" customHeight="1">
      <c r="A327" s="383"/>
      <c r="B327" s="383"/>
      <c r="C327" s="400"/>
      <c r="D327" s="406"/>
      <c r="E327" s="407"/>
      <c r="F327" s="407"/>
      <c r="G327" s="406"/>
      <c r="H327" s="406"/>
      <c r="I327" s="406"/>
      <c r="J327" s="407"/>
      <c r="K327" s="407"/>
      <c r="L327" s="400"/>
      <c r="M327" s="400"/>
      <c r="N327" s="400"/>
      <c r="O327" s="400"/>
      <c r="P327" s="383"/>
      <c r="Q327" s="383"/>
      <c r="R327" s="383"/>
      <c r="S327" s="383"/>
      <c r="T327" s="383"/>
      <c r="U327" s="383"/>
      <c r="V327" s="383"/>
      <c r="W327" s="383"/>
      <c r="X327" s="383"/>
      <c r="Y327" s="383"/>
      <c r="Z327" s="383"/>
      <c r="AA327" s="383"/>
      <c r="AB327" s="383"/>
      <c r="AC327" s="383"/>
      <c r="AD327" s="383"/>
      <c r="AE327" s="383"/>
      <c r="AF327" s="383"/>
      <c r="AG327" s="383"/>
      <c r="AH327" s="383"/>
      <c r="AI327" s="383"/>
      <c r="AJ327" s="383"/>
      <c r="AK327" s="383"/>
      <c r="AL327" s="383"/>
      <c r="AM327" s="383"/>
      <c r="AN327" s="383"/>
    </row>
    <row r="328" spans="1:40" s="386" customFormat="1" ht="11.25" customHeight="1">
      <c r="A328" s="383"/>
      <c r="B328" s="383"/>
      <c r="C328" s="383"/>
      <c r="D328" s="383"/>
      <c r="E328" s="383"/>
      <c r="F328" s="383"/>
      <c r="G328" s="383"/>
      <c r="H328" s="383"/>
      <c r="I328" s="383"/>
      <c r="J328" s="383"/>
      <c r="K328" s="383"/>
      <c r="L328" s="383"/>
      <c r="M328" s="383"/>
      <c r="N328" s="383"/>
      <c r="O328" s="383"/>
      <c r="P328" s="383"/>
      <c r="Q328" s="383"/>
      <c r="R328" s="383"/>
      <c r="S328" s="383"/>
      <c r="T328" s="383"/>
      <c r="U328" s="383"/>
      <c r="V328" s="383"/>
      <c r="W328" s="383"/>
      <c r="X328" s="383"/>
      <c r="Y328" s="383"/>
      <c r="Z328" s="383"/>
      <c r="AA328" s="383"/>
      <c r="AB328" s="383"/>
      <c r="AC328" s="383"/>
      <c r="AD328" s="383"/>
      <c r="AE328" s="383"/>
      <c r="AF328" s="383"/>
      <c r="AG328" s="383"/>
      <c r="AH328" s="383"/>
      <c r="AI328" s="383"/>
      <c r="AJ328" s="383"/>
      <c r="AK328" s="383"/>
      <c r="AL328" s="383"/>
      <c r="AM328" s="383"/>
      <c r="AN328" s="383"/>
    </row>
    <row r="329" spans="1:40" s="386" customFormat="1" ht="15.75" customHeight="1">
      <c r="A329" s="408" t="s">
        <v>139</v>
      </c>
      <c r="B329" s="392"/>
      <c r="C329" s="392"/>
      <c r="D329" s="392"/>
      <c r="E329" s="392"/>
      <c r="F329" s="383"/>
      <c r="G329" s="383"/>
      <c r="H329" s="409" t="s">
        <v>96</v>
      </c>
      <c r="I329" s="409"/>
      <c r="J329" s="409" t="s">
        <v>48</v>
      </c>
      <c r="K329" s="409" t="s">
        <v>97</v>
      </c>
      <c r="L329" s="409"/>
      <c r="M329" s="383"/>
      <c r="N329" s="383"/>
      <c r="O329" s="383"/>
      <c r="P329" s="383"/>
      <c r="Q329" s="383"/>
      <c r="R329" s="383"/>
      <c r="S329" s="383"/>
      <c r="T329" s="383"/>
      <c r="U329" s="383"/>
      <c r="V329" s="383"/>
      <c r="W329" s="383"/>
      <c r="X329" s="383"/>
      <c r="Y329" s="383"/>
      <c r="Z329" s="383"/>
      <c r="AA329" s="383"/>
      <c r="AB329" s="383"/>
      <c r="AC329" s="383"/>
      <c r="AD329" s="383"/>
      <c r="AE329" s="383"/>
      <c r="AF329" s="383"/>
      <c r="AG329" s="383"/>
      <c r="AH329" s="383"/>
      <c r="AI329" s="383"/>
      <c r="AJ329" s="383"/>
      <c r="AK329" s="383"/>
      <c r="AL329" s="383"/>
      <c r="AM329" s="383"/>
      <c r="AN329" s="383"/>
    </row>
    <row r="330" spans="1:40" s="386" customFormat="1" ht="15.75" customHeight="1">
      <c r="A330" s="383"/>
      <c r="B330" s="392"/>
      <c r="C330" s="392"/>
      <c r="D330" s="380" t="s">
        <v>141</v>
      </c>
      <c r="E330" s="380"/>
      <c r="F330" s="380"/>
      <c r="G330" s="380"/>
      <c r="H330" s="393"/>
      <c r="I330" s="393"/>
      <c r="J330" s="409" t="s">
        <v>48</v>
      </c>
      <c r="K330" s="393"/>
      <c r="L330" s="393"/>
      <c r="M330" s="410"/>
      <c r="N330" s="383"/>
      <c r="O330" s="411" t="s">
        <v>140</v>
      </c>
      <c r="P330" s="411"/>
      <c r="Q330" s="411"/>
      <c r="R330" s="411"/>
      <c r="S330" s="411"/>
      <c r="T330" s="412"/>
      <c r="U330" s="412"/>
      <c r="V330" s="412"/>
      <c r="W330" s="412"/>
      <c r="X330" s="412"/>
      <c r="Y330" s="412"/>
      <c r="Z330" s="412"/>
      <c r="AA330" s="412"/>
      <c r="AB330" s="412"/>
      <c r="AC330" s="412"/>
      <c r="AD330" s="412"/>
      <c r="AE330" s="412"/>
      <c r="AF330" s="412"/>
      <c r="AG330" s="412"/>
      <c r="AH330" s="412"/>
      <c r="AI330" s="412"/>
      <c r="AJ330" s="413" t="s">
        <v>48</v>
      </c>
      <c r="AK330" s="413"/>
      <c r="AL330" s="413"/>
      <c r="AM330" s="413"/>
      <c r="AN330" s="413"/>
    </row>
    <row r="331" spans="1:40" s="386" customFormat="1" ht="16.5" customHeight="1">
      <c r="A331" s="392"/>
      <c r="B331" s="392"/>
      <c r="C331" s="392"/>
      <c r="D331" s="380" t="s">
        <v>142</v>
      </c>
      <c r="E331" s="380"/>
      <c r="F331" s="380"/>
      <c r="G331" s="380"/>
      <c r="H331" s="393"/>
      <c r="I331" s="393"/>
      <c r="J331" s="409" t="s">
        <v>48</v>
      </c>
      <c r="K331" s="393"/>
      <c r="L331" s="393"/>
      <c r="M331" s="410"/>
      <c r="N331" s="383"/>
      <c r="O331" s="411"/>
      <c r="P331" s="411"/>
      <c r="Q331" s="411"/>
      <c r="R331" s="411"/>
      <c r="S331" s="411"/>
      <c r="T331" s="412"/>
      <c r="U331" s="412"/>
      <c r="V331" s="412"/>
      <c r="W331" s="412"/>
      <c r="X331" s="412"/>
      <c r="Y331" s="412"/>
      <c r="Z331" s="412"/>
      <c r="AA331" s="412"/>
      <c r="AB331" s="412"/>
      <c r="AC331" s="412"/>
      <c r="AD331" s="412"/>
      <c r="AE331" s="412"/>
      <c r="AF331" s="412"/>
      <c r="AG331" s="412"/>
      <c r="AH331" s="412"/>
      <c r="AI331" s="412"/>
      <c r="AJ331" s="413"/>
      <c r="AK331" s="413"/>
      <c r="AL331" s="413"/>
      <c r="AM331" s="413"/>
      <c r="AN331" s="413"/>
    </row>
    <row r="332" spans="1:40" s="386" customFormat="1" ht="15.75" customHeight="1">
      <c r="A332" s="392"/>
      <c r="B332" s="392"/>
      <c r="C332" s="380" t="s">
        <v>40</v>
      </c>
      <c r="D332" s="380"/>
      <c r="E332" s="380"/>
      <c r="F332" s="380"/>
      <c r="G332" s="380"/>
      <c r="H332" s="393"/>
      <c r="I332" s="393"/>
      <c r="J332" s="409" t="s">
        <v>48</v>
      </c>
      <c r="K332" s="393"/>
      <c r="L332" s="393"/>
      <c r="M332" s="383"/>
      <c r="N332" s="383"/>
      <c r="O332" s="383"/>
      <c r="P332" s="383"/>
      <c r="Q332" s="383"/>
      <c r="R332" s="383"/>
      <c r="S332" s="383"/>
      <c r="T332" s="383"/>
      <c r="U332" s="383"/>
      <c r="V332" s="383"/>
      <c r="W332" s="383"/>
      <c r="X332" s="383"/>
      <c r="Y332" s="383"/>
      <c r="Z332" s="383"/>
      <c r="AA332" s="383"/>
      <c r="AB332" s="383"/>
      <c r="AC332" s="383"/>
      <c r="AD332" s="383"/>
      <c r="AE332" s="383"/>
      <c r="AF332" s="383"/>
      <c r="AG332" s="383"/>
      <c r="AH332" s="383"/>
      <c r="AI332" s="383"/>
      <c r="AJ332" s="383"/>
      <c r="AK332" s="383"/>
      <c r="AL332" s="383"/>
      <c r="AM332" s="383"/>
      <c r="AN332" s="383"/>
    </row>
    <row r="333" spans="1:40" s="386" customFormat="1" ht="11.25" customHeight="1">
      <c r="A333" s="383"/>
      <c r="B333" s="383"/>
      <c r="C333" s="383"/>
      <c r="D333" s="383"/>
      <c r="E333" s="383"/>
      <c r="F333" s="383"/>
      <c r="G333" s="383"/>
      <c r="H333" s="383"/>
      <c r="I333" s="383"/>
      <c r="J333" s="383"/>
      <c r="K333" s="383"/>
      <c r="L333" s="383"/>
      <c r="M333" s="383"/>
      <c r="N333" s="383"/>
      <c r="O333" s="383"/>
      <c r="P333" s="383"/>
      <c r="Q333" s="383"/>
      <c r="R333" s="383"/>
      <c r="S333" s="383"/>
      <c r="T333" s="383"/>
      <c r="U333" s="383"/>
      <c r="V333" s="383"/>
      <c r="W333" s="383"/>
      <c r="X333" s="383"/>
      <c r="Y333" s="383"/>
      <c r="Z333" s="383"/>
      <c r="AA333" s="383"/>
      <c r="AB333" s="383"/>
      <c r="AC333" s="383"/>
      <c r="AD333" s="383"/>
      <c r="AE333" s="383"/>
      <c r="AF333" s="383"/>
      <c r="AG333" s="383"/>
      <c r="AH333" s="383"/>
      <c r="AI333" s="383"/>
      <c r="AJ333" s="383"/>
      <c r="AK333" s="383"/>
      <c r="AL333" s="383"/>
      <c r="AM333" s="383"/>
      <c r="AN333" s="383"/>
    </row>
    <row r="334" spans="1:40" s="386" customFormat="1" ht="12.75" customHeight="1">
      <c r="A334" s="383"/>
      <c r="B334" s="383"/>
      <c r="C334" s="383"/>
      <c r="D334" s="383"/>
      <c r="E334" s="383"/>
      <c r="F334" s="383"/>
      <c r="G334" s="383"/>
      <c r="H334" s="383"/>
      <c r="I334" s="383"/>
      <c r="J334" s="383"/>
      <c r="K334" s="383"/>
      <c r="L334" s="383"/>
      <c r="M334" s="383"/>
      <c r="N334" s="383"/>
      <c r="O334" s="383"/>
      <c r="P334" s="383"/>
      <c r="Q334" s="383"/>
      <c r="R334" s="383"/>
      <c r="S334" s="383"/>
      <c r="T334" s="383"/>
      <c r="U334" s="383"/>
      <c r="V334" s="383"/>
      <c r="W334" s="383"/>
      <c r="X334" s="383"/>
      <c r="Y334" s="383"/>
      <c r="Z334" s="383"/>
      <c r="AA334" s="414" t="s">
        <v>145</v>
      </c>
      <c r="AB334" s="383"/>
      <c r="AC334" s="383"/>
      <c r="AD334" s="383"/>
      <c r="AE334" s="415"/>
      <c r="AF334" s="415"/>
      <c r="AG334" s="415"/>
      <c r="AH334" s="415"/>
      <c r="AI334" s="415"/>
      <c r="AJ334" s="415"/>
      <c r="AK334" s="415"/>
      <c r="AL334" s="415"/>
      <c r="AM334" s="415"/>
      <c r="AN334" s="415"/>
    </row>
    <row r="335" spans="1:40" s="386" customFormat="1" ht="12.75" customHeight="1">
      <c r="A335" s="383"/>
      <c r="B335" s="383"/>
      <c r="C335" s="383"/>
      <c r="D335" s="383"/>
      <c r="E335" s="383"/>
      <c r="F335" s="383"/>
      <c r="G335" s="383"/>
      <c r="H335" s="383"/>
      <c r="I335" s="383"/>
      <c r="J335" s="383"/>
      <c r="K335" s="383"/>
      <c r="L335" s="383"/>
      <c r="M335" s="383"/>
      <c r="N335" s="383"/>
      <c r="O335" s="383"/>
      <c r="P335" s="383"/>
      <c r="Q335" s="383"/>
      <c r="R335" s="383"/>
      <c r="S335" s="383"/>
      <c r="T335" s="383"/>
      <c r="U335" s="383"/>
      <c r="V335" s="383"/>
      <c r="W335" s="383"/>
      <c r="X335" s="383"/>
      <c r="Y335" s="383"/>
      <c r="Z335" s="383"/>
      <c r="AA335" s="414"/>
      <c r="AB335" s="383"/>
      <c r="AC335" s="383"/>
      <c r="AD335" s="383"/>
      <c r="AE335" s="415"/>
      <c r="AF335" s="415"/>
      <c r="AG335" s="415"/>
      <c r="AH335" s="415"/>
      <c r="AI335" s="415"/>
      <c r="AJ335" s="415"/>
      <c r="AK335" s="415"/>
      <c r="AL335" s="415"/>
      <c r="AM335" s="415"/>
      <c r="AN335" s="415"/>
    </row>
    <row r="336" spans="1:40" s="386" customFormat="1" ht="13.5" customHeight="1">
      <c r="A336" s="383"/>
      <c r="B336" s="383"/>
      <c r="C336" s="383"/>
      <c r="D336" s="383"/>
      <c r="E336" s="383"/>
      <c r="F336" s="383"/>
      <c r="G336" s="383"/>
      <c r="H336" s="383"/>
      <c r="I336" s="383"/>
      <c r="J336" s="383"/>
      <c r="K336" s="383"/>
      <c r="L336" s="383"/>
      <c r="M336" s="383"/>
      <c r="N336" s="383"/>
      <c r="O336" s="383"/>
      <c r="P336" s="383"/>
      <c r="Q336" s="383"/>
      <c r="R336" s="383"/>
      <c r="S336" s="383"/>
      <c r="T336" s="383"/>
      <c r="U336" s="383"/>
      <c r="V336" s="383"/>
      <c r="W336" s="383"/>
      <c r="X336" s="383"/>
      <c r="Y336" s="383"/>
      <c r="Z336" s="383"/>
      <c r="AA336" s="414"/>
      <c r="AB336" s="383"/>
      <c r="AC336" s="383"/>
      <c r="AD336" s="383"/>
      <c r="AE336" s="383"/>
      <c r="AF336" s="383"/>
      <c r="AG336" s="383"/>
      <c r="AH336" s="383"/>
      <c r="AI336" s="383"/>
      <c r="AJ336" s="383"/>
      <c r="AK336" s="383"/>
      <c r="AL336" s="383"/>
      <c r="AM336" s="383"/>
      <c r="AN336" s="383"/>
    </row>
    <row r="337" spans="1:41" s="386" customFormat="1" ht="16.5" customHeight="1">
      <c r="A337" s="380" t="s">
        <v>132</v>
      </c>
      <c r="B337" s="380"/>
      <c r="C337" s="381" t="str">
        <f>CONCATENATE('(7) vstupní data'!$B$6," ",'(7) vstupní data'!$B$7,"  ",'(7) vstupní data'!$B$8)</f>
        <v>25.- 26.2014 Český pohár  starší žákyně</v>
      </c>
      <c r="D337" s="381"/>
      <c r="E337" s="381"/>
      <c r="F337" s="381"/>
      <c r="G337" s="381"/>
      <c r="H337" s="381"/>
      <c r="I337" s="381"/>
      <c r="J337" s="381"/>
      <c r="K337" s="381"/>
      <c r="L337" s="381"/>
      <c r="M337" s="381"/>
      <c r="N337" s="381"/>
      <c r="O337" s="381"/>
      <c r="P337" s="381"/>
      <c r="Q337" s="381"/>
      <c r="R337" s="381"/>
      <c r="S337" s="381"/>
      <c r="T337" s="381"/>
      <c r="U337" s="381"/>
      <c r="V337" s="381"/>
      <c r="W337" s="381"/>
      <c r="X337" s="381" t="s">
        <v>133</v>
      </c>
      <c r="Y337" s="381"/>
      <c r="Z337" s="382" t="str">
        <f>'(7) vstupní data'!$B$11</f>
        <v>3.skupina</v>
      </c>
      <c r="AA337" s="382"/>
      <c r="AB337" s="382"/>
      <c r="AC337" s="382"/>
      <c r="AD337" s="382"/>
      <c r="AE337" s="382"/>
      <c r="AF337" s="383"/>
      <c r="AG337" s="383"/>
      <c r="AH337" s="384">
        <f>'(7) vstupní data'!$B$9</f>
        <v>0</v>
      </c>
      <c r="AI337" s="384"/>
      <c r="AJ337" s="384"/>
      <c r="AK337" s="384"/>
      <c r="AL337" s="384"/>
      <c r="AM337" s="384"/>
      <c r="AN337" s="384"/>
      <c r="AO337" s="385"/>
    </row>
    <row r="338" spans="1:40" s="386" customFormat="1" ht="15.75" customHeight="1">
      <c r="A338" s="380" t="s">
        <v>134</v>
      </c>
      <c r="B338" s="380"/>
      <c r="C338" s="381" t="str">
        <f>CONCATENATE('(7) vstupní data'!$B$1," ",'(7) vstupní data'!$B$3)</f>
        <v>TJ Orion Praha ZŠ Mráčkova 3090 Praha 12</v>
      </c>
      <c r="D338" s="381"/>
      <c r="E338" s="381"/>
      <c r="F338" s="381"/>
      <c r="G338" s="381"/>
      <c r="H338" s="381"/>
      <c r="I338" s="381"/>
      <c r="J338" s="381"/>
      <c r="K338" s="381"/>
      <c r="L338" s="381"/>
      <c r="M338" s="381"/>
      <c r="N338" s="381"/>
      <c r="O338" s="381"/>
      <c r="P338" s="381"/>
      <c r="Q338" s="381"/>
      <c r="R338" s="381"/>
      <c r="S338" s="381"/>
      <c r="T338" s="381"/>
      <c r="U338" s="381"/>
      <c r="V338" s="381"/>
      <c r="W338" s="381"/>
      <c r="X338" s="381"/>
      <c r="Y338" s="381"/>
      <c r="Z338" s="381"/>
      <c r="AA338" s="381"/>
      <c r="AB338" s="381"/>
      <c r="AC338" s="381"/>
      <c r="AD338" s="381"/>
      <c r="AE338" s="381"/>
      <c r="AF338" s="383"/>
      <c r="AG338" s="383"/>
      <c r="AH338" s="383"/>
      <c r="AI338" s="383"/>
      <c r="AJ338" s="383"/>
      <c r="AK338" s="383"/>
      <c r="AL338" s="383"/>
      <c r="AM338" s="383"/>
      <c r="AN338" s="383"/>
    </row>
    <row r="339" spans="1:40" s="386" customFormat="1" ht="15.75" customHeight="1">
      <c r="A339" s="387"/>
      <c r="B339" s="387"/>
      <c r="C339" s="388"/>
      <c r="D339" s="388"/>
      <c r="E339" s="388"/>
      <c r="F339" s="388"/>
      <c r="G339" s="388"/>
      <c r="H339" s="388"/>
      <c r="I339" s="388"/>
      <c r="J339" s="388"/>
      <c r="K339" s="388"/>
      <c r="L339" s="388"/>
      <c r="M339" s="388"/>
      <c r="N339" s="388"/>
      <c r="O339" s="388"/>
      <c r="P339" s="388"/>
      <c r="Q339" s="388"/>
      <c r="R339" s="388"/>
      <c r="S339" s="388"/>
      <c r="T339" s="388"/>
      <c r="U339" s="388"/>
      <c r="V339" s="388"/>
      <c r="W339" s="388"/>
      <c r="X339" s="388"/>
      <c r="Y339" s="388"/>
      <c r="Z339" s="388"/>
      <c r="AA339" s="388"/>
      <c r="AB339" s="388"/>
      <c r="AC339" s="388"/>
      <c r="AD339" s="388"/>
      <c r="AE339" s="388"/>
      <c r="AF339" s="383"/>
      <c r="AG339" s="383"/>
      <c r="AH339" s="381" t="s">
        <v>135</v>
      </c>
      <c r="AI339" s="381"/>
      <c r="AJ339" s="381"/>
      <c r="AK339" s="381"/>
      <c r="AL339" s="389">
        <v>13</v>
      </c>
      <c r="AM339" s="389"/>
      <c r="AN339" s="383"/>
    </row>
    <row r="340" spans="1:40" s="386" customFormat="1" ht="15.75" customHeight="1">
      <c r="A340" s="387"/>
      <c r="B340" s="387"/>
      <c r="C340" s="388"/>
      <c r="D340" s="388"/>
      <c r="E340" s="388"/>
      <c r="F340" s="388"/>
      <c r="G340" s="388"/>
      <c r="H340" s="388"/>
      <c r="I340" s="388"/>
      <c r="J340" s="388"/>
      <c r="K340" s="388"/>
      <c r="L340" s="388"/>
      <c r="M340" s="388"/>
      <c r="N340" s="388"/>
      <c r="O340" s="388"/>
      <c r="P340" s="388"/>
      <c r="Q340" s="388"/>
      <c r="R340" s="388"/>
      <c r="S340" s="388"/>
      <c r="T340" s="388"/>
      <c r="U340" s="388"/>
      <c r="V340" s="388"/>
      <c r="W340" s="388"/>
      <c r="X340" s="388"/>
      <c r="Y340" s="388"/>
      <c r="Z340" s="388"/>
      <c r="AA340" s="388"/>
      <c r="AB340" s="388"/>
      <c r="AC340" s="388"/>
      <c r="AD340" s="388"/>
      <c r="AE340" s="388"/>
      <c r="AF340" s="383"/>
      <c r="AG340" s="383"/>
      <c r="AH340" s="383"/>
      <c r="AI340" s="383"/>
      <c r="AJ340" s="383"/>
      <c r="AK340" s="383"/>
      <c r="AL340" s="383"/>
      <c r="AM340" s="383"/>
      <c r="AN340" s="383"/>
    </row>
    <row r="341" spans="1:40" s="386" customFormat="1" ht="15.75" customHeight="1">
      <c r="A341" s="390" t="s">
        <v>136</v>
      </c>
      <c r="B341" s="390"/>
      <c r="C341" s="383"/>
      <c r="D341" s="383"/>
      <c r="E341" s="391" t="s">
        <v>137</v>
      </c>
      <c r="F341" s="389" t="str">
        <f>VLOOKUP(AL339,'(7) vstupní data'!$H$2:$P$22,2,0)</f>
        <v>TJ Kralupy</v>
      </c>
      <c r="G341" s="389"/>
      <c r="H341" s="389"/>
      <c r="I341" s="389"/>
      <c r="J341" s="389"/>
      <c r="K341" s="389"/>
      <c r="L341" s="389"/>
      <c r="M341" s="389"/>
      <c r="N341" s="389"/>
      <c r="O341" s="389"/>
      <c r="P341" s="389"/>
      <c r="Q341" s="389"/>
      <c r="R341" s="389"/>
      <c r="S341" s="389"/>
      <c r="T341" s="389"/>
      <c r="U341" s="383"/>
      <c r="V341" s="391" t="s">
        <v>138</v>
      </c>
      <c r="W341" s="389" t="str">
        <f>VLOOKUP(AL339,'(7) vstupní data'!$H$2:$P$22,6,0)</f>
        <v>VK České Budějovice</v>
      </c>
      <c r="X341" s="389"/>
      <c r="Y341" s="389"/>
      <c r="Z341" s="389"/>
      <c r="AA341" s="389"/>
      <c r="AB341" s="389"/>
      <c r="AC341" s="389"/>
      <c r="AD341" s="389"/>
      <c r="AE341" s="389"/>
      <c r="AF341" s="389"/>
      <c r="AG341" s="389"/>
      <c r="AH341" s="389"/>
      <c r="AI341" s="389"/>
      <c r="AJ341" s="389"/>
      <c r="AK341" s="389"/>
      <c r="AL341" s="383"/>
      <c r="AM341" s="383"/>
      <c r="AN341" s="383"/>
    </row>
    <row r="342" spans="1:40" s="386" customFormat="1" ht="11.25" customHeight="1">
      <c r="A342" s="383"/>
      <c r="B342" s="383"/>
      <c r="C342" s="383"/>
      <c r="D342" s="383"/>
      <c r="E342" s="383"/>
      <c r="F342" s="383"/>
      <c r="G342" s="383"/>
      <c r="H342" s="383"/>
      <c r="I342" s="383"/>
      <c r="J342" s="383"/>
      <c r="K342" s="383"/>
      <c r="L342" s="383"/>
      <c r="M342" s="383"/>
      <c r="N342" s="383"/>
      <c r="O342" s="383"/>
      <c r="P342" s="383"/>
      <c r="Q342" s="383"/>
      <c r="R342" s="383"/>
      <c r="S342" s="383"/>
      <c r="T342" s="383"/>
      <c r="U342" s="383"/>
      <c r="V342" s="383"/>
      <c r="W342" s="383"/>
      <c r="X342" s="383"/>
      <c r="Y342" s="383"/>
      <c r="Z342" s="383"/>
      <c r="AA342" s="383"/>
      <c r="AB342" s="383"/>
      <c r="AC342" s="383"/>
      <c r="AD342" s="383"/>
      <c r="AE342" s="383"/>
      <c r="AF342" s="383"/>
      <c r="AG342" s="383"/>
      <c r="AH342" s="383"/>
      <c r="AI342" s="383"/>
      <c r="AJ342" s="383"/>
      <c r="AK342" s="383"/>
      <c r="AL342" s="383"/>
      <c r="AM342" s="383"/>
      <c r="AN342" s="383"/>
    </row>
    <row r="343" spans="1:40" s="386" customFormat="1" ht="12.75" customHeight="1">
      <c r="A343" s="392" t="s">
        <v>141</v>
      </c>
      <c r="B343" s="383"/>
      <c r="C343" s="383"/>
      <c r="D343" s="383"/>
      <c r="E343" s="383"/>
      <c r="F343" s="383"/>
      <c r="G343" s="383"/>
      <c r="H343" s="383"/>
      <c r="I343" s="383"/>
      <c r="J343" s="383"/>
      <c r="K343" s="383"/>
      <c r="L343" s="383"/>
      <c r="M343" s="383"/>
      <c r="N343" s="383"/>
      <c r="O343" s="383"/>
      <c r="P343" s="383"/>
      <c r="Q343" s="383"/>
      <c r="R343" s="383"/>
      <c r="S343" s="383"/>
      <c r="T343" s="383"/>
      <c r="U343" s="383"/>
      <c r="V343" s="383"/>
      <c r="W343" s="383"/>
      <c r="X343" s="383"/>
      <c r="Y343" s="383"/>
      <c r="Z343" s="383"/>
      <c r="AA343" s="383"/>
      <c r="AB343" s="383"/>
      <c r="AC343" s="383"/>
      <c r="AD343" s="383"/>
      <c r="AE343" s="383"/>
      <c r="AF343" s="383"/>
      <c r="AG343" s="383"/>
      <c r="AH343" s="383"/>
      <c r="AI343" s="383"/>
      <c r="AJ343" s="383"/>
      <c r="AK343" s="383"/>
      <c r="AL343" s="383"/>
      <c r="AM343" s="383"/>
      <c r="AN343" s="383"/>
    </row>
    <row r="344" spans="1:40" s="386" customFormat="1" ht="12.75" customHeight="1">
      <c r="A344" s="393" t="s">
        <v>96</v>
      </c>
      <c r="B344" s="394">
        <v>1</v>
      </c>
      <c r="C344" s="394">
        <f>B344+1</f>
        <v>2</v>
      </c>
      <c r="D344" s="394">
        <f aca="true" t="shared" si="762" ref="D344:D345">C344+1</f>
        <v>3</v>
      </c>
      <c r="E344" s="394">
        <f aca="true" t="shared" si="763" ref="E344:E345">D344+1</f>
        <v>4</v>
      </c>
      <c r="F344" s="394">
        <f aca="true" t="shared" si="764" ref="F344:F345">E344+1</f>
        <v>5</v>
      </c>
      <c r="G344" s="395">
        <f aca="true" t="shared" si="765" ref="G344:G345">F344+1</f>
        <v>6</v>
      </c>
      <c r="H344" s="395">
        <f aca="true" t="shared" si="766" ref="H344:H345">G344+1</f>
        <v>7</v>
      </c>
      <c r="I344" s="395">
        <f aca="true" t="shared" si="767" ref="I344:I345">H344+1</f>
        <v>8</v>
      </c>
      <c r="J344" s="395">
        <f aca="true" t="shared" si="768" ref="J344:J345">I344+1</f>
        <v>9</v>
      </c>
      <c r="K344" s="395">
        <f aca="true" t="shared" si="769" ref="K344:K345">J344+1</f>
        <v>10</v>
      </c>
      <c r="L344" s="395">
        <f aca="true" t="shared" si="770" ref="L344:L345">K344+1</f>
        <v>11</v>
      </c>
      <c r="M344" s="395">
        <f aca="true" t="shared" si="771" ref="M344:M345">L344+1</f>
        <v>12</v>
      </c>
      <c r="N344" s="395">
        <f aca="true" t="shared" si="772" ref="N344:N345">M344+1</f>
        <v>13</v>
      </c>
      <c r="O344" s="395">
        <f aca="true" t="shared" si="773" ref="O344:O345">N344+1</f>
        <v>14</v>
      </c>
      <c r="P344" s="395">
        <f aca="true" t="shared" si="774" ref="P344:P345">O344+1</f>
        <v>15</v>
      </c>
      <c r="Q344" s="395">
        <f aca="true" t="shared" si="775" ref="Q344:Q345">P344+1</f>
        <v>16</v>
      </c>
      <c r="R344" s="395">
        <f aca="true" t="shared" si="776" ref="R344:R345">Q344+1</f>
        <v>17</v>
      </c>
      <c r="S344" s="395">
        <f aca="true" t="shared" si="777" ref="S344:S345">R344+1</f>
        <v>18</v>
      </c>
      <c r="T344" s="395">
        <f aca="true" t="shared" si="778" ref="T344:T345">S344+1</f>
        <v>19</v>
      </c>
      <c r="U344" s="395">
        <f aca="true" t="shared" si="779" ref="U344:U345">T344+1</f>
        <v>20</v>
      </c>
      <c r="V344" s="395">
        <f aca="true" t="shared" si="780" ref="V344:V345">U344+1</f>
        <v>21</v>
      </c>
      <c r="W344" s="395">
        <f aca="true" t="shared" si="781" ref="W344:W345">V344+1</f>
        <v>22</v>
      </c>
      <c r="X344" s="395">
        <f aca="true" t="shared" si="782" ref="X344:X345">W344+1</f>
        <v>23</v>
      </c>
      <c r="Y344" s="395">
        <f aca="true" t="shared" si="783" ref="Y344:Y345">X344+1</f>
        <v>24</v>
      </c>
      <c r="Z344" s="395">
        <f aca="true" t="shared" si="784" ref="Z344:Z345">Y344+1</f>
        <v>25</v>
      </c>
      <c r="AA344" s="395">
        <f aca="true" t="shared" si="785" ref="AA344:AA345">Z344+1</f>
        <v>26</v>
      </c>
      <c r="AB344" s="395">
        <f aca="true" t="shared" si="786" ref="AB344:AB345">AA344+1</f>
        <v>27</v>
      </c>
      <c r="AC344" s="395">
        <f aca="true" t="shared" si="787" ref="AC344:AC345">AB344+1</f>
        <v>28</v>
      </c>
      <c r="AD344" s="395">
        <f aca="true" t="shared" si="788" ref="AD344:AD345">AC344+1</f>
        <v>29</v>
      </c>
      <c r="AE344" s="395">
        <f aca="true" t="shared" si="789" ref="AE344:AE345">AD344+1</f>
        <v>30</v>
      </c>
      <c r="AF344" s="395">
        <f aca="true" t="shared" si="790" ref="AF344:AF345">AE344+1</f>
        <v>31</v>
      </c>
      <c r="AG344" s="395">
        <f aca="true" t="shared" si="791" ref="AG344:AG345">AF344+1</f>
        <v>32</v>
      </c>
      <c r="AH344" s="395">
        <f aca="true" t="shared" si="792" ref="AH344:AH345">AG344+1</f>
        <v>33</v>
      </c>
      <c r="AI344" s="395">
        <f aca="true" t="shared" si="793" ref="AI344:AI345">AH344+1</f>
        <v>34</v>
      </c>
      <c r="AJ344" s="395">
        <f aca="true" t="shared" si="794" ref="AJ344:AJ345">AI344+1</f>
        <v>35</v>
      </c>
      <c r="AK344" s="395">
        <f aca="true" t="shared" si="795" ref="AK344:AK345">AJ344+1</f>
        <v>36</v>
      </c>
      <c r="AL344" s="395">
        <f aca="true" t="shared" si="796" ref="AL344:AL345">AK344+1</f>
        <v>37</v>
      </c>
      <c r="AM344" s="395">
        <f aca="true" t="shared" si="797" ref="AM344:AM345">AL344+1</f>
        <v>38</v>
      </c>
      <c r="AN344" s="395">
        <f aca="true" t="shared" si="798" ref="AN344:AN345">AM344+1</f>
        <v>39</v>
      </c>
    </row>
    <row r="345" spans="1:40" s="386" customFormat="1" ht="12.75" customHeight="1">
      <c r="A345" s="393" t="s">
        <v>97</v>
      </c>
      <c r="B345" s="394">
        <v>1</v>
      </c>
      <c r="C345" s="394">
        <f>B345+1</f>
        <v>2</v>
      </c>
      <c r="D345" s="394">
        <f t="shared" si="762"/>
        <v>3</v>
      </c>
      <c r="E345" s="394">
        <f t="shared" si="763"/>
        <v>4</v>
      </c>
      <c r="F345" s="394">
        <f t="shared" si="764"/>
        <v>5</v>
      </c>
      <c r="G345" s="395">
        <f t="shared" si="765"/>
        <v>6</v>
      </c>
      <c r="H345" s="395">
        <f t="shared" si="766"/>
        <v>7</v>
      </c>
      <c r="I345" s="395">
        <f t="shared" si="767"/>
        <v>8</v>
      </c>
      <c r="J345" s="395">
        <f t="shared" si="768"/>
        <v>9</v>
      </c>
      <c r="K345" s="395">
        <f t="shared" si="769"/>
        <v>10</v>
      </c>
      <c r="L345" s="395">
        <f t="shared" si="770"/>
        <v>11</v>
      </c>
      <c r="M345" s="395">
        <f t="shared" si="771"/>
        <v>12</v>
      </c>
      <c r="N345" s="395">
        <f t="shared" si="772"/>
        <v>13</v>
      </c>
      <c r="O345" s="395">
        <f t="shared" si="773"/>
        <v>14</v>
      </c>
      <c r="P345" s="395">
        <f t="shared" si="774"/>
        <v>15</v>
      </c>
      <c r="Q345" s="395">
        <f t="shared" si="775"/>
        <v>16</v>
      </c>
      <c r="R345" s="395">
        <f t="shared" si="776"/>
        <v>17</v>
      </c>
      <c r="S345" s="395">
        <f t="shared" si="777"/>
        <v>18</v>
      </c>
      <c r="T345" s="395">
        <f t="shared" si="778"/>
        <v>19</v>
      </c>
      <c r="U345" s="395">
        <f t="shared" si="779"/>
        <v>20</v>
      </c>
      <c r="V345" s="395">
        <f t="shared" si="780"/>
        <v>21</v>
      </c>
      <c r="W345" s="395">
        <f t="shared" si="781"/>
        <v>22</v>
      </c>
      <c r="X345" s="395">
        <f t="shared" si="782"/>
        <v>23</v>
      </c>
      <c r="Y345" s="395">
        <f t="shared" si="783"/>
        <v>24</v>
      </c>
      <c r="Z345" s="395">
        <f t="shared" si="784"/>
        <v>25</v>
      </c>
      <c r="AA345" s="395">
        <f t="shared" si="785"/>
        <v>26</v>
      </c>
      <c r="AB345" s="395">
        <f t="shared" si="786"/>
        <v>27</v>
      </c>
      <c r="AC345" s="395">
        <f t="shared" si="787"/>
        <v>28</v>
      </c>
      <c r="AD345" s="395">
        <f t="shared" si="788"/>
        <v>29</v>
      </c>
      <c r="AE345" s="395">
        <f t="shared" si="789"/>
        <v>30</v>
      </c>
      <c r="AF345" s="395">
        <f t="shared" si="790"/>
        <v>31</v>
      </c>
      <c r="AG345" s="395">
        <f t="shared" si="791"/>
        <v>32</v>
      </c>
      <c r="AH345" s="395">
        <f t="shared" si="792"/>
        <v>33</v>
      </c>
      <c r="AI345" s="395">
        <f t="shared" si="793"/>
        <v>34</v>
      </c>
      <c r="AJ345" s="395">
        <f t="shared" si="794"/>
        <v>35</v>
      </c>
      <c r="AK345" s="395">
        <f t="shared" si="795"/>
        <v>36</v>
      </c>
      <c r="AL345" s="395">
        <f t="shared" si="796"/>
        <v>37</v>
      </c>
      <c r="AM345" s="395">
        <f t="shared" si="797"/>
        <v>38</v>
      </c>
      <c r="AN345" s="395">
        <f t="shared" si="798"/>
        <v>39</v>
      </c>
    </row>
    <row r="346" spans="1:40" s="386" customFormat="1" ht="12.75" customHeight="1">
      <c r="A346" s="396"/>
      <c r="B346" s="397"/>
      <c r="C346" s="397"/>
      <c r="D346" s="398"/>
      <c r="E346" s="398"/>
      <c r="F346" s="398"/>
      <c r="G346" s="399"/>
      <c r="H346" s="399"/>
      <c r="I346" s="398"/>
      <c r="J346" s="398"/>
      <c r="K346" s="398"/>
      <c r="L346" s="397"/>
      <c r="M346" s="397"/>
      <c r="N346" s="397"/>
      <c r="O346" s="397"/>
      <c r="P346" s="397"/>
      <c r="Q346" s="397"/>
      <c r="R346" s="397"/>
      <c r="S346" s="397"/>
      <c r="T346" s="397"/>
      <c r="U346" s="397"/>
      <c r="V346" s="397"/>
      <c r="W346" s="397"/>
      <c r="X346" s="397"/>
      <c r="Y346" s="397"/>
      <c r="Z346" s="397"/>
      <c r="AA346" s="397"/>
      <c r="AB346" s="397"/>
      <c r="AC346" s="397"/>
      <c r="AD346" s="397"/>
      <c r="AE346" s="397"/>
      <c r="AF346" s="397"/>
      <c r="AG346" s="397"/>
      <c r="AH346" s="397"/>
      <c r="AI346" s="397"/>
      <c r="AJ346" s="397"/>
      <c r="AK346" s="397"/>
      <c r="AL346" s="397"/>
      <c r="AM346" s="397"/>
      <c r="AN346" s="397"/>
    </row>
    <row r="347" spans="1:40" s="386" customFormat="1" ht="12.75" customHeight="1">
      <c r="A347" s="392"/>
      <c r="B347" s="400"/>
      <c r="C347" s="400"/>
      <c r="D347" s="401" t="s">
        <v>96</v>
      </c>
      <c r="E347" s="401" t="s">
        <v>90</v>
      </c>
      <c r="F347" s="401" t="s">
        <v>91</v>
      </c>
      <c r="G347" s="402"/>
      <c r="H347" s="403"/>
      <c r="I347" s="401" t="s">
        <v>97</v>
      </c>
      <c r="J347" s="401" t="s">
        <v>90</v>
      </c>
      <c r="K347" s="401" t="s">
        <v>91</v>
      </c>
      <c r="L347" s="400"/>
      <c r="M347" s="400"/>
      <c r="N347" s="400"/>
      <c r="O347" s="400"/>
      <c r="P347" s="400"/>
      <c r="Q347" s="400"/>
      <c r="R347" s="400"/>
      <c r="S347" s="400"/>
      <c r="T347" s="400"/>
      <c r="U347" s="400"/>
      <c r="V347" s="400"/>
      <c r="W347" s="400"/>
      <c r="X347" s="400"/>
      <c r="Y347" s="400"/>
      <c r="Z347" s="400"/>
      <c r="AA347" s="400"/>
      <c r="AB347" s="400"/>
      <c r="AC347" s="400"/>
      <c r="AD347" s="400"/>
      <c r="AE347" s="400"/>
      <c r="AF347" s="400"/>
      <c r="AG347" s="400"/>
      <c r="AH347" s="400"/>
      <c r="AI347" s="400"/>
      <c r="AJ347" s="400"/>
      <c r="AK347" s="400"/>
      <c r="AL347" s="383"/>
      <c r="AM347" s="383"/>
      <c r="AN347" s="383"/>
    </row>
    <row r="348" spans="1:40" s="386" customFormat="1" ht="12.75" customHeight="1">
      <c r="A348" s="392" t="s">
        <v>142</v>
      </c>
      <c r="B348" s="400"/>
      <c r="C348" s="400"/>
      <c r="D348" s="400"/>
      <c r="E348" s="400"/>
      <c r="F348" s="400"/>
      <c r="G348" s="400"/>
      <c r="H348" s="400"/>
      <c r="I348" s="400"/>
      <c r="J348" s="400"/>
      <c r="K348" s="400"/>
      <c r="L348" s="400"/>
      <c r="M348" s="400"/>
      <c r="N348" s="400"/>
      <c r="O348" s="400"/>
      <c r="P348" s="400"/>
      <c r="Q348" s="400"/>
      <c r="R348" s="400"/>
      <c r="S348" s="400"/>
      <c r="T348" s="400"/>
      <c r="U348" s="400"/>
      <c r="V348" s="400"/>
      <c r="W348" s="400"/>
      <c r="X348" s="400"/>
      <c r="Y348" s="400"/>
      <c r="Z348" s="400"/>
      <c r="AA348" s="400"/>
      <c r="AB348" s="400"/>
      <c r="AC348" s="400"/>
      <c r="AD348" s="400"/>
      <c r="AE348" s="400"/>
      <c r="AF348" s="400"/>
      <c r="AG348" s="400"/>
      <c r="AH348" s="400"/>
      <c r="AI348" s="400"/>
      <c r="AJ348" s="400"/>
      <c r="AK348" s="400"/>
      <c r="AL348" s="400"/>
      <c r="AM348" s="400"/>
      <c r="AN348" s="400"/>
    </row>
    <row r="349" spans="1:40" s="386" customFormat="1" ht="12.75" customHeight="1">
      <c r="A349" s="393" t="s">
        <v>96</v>
      </c>
      <c r="B349" s="394">
        <v>1</v>
      </c>
      <c r="C349" s="394">
        <f aca="true" t="shared" si="799" ref="C349:C350">B349+1</f>
        <v>2</v>
      </c>
      <c r="D349" s="394">
        <f aca="true" t="shared" si="800" ref="D349:D350">C349+1</f>
        <v>3</v>
      </c>
      <c r="E349" s="394">
        <f aca="true" t="shared" si="801" ref="E349:E350">D349+1</f>
        <v>4</v>
      </c>
      <c r="F349" s="394">
        <f aca="true" t="shared" si="802" ref="F349:F350">E349+1</f>
        <v>5</v>
      </c>
      <c r="G349" s="395">
        <f aca="true" t="shared" si="803" ref="G349:G350">F349+1</f>
        <v>6</v>
      </c>
      <c r="H349" s="395">
        <f aca="true" t="shared" si="804" ref="H349:H350">G349+1</f>
        <v>7</v>
      </c>
      <c r="I349" s="395">
        <f aca="true" t="shared" si="805" ref="I349:I350">H349+1</f>
        <v>8</v>
      </c>
      <c r="J349" s="395">
        <f aca="true" t="shared" si="806" ref="J349:J350">I349+1</f>
        <v>9</v>
      </c>
      <c r="K349" s="395">
        <f aca="true" t="shared" si="807" ref="K349:K350">J349+1</f>
        <v>10</v>
      </c>
      <c r="L349" s="395">
        <f aca="true" t="shared" si="808" ref="L349:L350">K349+1</f>
        <v>11</v>
      </c>
      <c r="M349" s="395">
        <f aca="true" t="shared" si="809" ref="M349:M350">L349+1</f>
        <v>12</v>
      </c>
      <c r="N349" s="395">
        <f aca="true" t="shared" si="810" ref="N349:N350">M349+1</f>
        <v>13</v>
      </c>
      <c r="O349" s="395">
        <f aca="true" t="shared" si="811" ref="O349:O350">N349+1</f>
        <v>14</v>
      </c>
      <c r="P349" s="395">
        <f aca="true" t="shared" si="812" ref="P349:P350">O349+1</f>
        <v>15</v>
      </c>
      <c r="Q349" s="395">
        <f aca="true" t="shared" si="813" ref="Q349:Q350">P349+1</f>
        <v>16</v>
      </c>
      <c r="R349" s="395">
        <f aca="true" t="shared" si="814" ref="R349:R350">Q349+1</f>
        <v>17</v>
      </c>
      <c r="S349" s="395">
        <f aca="true" t="shared" si="815" ref="S349:S350">R349+1</f>
        <v>18</v>
      </c>
      <c r="T349" s="395">
        <f aca="true" t="shared" si="816" ref="T349:T350">S349+1</f>
        <v>19</v>
      </c>
      <c r="U349" s="395">
        <f aca="true" t="shared" si="817" ref="U349:U350">T349+1</f>
        <v>20</v>
      </c>
      <c r="V349" s="395">
        <f aca="true" t="shared" si="818" ref="V349:V350">U349+1</f>
        <v>21</v>
      </c>
      <c r="W349" s="395">
        <f aca="true" t="shared" si="819" ref="W349:W350">V349+1</f>
        <v>22</v>
      </c>
      <c r="X349" s="395">
        <f aca="true" t="shared" si="820" ref="X349:X350">W349+1</f>
        <v>23</v>
      </c>
      <c r="Y349" s="395">
        <f aca="true" t="shared" si="821" ref="Y349:Y350">X349+1</f>
        <v>24</v>
      </c>
      <c r="Z349" s="395">
        <f aca="true" t="shared" si="822" ref="Z349:Z350">Y349+1</f>
        <v>25</v>
      </c>
      <c r="AA349" s="395">
        <f aca="true" t="shared" si="823" ref="AA349:AA350">Z349+1</f>
        <v>26</v>
      </c>
      <c r="AB349" s="395">
        <f aca="true" t="shared" si="824" ref="AB349:AB350">AA349+1</f>
        <v>27</v>
      </c>
      <c r="AC349" s="395">
        <f aca="true" t="shared" si="825" ref="AC349:AC350">AB349+1</f>
        <v>28</v>
      </c>
      <c r="AD349" s="395">
        <f aca="true" t="shared" si="826" ref="AD349:AD350">AC349+1</f>
        <v>29</v>
      </c>
      <c r="AE349" s="395">
        <f aca="true" t="shared" si="827" ref="AE349:AE350">AD349+1</f>
        <v>30</v>
      </c>
      <c r="AF349" s="395">
        <f aca="true" t="shared" si="828" ref="AF349:AF350">AE349+1</f>
        <v>31</v>
      </c>
      <c r="AG349" s="395">
        <f aca="true" t="shared" si="829" ref="AG349:AG350">AF349+1</f>
        <v>32</v>
      </c>
      <c r="AH349" s="395">
        <f aca="true" t="shared" si="830" ref="AH349:AH350">AG349+1</f>
        <v>33</v>
      </c>
      <c r="AI349" s="395">
        <f aca="true" t="shared" si="831" ref="AI349:AI350">AH349+1</f>
        <v>34</v>
      </c>
      <c r="AJ349" s="395">
        <f aca="true" t="shared" si="832" ref="AJ349:AJ350">AI349+1</f>
        <v>35</v>
      </c>
      <c r="AK349" s="395">
        <f aca="true" t="shared" si="833" ref="AK349:AK350">AJ349+1</f>
        <v>36</v>
      </c>
      <c r="AL349" s="395">
        <f aca="true" t="shared" si="834" ref="AL349:AL350">AK349+1</f>
        <v>37</v>
      </c>
      <c r="AM349" s="395">
        <f aca="true" t="shared" si="835" ref="AM349:AM350">AL349+1</f>
        <v>38</v>
      </c>
      <c r="AN349" s="395">
        <f aca="true" t="shared" si="836" ref="AN349:AN350">AM349+1</f>
        <v>39</v>
      </c>
    </row>
    <row r="350" spans="1:40" s="386" customFormat="1" ht="12.75" customHeight="1">
      <c r="A350" s="393" t="s">
        <v>97</v>
      </c>
      <c r="B350" s="394">
        <v>1</v>
      </c>
      <c r="C350" s="394">
        <f t="shared" si="799"/>
        <v>2</v>
      </c>
      <c r="D350" s="394">
        <f t="shared" si="800"/>
        <v>3</v>
      </c>
      <c r="E350" s="394">
        <f t="shared" si="801"/>
        <v>4</v>
      </c>
      <c r="F350" s="394">
        <f t="shared" si="802"/>
        <v>5</v>
      </c>
      <c r="G350" s="395">
        <f t="shared" si="803"/>
        <v>6</v>
      </c>
      <c r="H350" s="395">
        <f t="shared" si="804"/>
        <v>7</v>
      </c>
      <c r="I350" s="395">
        <f t="shared" si="805"/>
        <v>8</v>
      </c>
      <c r="J350" s="395">
        <f t="shared" si="806"/>
        <v>9</v>
      </c>
      <c r="K350" s="395">
        <f t="shared" si="807"/>
        <v>10</v>
      </c>
      <c r="L350" s="395">
        <f t="shared" si="808"/>
        <v>11</v>
      </c>
      <c r="M350" s="395">
        <f t="shared" si="809"/>
        <v>12</v>
      </c>
      <c r="N350" s="395">
        <f t="shared" si="810"/>
        <v>13</v>
      </c>
      <c r="O350" s="395">
        <f t="shared" si="811"/>
        <v>14</v>
      </c>
      <c r="P350" s="395">
        <f t="shared" si="812"/>
        <v>15</v>
      </c>
      <c r="Q350" s="395">
        <f t="shared" si="813"/>
        <v>16</v>
      </c>
      <c r="R350" s="395">
        <f t="shared" si="814"/>
        <v>17</v>
      </c>
      <c r="S350" s="395">
        <f t="shared" si="815"/>
        <v>18</v>
      </c>
      <c r="T350" s="395">
        <f t="shared" si="816"/>
        <v>19</v>
      </c>
      <c r="U350" s="395">
        <f t="shared" si="817"/>
        <v>20</v>
      </c>
      <c r="V350" s="395">
        <f t="shared" si="818"/>
        <v>21</v>
      </c>
      <c r="W350" s="395">
        <f t="shared" si="819"/>
        <v>22</v>
      </c>
      <c r="X350" s="395">
        <f t="shared" si="820"/>
        <v>23</v>
      </c>
      <c r="Y350" s="395">
        <f t="shared" si="821"/>
        <v>24</v>
      </c>
      <c r="Z350" s="395">
        <f t="shared" si="822"/>
        <v>25</v>
      </c>
      <c r="AA350" s="395">
        <f t="shared" si="823"/>
        <v>26</v>
      </c>
      <c r="AB350" s="395">
        <f t="shared" si="824"/>
        <v>27</v>
      </c>
      <c r="AC350" s="395">
        <f t="shared" si="825"/>
        <v>28</v>
      </c>
      <c r="AD350" s="395">
        <f t="shared" si="826"/>
        <v>29</v>
      </c>
      <c r="AE350" s="395">
        <f t="shared" si="827"/>
        <v>30</v>
      </c>
      <c r="AF350" s="395">
        <f t="shared" si="828"/>
        <v>31</v>
      </c>
      <c r="AG350" s="395">
        <f t="shared" si="829"/>
        <v>32</v>
      </c>
      <c r="AH350" s="395">
        <f t="shared" si="830"/>
        <v>33</v>
      </c>
      <c r="AI350" s="395">
        <f t="shared" si="831"/>
        <v>34</v>
      </c>
      <c r="AJ350" s="395">
        <f t="shared" si="832"/>
        <v>35</v>
      </c>
      <c r="AK350" s="395">
        <f t="shared" si="833"/>
        <v>36</v>
      </c>
      <c r="AL350" s="395">
        <f t="shared" si="834"/>
        <v>37</v>
      </c>
      <c r="AM350" s="395">
        <f t="shared" si="835"/>
        <v>38</v>
      </c>
      <c r="AN350" s="395">
        <f t="shared" si="836"/>
        <v>39</v>
      </c>
    </row>
    <row r="351" spans="1:41" s="386" customFormat="1" ht="12.75" customHeight="1">
      <c r="A351" s="396"/>
      <c r="B351" s="397"/>
      <c r="C351" s="397"/>
      <c r="D351" s="398"/>
      <c r="E351" s="398"/>
      <c r="F351" s="398"/>
      <c r="G351" s="399"/>
      <c r="H351" s="399"/>
      <c r="I351" s="398"/>
      <c r="J351" s="398"/>
      <c r="K351" s="398"/>
      <c r="L351" s="397"/>
      <c r="M351" s="397"/>
      <c r="N351" s="397"/>
      <c r="O351" s="397"/>
      <c r="P351" s="397"/>
      <c r="Q351" s="397"/>
      <c r="R351" s="397"/>
      <c r="S351" s="397"/>
      <c r="T351" s="397"/>
      <c r="U351" s="397"/>
      <c r="V351" s="397"/>
      <c r="W351" s="397"/>
      <c r="X351" s="397"/>
      <c r="Y351" s="397"/>
      <c r="Z351" s="397"/>
      <c r="AA351" s="397"/>
      <c r="AB351" s="397"/>
      <c r="AC351" s="397"/>
      <c r="AD351" s="397"/>
      <c r="AE351" s="397"/>
      <c r="AF351" s="397"/>
      <c r="AG351" s="397"/>
      <c r="AH351" s="397"/>
      <c r="AI351" s="397"/>
      <c r="AJ351" s="397"/>
      <c r="AK351" s="397"/>
      <c r="AL351" s="397"/>
      <c r="AM351" s="397"/>
      <c r="AN351" s="397"/>
      <c r="AO351" s="404"/>
    </row>
    <row r="352" spans="1:41" s="386" customFormat="1" ht="12.75" customHeight="1">
      <c r="A352" s="392"/>
      <c r="B352" s="400"/>
      <c r="C352" s="400"/>
      <c r="D352" s="401" t="s">
        <v>96</v>
      </c>
      <c r="E352" s="401" t="s">
        <v>90</v>
      </c>
      <c r="F352" s="401" t="s">
        <v>91</v>
      </c>
      <c r="G352" s="402"/>
      <c r="H352" s="403"/>
      <c r="I352" s="401" t="s">
        <v>97</v>
      </c>
      <c r="J352" s="401" t="s">
        <v>90</v>
      </c>
      <c r="K352" s="401" t="s">
        <v>91</v>
      </c>
      <c r="L352" s="400"/>
      <c r="M352" s="400"/>
      <c r="N352" s="400"/>
      <c r="O352" s="400"/>
      <c r="P352" s="400"/>
      <c r="Q352" s="400"/>
      <c r="R352" s="400"/>
      <c r="S352" s="400"/>
      <c r="T352" s="400"/>
      <c r="U352" s="400"/>
      <c r="V352" s="400"/>
      <c r="W352" s="400"/>
      <c r="X352" s="400"/>
      <c r="Y352" s="400"/>
      <c r="Z352" s="400"/>
      <c r="AA352" s="400"/>
      <c r="AB352" s="400"/>
      <c r="AC352" s="400"/>
      <c r="AD352" s="400"/>
      <c r="AE352" s="400"/>
      <c r="AF352" s="400"/>
      <c r="AG352" s="400"/>
      <c r="AH352" s="400"/>
      <c r="AI352" s="400"/>
      <c r="AJ352" s="400"/>
      <c r="AK352" s="400"/>
      <c r="AL352" s="400"/>
      <c r="AM352" s="400"/>
      <c r="AN352" s="400"/>
      <c r="AO352" s="405"/>
    </row>
    <row r="353" spans="1:40" s="386" customFormat="1" ht="11.25" customHeight="1">
      <c r="A353" s="383"/>
      <c r="B353" s="383"/>
      <c r="C353" s="383"/>
      <c r="D353" s="383"/>
      <c r="E353" s="383"/>
      <c r="F353" s="383"/>
      <c r="G353" s="383"/>
      <c r="H353" s="383"/>
      <c r="I353" s="383"/>
      <c r="J353" s="383"/>
      <c r="K353" s="383"/>
      <c r="L353" s="383"/>
      <c r="M353" s="383"/>
      <c r="N353" s="383"/>
      <c r="O353" s="383"/>
      <c r="P353" s="383"/>
      <c r="Q353" s="383"/>
      <c r="R353" s="383"/>
      <c r="S353" s="383"/>
      <c r="T353" s="383"/>
      <c r="U353" s="383"/>
      <c r="V353" s="383"/>
      <c r="W353" s="383"/>
      <c r="X353" s="383"/>
      <c r="Y353" s="383"/>
      <c r="Z353" s="383"/>
      <c r="AA353" s="383"/>
      <c r="AB353" s="383"/>
      <c r="AC353" s="383"/>
      <c r="AD353" s="383"/>
      <c r="AE353" s="383"/>
      <c r="AF353" s="383"/>
      <c r="AG353" s="383"/>
      <c r="AH353" s="383"/>
      <c r="AI353" s="383"/>
      <c r="AJ353" s="383"/>
      <c r="AK353" s="383"/>
      <c r="AL353" s="383"/>
      <c r="AM353" s="383"/>
      <c r="AN353" s="383"/>
    </row>
    <row r="354" spans="1:40" s="386" customFormat="1" ht="12" customHeight="1">
      <c r="A354" s="383"/>
      <c r="B354" s="383"/>
      <c r="C354" s="400"/>
      <c r="D354" s="406"/>
      <c r="E354" s="407"/>
      <c r="F354" s="407"/>
      <c r="G354" s="406"/>
      <c r="H354" s="406"/>
      <c r="I354" s="406"/>
      <c r="J354" s="407"/>
      <c r="K354" s="407"/>
      <c r="L354" s="400"/>
      <c r="M354" s="400"/>
      <c r="N354" s="400"/>
      <c r="O354" s="400"/>
      <c r="P354" s="383"/>
      <c r="Q354" s="383"/>
      <c r="R354" s="383"/>
      <c r="S354" s="383"/>
      <c r="T354" s="383"/>
      <c r="U354" s="383"/>
      <c r="V354" s="383"/>
      <c r="W354" s="383"/>
      <c r="X354" s="383"/>
      <c r="Y354" s="383"/>
      <c r="Z354" s="383"/>
      <c r="AA354" s="383"/>
      <c r="AB354" s="383"/>
      <c r="AC354" s="383"/>
      <c r="AD354" s="383"/>
      <c r="AE354" s="383"/>
      <c r="AF354" s="383"/>
      <c r="AG354" s="383"/>
      <c r="AH354" s="383"/>
      <c r="AI354" s="383"/>
      <c r="AJ354" s="383"/>
      <c r="AK354" s="383"/>
      <c r="AL354" s="383"/>
      <c r="AM354" s="383"/>
      <c r="AN354" s="383"/>
    </row>
    <row r="355" spans="1:40" s="386" customFormat="1" ht="11.25" customHeight="1">
      <c r="A355" s="383"/>
      <c r="B355" s="383"/>
      <c r="C355" s="383"/>
      <c r="D355" s="383"/>
      <c r="E355" s="383"/>
      <c r="F355" s="383"/>
      <c r="G355" s="383"/>
      <c r="H355" s="383"/>
      <c r="I355" s="383"/>
      <c r="J355" s="383"/>
      <c r="K355" s="383"/>
      <c r="L355" s="383"/>
      <c r="M355" s="383"/>
      <c r="N355" s="383"/>
      <c r="O355" s="383"/>
      <c r="P355" s="383"/>
      <c r="Q355" s="383"/>
      <c r="R355" s="383"/>
      <c r="S355" s="383"/>
      <c r="T355" s="383"/>
      <c r="U355" s="383"/>
      <c r="V355" s="383"/>
      <c r="W355" s="383"/>
      <c r="X355" s="383"/>
      <c r="Y355" s="383"/>
      <c r="Z355" s="383"/>
      <c r="AA355" s="383"/>
      <c r="AB355" s="383"/>
      <c r="AC355" s="383"/>
      <c r="AD355" s="383"/>
      <c r="AE355" s="383"/>
      <c r="AF355" s="383"/>
      <c r="AG355" s="383"/>
      <c r="AH355" s="383"/>
      <c r="AI355" s="383"/>
      <c r="AJ355" s="383"/>
      <c r="AK355" s="383"/>
      <c r="AL355" s="383"/>
      <c r="AM355" s="383"/>
      <c r="AN355" s="383"/>
    </row>
    <row r="356" spans="1:40" s="386" customFormat="1" ht="15.75" customHeight="1">
      <c r="A356" s="408" t="s">
        <v>139</v>
      </c>
      <c r="B356" s="392"/>
      <c r="C356" s="392"/>
      <c r="D356" s="392"/>
      <c r="E356" s="392"/>
      <c r="F356" s="383"/>
      <c r="G356" s="383"/>
      <c r="H356" s="409" t="s">
        <v>96</v>
      </c>
      <c r="I356" s="409"/>
      <c r="J356" s="409" t="s">
        <v>48</v>
      </c>
      <c r="K356" s="409" t="s">
        <v>97</v>
      </c>
      <c r="L356" s="409"/>
      <c r="M356" s="383"/>
      <c r="N356" s="383"/>
      <c r="O356" s="383"/>
      <c r="P356" s="383"/>
      <c r="Q356" s="383"/>
      <c r="R356" s="383"/>
      <c r="S356" s="383"/>
      <c r="T356" s="383"/>
      <c r="U356" s="383"/>
      <c r="V356" s="383"/>
      <c r="W356" s="383"/>
      <c r="X356" s="383"/>
      <c r="Y356" s="383"/>
      <c r="Z356" s="383"/>
      <c r="AA356" s="383"/>
      <c r="AB356" s="383"/>
      <c r="AC356" s="383"/>
      <c r="AD356" s="383"/>
      <c r="AE356" s="383"/>
      <c r="AF356" s="383"/>
      <c r="AG356" s="383"/>
      <c r="AH356" s="383"/>
      <c r="AI356" s="383"/>
      <c r="AJ356" s="383"/>
      <c r="AK356" s="383"/>
      <c r="AL356" s="383"/>
      <c r="AM356" s="383"/>
      <c r="AN356" s="383"/>
    </row>
    <row r="357" spans="1:40" s="386" customFormat="1" ht="15.75" customHeight="1">
      <c r="A357" s="383"/>
      <c r="B357" s="392"/>
      <c r="C357" s="392"/>
      <c r="D357" s="380" t="s">
        <v>141</v>
      </c>
      <c r="E357" s="380"/>
      <c r="F357" s="380"/>
      <c r="G357" s="380"/>
      <c r="H357" s="393"/>
      <c r="I357" s="393"/>
      <c r="J357" s="409" t="s">
        <v>48</v>
      </c>
      <c r="K357" s="393"/>
      <c r="L357" s="393"/>
      <c r="M357" s="410"/>
      <c r="N357" s="383"/>
      <c r="O357" s="411" t="s">
        <v>140</v>
      </c>
      <c r="P357" s="411"/>
      <c r="Q357" s="411"/>
      <c r="R357" s="411"/>
      <c r="S357" s="411"/>
      <c r="T357" s="412"/>
      <c r="U357" s="412"/>
      <c r="V357" s="412"/>
      <c r="W357" s="412"/>
      <c r="X357" s="412"/>
      <c r="Y357" s="412"/>
      <c r="Z357" s="412"/>
      <c r="AA357" s="412"/>
      <c r="AB357" s="412"/>
      <c r="AC357" s="412"/>
      <c r="AD357" s="412"/>
      <c r="AE357" s="412"/>
      <c r="AF357" s="412"/>
      <c r="AG357" s="412"/>
      <c r="AH357" s="412"/>
      <c r="AI357" s="412"/>
      <c r="AJ357" s="413" t="s">
        <v>48</v>
      </c>
      <c r="AK357" s="413"/>
      <c r="AL357" s="413"/>
      <c r="AM357" s="413"/>
      <c r="AN357" s="413"/>
    </row>
    <row r="358" spans="1:40" s="386" customFormat="1" ht="16.5" customHeight="1">
      <c r="A358" s="392"/>
      <c r="B358" s="392"/>
      <c r="C358" s="392"/>
      <c r="D358" s="380" t="s">
        <v>142</v>
      </c>
      <c r="E358" s="380"/>
      <c r="F358" s="380"/>
      <c r="G358" s="380"/>
      <c r="H358" s="393"/>
      <c r="I358" s="393"/>
      <c r="J358" s="409" t="s">
        <v>48</v>
      </c>
      <c r="K358" s="393"/>
      <c r="L358" s="393"/>
      <c r="M358" s="410"/>
      <c r="N358" s="383"/>
      <c r="O358" s="411"/>
      <c r="P358" s="411"/>
      <c r="Q358" s="411"/>
      <c r="R358" s="411"/>
      <c r="S358" s="411"/>
      <c r="T358" s="412"/>
      <c r="U358" s="412"/>
      <c r="V358" s="412"/>
      <c r="W358" s="412"/>
      <c r="X358" s="412"/>
      <c r="Y358" s="412"/>
      <c r="Z358" s="412"/>
      <c r="AA358" s="412"/>
      <c r="AB358" s="412"/>
      <c r="AC358" s="412"/>
      <c r="AD358" s="412"/>
      <c r="AE358" s="412"/>
      <c r="AF358" s="412"/>
      <c r="AG358" s="412"/>
      <c r="AH358" s="412"/>
      <c r="AI358" s="412"/>
      <c r="AJ358" s="413"/>
      <c r="AK358" s="413"/>
      <c r="AL358" s="413"/>
      <c r="AM358" s="413"/>
      <c r="AN358" s="413"/>
    </row>
    <row r="359" spans="1:40" s="386" customFormat="1" ht="15.75" customHeight="1">
      <c r="A359" s="392"/>
      <c r="B359" s="392"/>
      <c r="C359" s="380" t="s">
        <v>40</v>
      </c>
      <c r="D359" s="380"/>
      <c r="E359" s="380"/>
      <c r="F359" s="380"/>
      <c r="G359" s="380"/>
      <c r="H359" s="393"/>
      <c r="I359" s="393"/>
      <c r="J359" s="409" t="s">
        <v>48</v>
      </c>
      <c r="K359" s="393"/>
      <c r="L359" s="393"/>
      <c r="M359" s="383"/>
      <c r="N359" s="383"/>
      <c r="O359" s="383"/>
      <c r="P359" s="383"/>
      <c r="Q359" s="383"/>
      <c r="R359" s="383"/>
      <c r="S359" s="383"/>
      <c r="T359" s="383"/>
      <c r="U359" s="383"/>
      <c r="V359" s="383"/>
      <c r="W359" s="383"/>
      <c r="X359" s="383"/>
      <c r="Y359" s="383"/>
      <c r="Z359" s="383"/>
      <c r="AA359" s="383"/>
      <c r="AB359" s="383"/>
      <c r="AC359" s="383"/>
      <c r="AD359" s="383"/>
      <c r="AE359" s="383"/>
      <c r="AF359" s="383"/>
      <c r="AG359" s="383"/>
      <c r="AH359" s="383"/>
      <c r="AI359" s="383"/>
      <c r="AJ359" s="383"/>
      <c r="AK359" s="383"/>
      <c r="AL359" s="383"/>
      <c r="AM359" s="383"/>
      <c r="AN359" s="383"/>
    </row>
    <row r="360" spans="1:40" s="386" customFormat="1" ht="11.25" customHeight="1">
      <c r="A360" s="383"/>
      <c r="B360" s="383"/>
      <c r="C360" s="383"/>
      <c r="D360" s="383"/>
      <c r="E360" s="383"/>
      <c r="F360" s="383"/>
      <c r="G360" s="383"/>
      <c r="H360" s="383"/>
      <c r="I360" s="383"/>
      <c r="J360" s="383"/>
      <c r="K360" s="383"/>
      <c r="L360" s="383"/>
      <c r="M360" s="383"/>
      <c r="N360" s="383"/>
      <c r="O360" s="383"/>
      <c r="P360" s="383"/>
      <c r="Q360" s="383"/>
      <c r="R360" s="383"/>
      <c r="S360" s="383"/>
      <c r="T360" s="383"/>
      <c r="U360" s="383"/>
      <c r="V360" s="383"/>
      <c r="W360" s="383"/>
      <c r="X360" s="383"/>
      <c r="Y360" s="383"/>
      <c r="Z360" s="383"/>
      <c r="AA360" s="383"/>
      <c r="AB360" s="383"/>
      <c r="AC360" s="383"/>
      <c r="AD360" s="383"/>
      <c r="AE360" s="383"/>
      <c r="AF360" s="383"/>
      <c r="AG360" s="383"/>
      <c r="AH360" s="383"/>
      <c r="AI360" s="383"/>
      <c r="AJ360" s="383"/>
      <c r="AK360" s="383"/>
      <c r="AL360" s="383"/>
      <c r="AM360" s="383"/>
      <c r="AN360" s="383"/>
    </row>
    <row r="361" spans="1:40" s="386" customFormat="1" ht="12.75" customHeight="1">
      <c r="A361" s="383"/>
      <c r="B361" s="383"/>
      <c r="C361" s="383"/>
      <c r="D361" s="383"/>
      <c r="E361" s="383"/>
      <c r="F361" s="383"/>
      <c r="G361" s="383"/>
      <c r="H361" s="383"/>
      <c r="I361" s="383"/>
      <c r="J361" s="383"/>
      <c r="K361" s="383"/>
      <c r="L361" s="383"/>
      <c r="M361" s="383"/>
      <c r="N361" s="383"/>
      <c r="O361" s="383"/>
      <c r="P361" s="383"/>
      <c r="Q361" s="383"/>
      <c r="R361" s="383"/>
      <c r="S361" s="383"/>
      <c r="T361" s="383"/>
      <c r="U361" s="383"/>
      <c r="V361" s="383"/>
      <c r="W361" s="383"/>
      <c r="X361" s="383"/>
      <c r="Y361" s="383"/>
      <c r="Z361" s="383"/>
      <c r="AA361" s="414" t="s">
        <v>145</v>
      </c>
      <c r="AB361" s="383"/>
      <c r="AC361" s="383"/>
      <c r="AD361" s="383"/>
      <c r="AE361" s="415"/>
      <c r="AF361" s="415"/>
      <c r="AG361" s="415"/>
      <c r="AH361" s="415"/>
      <c r="AI361" s="415"/>
      <c r="AJ361" s="415"/>
      <c r="AK361" s="415"/>
      <c r="AL361" s="415"/>
      <c r="AM361" s="415"/>
      <c r="AN361" s="415"/>
    </row>
    <row r="362" spans="1:40" s="386" customFormat="1" ht="11.25" customHeight="1">
      <c r="A362" s="383"/>
      <c r="B362" s="383"/>
      <c r="C362" s="383"/>
      <c r="D362" s="383"/>
      <c r="E362" s="383"/>
      <c r="F362" s="383"/>
      <c r="G362" s="383"/>
      <c r="H362" s="383"/>
      <c r="I362" s="383"/>
      <c r="J362" s="383"/>
      <c r="K362" s="383"/>
      <c r="L362" s="383"/>
      <c r="M362" s="383"/>
      <c r="N362" s="383"/>
      <c r="O362" s="383"/>
      <c r="P362" s="383"/>
      <c r="Q362" s="383"/>
      <c r="R362" s="383"/>
      <c r="S362" s="383"/>
      <c r="T362" s="383"/>
      <c r="U362" s="383"/>
      <c r="V362" s="383"/>
      <c r="W362" s="383"/>
      <c r="X362" s="383"/>
      <c r="Y362" s="383"/>
      <c r="Z362" s="383"/>
      <c r="AA362" s="383"/>
      <c r="AB362" s="383"/>
      <c r="AC362" s="383"/>
      <c r="AD362" s="383"/>
      <c r="AE362" s="415"/>
      <c r="AF362" s="415"/>
      <c r="AG362" s="415"/>
      <c r="AH362" s="415"/>
      <c r="AI362" s="415"/>
      <c r="AJ362" s="415"/>
      <c r="AK362" s="415"/>
      <c r="AL362" s="415"/>
      <c r="AM362" s="415"/>
      <c r="AN362" s="415"/>
    </row>
    <row r="363" spans="1:40" s="386" customFormat="1" ht="11.25" customHeight="1">
      <c r="A363" s="383"/>
      <c r="B363" s="383"/>
      <c r="C363" s="383"/>
      <c r="D363" s="383"/>
      <c r="E363" s="383"/>
      <c r="F363" s="383"/>
      <c r="G363" s="383"/>
      <c r="H363" s="383"/>
      <c r="I363" s="383"/>
      <c r="J363" s="383"/>
      <c r="K363" s="383"/>
      <c r="L363" s="383"/>
      <c r="M363" s="383"/>
      <c r="N363" s="383"/>
      <c r="O363" s="383"/>
      <c r="P363" s="383"/>
      <c r="Q363" s="383"/>
      <c r="R363" s="383"/>
      <c r="S363" s="383"/>
      <c r="T363" s="383"/>
      <c r="U363" s="383"/>
      <c r="V363" s="383"/>
      <c r="W363" s="383"/>
      <c r="X363" s="383"/>
      <c r="Y363" s="383"/>
      <c r="Z363" s="383"/>
      <c r="AA363" s="383"/>
      <c r="AB363" s="383"/>
      <c r="AC363" s="383"/>
      <c r="AD363" s="383"/>
      <c r="AE363" s="383"/>
      <c r="AF363" s="383"/>
      <c r="AG363" s="383"/>
      <c r="AH363" s="383"/>
      <c r="AI363" s="383"/>
      <c r="AJ363" s="383"/>
      <c r="AK363" s="383"/>
      <c r="AL363" s="383"/>
      <c r="AM363" s="383"/>
      <c r="AN363" s="383"/>
    </row>
    <row r="364" spans="1:40" s="386" customFormat="1" ht="11.25" customHeight="1">
      <c r="A364" s="383"/>
      <c r="B364" s="383"/>
      <c r="C364" s="383"/>
      <c r="D364" s="383"/>
      <c r="E364" s="383"/>
      <c r="F364" s="383"/>
      <c r="G364" s="383"/>
      <c r="H364" s="383"/>
      <c r="I364" s="383"/>
      <c r="J364" s="383"/>
      <c r="K364" s="383"/>
      <c r="L364" s="383"/>
      <c r="M364" s="383"/>
      <c r="N364" s="383"/>
      <c r="O364" s="383"/>
      <c r="P364" s="383"/>
      <c r="Q364" s="383"/>
      <c r="R364" s="383"/>
      <c r="S364" s="383"/>
      <c r="T364" s="383"/>
      <c r="U364" s="383"/>
      <c r="V364" s="383"/>
      <c r="W364" s="383"/>
      <c r="X364" s="383"/>
      <c r="Y364" s="383"/>
      <c r="Z364" s="383"/>
      <c r="AA364" s="383"/>
      <c r="AB364" s="383"/>
      <c r="AC364" s="383"/>
      <c r="AD364" s="383"/>
      <c r="AE364" s="383"/>
      <c r="AF364" s="383"/>
      <c r="AG364" s="383"/>
      <c r="AH364" s="383"/>
      <c r="AI364" s="383"/>
      <c r="AJ364" s="383"/>
      <c r="AK364" s="383"/>
      <c r="AL364" s="383"/>
      <c r="AM364" s="383"/>
      <c r="AN364" s="383"/>
    </row>
    <row r="365" spans="1:40" s="386" customFormat="1" ht="12" customHeight="1">
      <c r="A365" s="383"/>
      <c r="B365" s="383"/>
      <c r="C365" s="383"/>
      <c r="D365" s="383"/>
      <c r="E365" s="383"/>
      <c r="F365" s="383"/>
      <c r="G365" s="383"/>
      <c r="H365" s="383"/>
      <c r="I365" s="383"/>
      <c r="J365" s="383"/>
      <c r="K365" s="383"/>
      <c r="L365" s="383"/>
      <c r="M365" s="383"/>
      <c r="N365" s="383"/>
      <c r="O365" s="383"/>
      <c r="P365" s="383"/>
      <c r="Q365" s="383"/>
      <c r="R365" s="383"/>
      <c r="S365" s="383"/>
      <c r="T365" s="383"/>
      <c r="U365" s="383"/>
      <c r="V365" s="383"/>
      <c r="W365" s="383"/>
      <c r="X365" s="383"/>
      <c r="Y365" s="383"/>
      <c r="Z365" s="383"/>
      <c r="AA365" s="383"/>
      <c r="AB365" s="383"/>
      <c r="AC365" s="383"/>
      <c r="AD365" s="383"/>
      <c r="AE365" s="383"/>
      <c r="AF365" s="383"/>
      <c r="AG365" s="383"/>
      <c r="AH365" s="383"/>
      <c r="AI365" s="383"/>
      <c r="AJ365" s="383"/>
      <c r="AK365" s="383"/>
      <c r="AL365" s="383"/>
      <c r="AM365" s="383"/>
      <c r="AN365" s="383"/>
    </row>
    <row r="366" spans="1:40" s="386" customFormat="1" ht="16.5" customHeight="1">
      <c r="A366" s="380" t="s">
        <v>132</v>
      </c>
      <c r="B366" s="380"/>
      <c r="C366" s="381" t="str">
        <f>CONCATENATE('(7) vstupní data'!$B$6," ",'(7) vstupní data'!$B$7,"  ",'(7) vstupní data'!$B$8)</f>
        <v>25.- 26.2014 Český pohár  starší žákyně</v>
      </c>
      <c r="D366" s="381"/>
      <c r="E366" s="381"/>
      <c r="F366" s="381"/>
      <c r="G366" s="381"/>
      <c r="H366" s="381"/>
      <c r="I366" s="381"/>
      <c r="J366" s="381"/>
      <c r="K366" s="381"/>
      <c r="L366" s="381"/>
      <c r="M366" s="381"/>
      <c r="N366" s="381"/>
      <c r="O366" s="381"/>
      <c r="P366" s="381"/>
      <c r="Q366" s="381"/>
      <c r="R366" s="381"/>
      <c r="S366" s="381"/>
      <c r="T366" s="381"/>
      <c r="U366" s="381"/>
      <c r="V366" s="381"/>
      <c r="W366" s="381"/>
      <c r="X366" s="381" t="s">
        <v>133</v>
      </c>
      <c r="Y366" s="381"/>
      <c r="Z366" s="382" t="str">
        <f>'(7) vstupní data'!$B$11</f>
        <v>3.skupina</v>
      </c>
      <c r="AA366" s="382"/>
      <c r="AB366" s="382"/>
      <c r="AC366" s="382"/>
      <c r="AD366" s="382"/>
      <c r="AE366" s="382"/>
      <c r="AF366" s="383"/>
      <c r="AG366" s="383"/>
      <c r="AH366" s="384">
        <f>'(7) vstupní data'!$B$9</f>
        <v>0</v>
      </c>
      <c r="AI366" s="384"/>
      <c r="AJ366" s="384"/>
      <c r="AK366" s="384"/>
      <c r="AL366" s="384"/>
      <c r="AM366" s="384"/>
      <c r="AN366" s="384"/>
    </row>
    <row r="367" spans="1:40" s="386" customFormat="1" ht="15.75" customHeight="1">
      <c r="A367" s="380" t="s">
        <v>134</v>
      </c>
      <c r="B367" s="380"/>
      <c r="C367" s="381" t="str">
        <f>CONCATENATE('(7) vstupní data'!$B$1," ",'(7) vstupní data'!$B$3)</f>
        <v>TJ Orion Praha ZŠ Mráčkova 3090 Praha 12</v>
      </c>
      <c r="D367" s="381"/>
      <c r="E367" s="381"/>
      <c r="F367" s="381"/>
      <c r="G367" s="381"/>
      <c r="H367" s="381"/>
      <c r="I367" s="381"/>
      <c r="J367" s="381"/>
      <c r="K367" s="381"/>
      <c r="L367" s="381"/>
      <c r="M367" s="381"/>
      <c r="N367" s="381"/>
      <c r="O367" s="381"/>
      <c r="P367" s="381"/>
      <c r="Q367" s="381"/>
      <c r="R367" s="381"/>
      <c r="S367" s="381"/>
      <c r="T367" s="381"/>
      <c r="U367" s="381"/>
      <c r="V367" s="381"/>
      <c r="W367" s="381"/>
      <c r="X367" s="381"/>
      <c r="Y367" s="381"/>
      <c r="Z367" s="381"/>
      <c r="AA367" s="381"/>
      <c r="AB367" s="381"/>
      <c r="AC367" s="381"/>
      <c r="AD367" s="381"/>
      <c r="AE367" s="381"/>
      <c r="AF367" s="383"/>
      <c r="AG367" s="383"/>
      <c r="AH367" s="383"/>
      <c r="AI367" s="383"/>
      <c r="AJ367" s="383"/>
      <c r="AK367" s="383"/>
      <c r="AL367" s="383"/>
      <c r="AM367" s="383"/>
      <c r="AN367" s="383"/>
    </row>
    <row r="368" spans="1:40" s="386" customFormat="1" ht="15.75" customHeight="1">
      <c r="A368" s="387"/>
      <c r="B368" s="387"/>
      <c r="C368" s="388"/>
      <c r="D368" s="388"/>
      <c r="E368" s="388"/>
      <c r="F368" s="388"/>
      <c r="G368" s="388"/>
      <c r="H368" s="388"/>
      <c r="I368" s="388"/>
      <c r="J368" s="388"/>
      <c r="K368" s="388"/>
      <c r="L368" s="388"/>
      <c r="M368" s="388"/>
      <c r="N368" s="388"/>
      <c r="O368" s="388"/>
      <c r="P368" s="388"/>
      <c r="Q368" s="388"/>
      <c r="R368" s="388"/>
      <c r="S368" s="388"/>
      <c r="T368" s="388"/>
      <c r="U368" s="388"/>
      <c r="V368" s="388"/>
      <c r="W368" s="388"/>
      <c r="X368" s="388"/>
      <c r="Y368" s="388"/>
      <c r="Z368" s="388"/>
      <c r="AA368" s="388"/>
      <c r="AB368" s="388"/>
      <c r="AC368" s="388"/>
      <c r="AD368" s="388"/>
      <c r="AE368" s="388"/>
      <c r="AF368" s="383"/>
      <c r="AG368" s="383"/>
      <c r="AH368" s="381" t="s">
        <v>135</v>
      </c>
      <c r="AI368" s="381"/>
      <c r="AJ368" s="381"/>
      <c r="AK368" s="381"/>
      <c r="AL368" s="389">
        <v>14</v>
      </c>
      <c r="AM368" s="389"/>
      <c r="AN368" s="383"/>
    </row>
    <row r="369" spans="1:40" s="386" customFormat="1" ht="15.75" customHeight="1">
      <c r="A369" s="387"/>
      <c r="B369" s="387"/>
      <c r="C369" s="388"/>
      <c r="D369" s="388"/>
      <c r="E369" s="388"/>
      <c r="F369" s="388"/>
      <c r="G369" s="388"/>
      <c r="H369" s="388"/>
      <c r="I369" s="388"/>
      <c r="J369" s="388"/>
      <c r="K369" s="388"/>
      <c r="L369" s="388"/>
      <c r="M369" s="388"/>
      <c r="N369" s="388"/>
      <c r="O369" s="388"/>
      <c r="P369" s="388"/>
      <c r="Q369" s="388"/>
      <c r="R369" s="388"/>
      <c r="S369" s="388"/>
      <c r="T369" s="388"/>
      <c r="U369" s="388"/>
      <c r="V369" s="388"/>
      <c r="W369" s="388"/>
      <c r="X369" s="388"/>
      <c r="Y369" s="388"/>
      <c r="Z369" s="388"/>
      <c r="AA369" s="388"/>
      <c r="AB369" s="388"/>
      <c r="AC369" s="388"/>
      <c r="AD369" s="388"/>
      <c r="AE369" s="388"/>
      <c r="AF369" s="383"/>
      <c r="AG369" s="383"/>
      <c r="AH369" s="383"/>
      <c r="AI369" s="383"/>
      <c r="AJ369" s="383"/>
      <c r="AK369" s="383"/>
      <c r="AL369" s="383"/>
      <c r="AM369" s="383"/>
      <c r="AN369" s="383"/>
    </row>
    <row r="370" spans="1:40" s="386" customFormat="1" ht="15.75" customHeight="1">
      <c r="A370" s="390" t="s">
        <v>136</v>
      </c>
      <c r="B370" s="390"/>
      <c r="C370" s="383"/>
      <c r="D370" s="383"/>
      <c r="E370" s="391" t="s">
        <v>137</v>
      </c>
      <c r="F370" s="389" t="str">
        <f>VLOOKUP(AL368,'(7) vstupní data'!$H$2:$P$22,2,0)</f>
        <v>VK Karlovy Vary</v>
      </c>
      <c r="G370" s="389"/>
      <c r="H370" s="389"/>
      <c r="I370" s="389"/>
      <c r="J370" s="389"/>
      <c r="K370" s="389"/>
      <c r="L370" s="389"/>
      <c r="M370" s="389"/>
      <c r="N370" s="389"/>
      <c r="O370" s="389"/>
      <c r="P370" s="389"/>
      <c r="Q370" s="389"/>
      <c r="R370" s="389"/>
      <c r="S370" s="389"/>
      <c r="T370" s="389"/>
      <c r="U370" s="383"/>
      <c r="V370" s="391" t="s">
        <v>138</v>
      </c>
      <c r="W370" s="389" t="str">
        <f>VLOOKUP(AL368,'(7) vstupní data'!$H$2:$P$22,6,0)</f>
        <v>SK Kometa B</v>
      </c>
      <c r="X370" s="389"/>
      <c r="Y370" s="389"/>
      <c r="Z370" s="389"/>
      <c r="AA370" s="389"/>
      <c r="AB370" s="389"/>
      <c r="AC370" s="389"/>
      <c r="AD370" s="389"/>
      <c r="AE370" s="389"/>
      <c r="AF370" s="389"/>
      <c r="AG370" s="389"/>
      <c r="AH370" s="389"/>
      <c r="AI370" s="389"/>
      <c r="AJ370" s="389"/>
      <c r="AK370" s="389"/>
      <c r="AL370" s="383"/>
      <c r="AM370" s="383"/>
      <c r="AN370" s="383"/>
    </row>
    <row r="371" spans="1:40" s="386" customFormat="1" ht="11.25" customHeight="1">
      <c r="A371" s="383"/>
      <c r="B371" s="383"/>
      <c r="C371" s="383"/>
      <c r="D371" s="383"/>
      <c r="E371" s="383"/>
      <c r="F371" s="383"/>
      <c r="G371" s="383"/>
      <c r="H371" s="383"/>
      <c r="I371" s="383"/>
      <c r="J371" s="383"/>
      <c r="K371" s="383"/>
      <c r="L371" s="383"/>
      <c r="M371" s="383"/>
      <c r="N371" s="383"/>
      <c r="O371" s="383"/>
      <c r="P371" s="383"/>
      <c r="Q371" s="383"/>
      <c r="R371" s="383"/>
      <c r="S371" s="383"/>
      <c r="T371" s="383"/>
      <c r="U371" s="383"/>
      <c r="V371" s="383"/>
      <c r="W371" s="383"/>
      <c r="X371" s="383"/>
      <c r="Y371" s="383"/>
      <c r="Z371" s="383"/>
      <c r="AA371" s="383"/>
      <c r="AB371" s="383"/>
      <c r="AC371" s="383"/>
      <c r="AD371" s="383"/>
      <c r="AE371" s="383"/>
      <c r="AF371" s="383"/>
      <c r="AG371" s="383"/>
      <c r="AH371" s="383"/>
      <c r="AI371" s="383"/>
      <c r="AJ371" s="383"/>
      <c r="AK371" s="383"/>
      <c r="AL371" s="383"/>
      <c r="AM371" s="383"/>
      <c r="AN371" s="383"/>
    </row>
    <row r="372" spans="1:40" s="386" customFormat="1" ht="12.75" customHeight="1">
      <c r="A372" s="392" t="s">
        <v>141</v>
      </c>
      <c r="B372" s="383"/>
      <c r="C372" s="383"/>
      <c r="D372" s="383"/>
      <c r="E372" s="383"/>
      <c r="F372" s="383"/>
      <c r="G372" s="383"/>
      <c r="H372" s="383"/>
      <c r="I372" s="383"/>
      <c r="J372" s="383"/>
      <c r="K372" s="383"/>
      <c r="L372" s="383"/>
      <c r="M372" s="383"/>
      <c r="N372" s="383"/>
      <c r="O372" s="383"/>
      <c r="P372" s="383"/>
      <c r="Q372" s="383"/>
      <c r="R372" s="383"/>
      <c r="S372" s="383"/>
      <c r="T372" s="383"/>
      <c r="U372" s="383"/>
      <c r="V372" s="383"/>
      <c r="W372" s="383"/>
      <c r="X372" s="383"/>
      <c r="Y372" s="383"/>
      <c r="Z372" s="383"/>
      <c r="AA372" s="383"/>
      <c r="AB372" s="383"/>
      <c r="AC372" s="383"/>
      <c r="AD372" s="383"/>
      <c r="AE372" s="383"/>
      <c r="AF372" s="383"/>
      <c r="AG372" s="383"/>
      <c r="AH372" s="383"/>
      <c r="AI372" s="383"/>
      <c r="AJ372" s="383"/>
      <c r="AK372" s="383"/>
      <c r="AL372" s="383"/>
      <c r="AM372" s="383"/>
      <c r="AN372" s="383"/>
    </row>
    <row r="373" spans="1:40" s="386" customFormat="1" ht="12.75" customHeight="1">
      <c r="A373" s="393" t="s">
        <v>96</v>
      </c>
      <c r="B373" s="394">
        <v>1</v>
      </c>
      <c r="C373" s="394">
        <f>B373+1</f>
        <v>2</v>
      </c>
      <c r="D373" s="394">
        <f aca="true" t="shared" si="837" ref="D373:D374">C373+1</f>
        <v>3</v>
      </c>
      <c r="E373" s="394">
        <f aca="true" t="shared" si="838" ref="E373:E374">D373+1</f>
        <v>4</v>
      </c>
      <c r="F373" s="394">
        <f aca="true" t="shared" si="839" ref="F373:F374">E373+1</f>
        <v>5</v>
      </c>
      <c r="G373" s="395">
        <f aca="true" t="shared" si="840" ref="G373:G374">F373+1</f>
        <v>6</v>
      </c>
      <c r="H373" s="395">
        <f aca="true" t="shared" si="841" ref="H373:H374">G373+1</f>
        <v>7</v>
      </c>
      <c r="I373" s="395">
        <f aca="true" t="shared" si="842" ref="I373:I374">H373+1</f>
        <v>8</v>
      </c>
      <c r="J373" s="395">
        <f aca="true" t="shared" si="843" ref="J373:J374">I373+1</f>
        <v>9</v>
      </c>
      <c r="K373" s="395">
        <f aca="true" t="shared" si="844" ref="K373:K374">J373+1</f>
        <v>10</v>
      </c>
      <c r="L373" s="395">
        <f aca="true" t="shared" si="845" ref="L373:L374">K373+1</f>
        <v>11</v>
      </c>
      <c r="M373" s="395">
        <f aca="true" t="shared" si="846" ref="M373:M374">L373+1</f>
        <v>12</v>
      </c>
      <c r="N373" s="395">
        <f aca="true" t="shared" si="847" ref="N373:N374">M373+1</f>
        <v>13</v>
      </c>
      <c r="O373" s="395">
        <f aca="true" t="shared" si="848" ref="O373:O374">N373+1</f>
        <v>14</v>
      </c>
      <c r="P373" s="395">
        <f aca="true" t="shared" si="849" ref="P373:P374">O373+1</f>
        <v>15</v>
      </c>
      <c r="Q373" s="395">
        <f aca="true" t="shared" si="850" ref="Q373:Q374">P373+1</f>
        <v>16</v>
      </c>
      <c r="R373" s="395">
        <f aca="true" t="shared" si="851" ref="R373:R374">Q373+1</f>
        <v>17</v>
      </c>
      <c r="S373" s="395">
        <f aca="true" t="shared" si="852" ref="S373:S374">R373+1</f>
        <v>18</v>
      </c>
      <c r="T373" s="395">
        <f aca="true" t="shared" si="853" ref="T373:T374">S373+1</f>
        <v>19</v>
      </c>
      <c r="U373" s="395">
        <f aca="true" t="shared" si="854" ref="U373:U374">T373+1</f>
        <v>20</v>
      </c>
      <c r="V373" s="395">
        <f aca="true" t="shared" si="855" ref="V373:V374">U373+1</f>
        <v>21</v>
      </c>
      <c r="W373" s="395">
        <f aca="true" t="shared" si="856" ref="W373:W374">V373+1</f>
        <v>22</v>
      </c>
      <c r="X373" s="395">
        <f aca="true" t="shared" si="857" ref="X373:X374">W373+1</f>
        <v>23</v>
      </c>
      <c r="Y373" s="395">
        <f aca="true" t="shared" si="858" ref="Y373:Y374">X373+1</f>
        <v>24</v>
      </c>
      <c r="Z373" s="395">
        <f aca="true" t="shared" si="859" ref="Z373:Z374">Y373+1</f>
        <v>25</v>
      </c>
      <c r="AA373" s="395">
        <f aca="true" t="shared" si="860" ref="AA373:AA374">Z373+1</f>
        <v>26</v>
      </c>
      <c r="AB373" s="395">
        <f aca="true" t="shared" si="861" ref="AB373:AB374">AA373+1</f>
        <v>27</v>
      </c>
      <c r="AC373" s="395">
        <f aca="true" t="shared" si="862" ref="AC373:AC374">AB373+1</f>
        <v>28</v>
      </c>
      <c r="AD373" s="395">
        <f aca="true" t="shared" si="863" ref="AD373:AD374">AC373+1</f>
        <v>29</v>
      </c>
      <c r="AE373" s="395">
        <f aca="true" t="shared" si="864" ref="AE373:AE374">AD373+1</f>
        <v>30</v>
      </c>
      <c r="AF373" s="395">
        <f aca="true" t="shared" si="865" ref="AF373:AF374">AE373+1</f>
        <v>31</v>
      </c>
      <c r="AG373" s="395">
        <f aca="true" t="shared" si="866" ref="AG373:AG374">AF373+1</f>
        <v>32</v>
      </c>
      <c r="AH373" s="395">
        <f aca="true" t="shared" si="867" ref="AH373:AH374">AG373+1</f>
        <v>33</v>
      </c>
      <c r="AI373" s="395">
        <f aca="true" t="shared" si="868" ref="AI373:AI374">AH373+1</f>
        <v>34</v>
      </c>
      <c r="AJ373" s="395">
        <f aca="true" t="shared" si="869" ref="AJ373:AJ374">AI373+1</f>
        <v>35</v>
      </c>
      <c r="AK373" s="395">
        <f aca="true" t="shared" si="870" ref="AK373:AK374">AJ373+1</f>
        <v>36</v>
      </c>
      <c r="AL373" s="395">
        <f aca="true" t="shared" si="871" ref="AL373:AL374">AK373+1</f>
        <v>37</v>
      </c>
      <c r="AM373" s="395">
        <f aca="true" t="shared" si="872" ref="AM373:AM374">AL373+1</f>
        <v>38</v>
      </c>
      <c r="AN373" s="395">
        <f aca="true" t="shared" si="873" ref="AN373:AN374">AM373+1</f>
        <v>39</v>
      </c>
    </row>
    <row r="374" spans="1:40" s="386" customFormat="1" ht="12.75" customHeight="1">
      <c r="A374" s="393" t="s">
        <v>97</v>
      </c>
      <c r="B374" s="394">
        <v>1</v>
      </c>
      <c r="C374" s="394">
        <f>B374+1</f>
        <v>2</v>
      </c>
      <c r="D374" s="394">
        <f t="shared" si="837"/>
        <v>3</v>
      </c>
      <c r="E374" s="394">
        <f t="shared" si="838"/>
        <v>4</v>
      </c>
      <c r="F374" s="394">
        <f t="shared" si="839"/>
        <v>5</v>
      </c>
      <c r="G374" s="395">
        <f t="shared" si="840"/>
        <v>6</v>
      </c>
      <c r="H374" s="395">
        <f t="shared" si="841"/>
        <v>7</v>
      </c>
      <c r="I374" s="395">
        <f t="shared" si="842"/>
        <v>8</v>
      </c>
      <c r="J374" s="395">
        <f t="shared" si="843"/>
        <v>9</v>
      </c>
      <c r="K374" s="395">
        <f t="shared" si="844"/>
        <v>10</v>
      </c>
      <c r="L374" s="395">
        <f t="shared" si="845"/>
        <v>11</v>
      </c>
      <c r="M374" s="395">
        <f t="shared" si="846"/>
        <v>12</v>
      </c>
      <c r="N374" s="395">
        <f t="shared" si="847"/>
        <v>13</v>
      </c>
      <c r="O374" s="395">
        <f t="shared" si="848"/>
        <v>14</v>
      </c>
      <c r="P374" s="395">
        <f t="shared" si="849"/>
        <v>15</v>
      </c>
      <c r="Q374" s="395">
        <f t="shared" si="850"/>
        <v>16</v>
      </c>
      <c r="R374" s="395">
        <f t="shared" si="851"/>
        <v>17</v>
      </c>
      <c r="S374" s="395">
        <f t="shared" si="852"/>
        <v>18</v>
      </c>
      <c r="T374" s="395">
        <f t="shared" si="853"/>
        <v>19</v>
      </c>
      <c r="U374" s="395">
        <f t="shared" si="854"/>
        <v>20</v>
      </c>
      <c r="V374" s="395">
        <f t="shared" si="855"/>
        <v>21</v>
      </c>
      <c r="W374" s="395">
        <f t="shared" si="856"/>
        <v>22</v>
      </c>
      <c r="X374" s="395">
        <f t="shared" si="857"/>
        <v>23</v>
      </c>
      <c r="Y374" s="395">
        <f t="shared" si="858"/>
        <v>24</v>
      </c>
      <c r="Z374" s="395">
        <f t="shared" si="859"/>
        <v>25</v>
      </c>
      <c r="AA374" s="395">
        <f t="shared" si="860"/>
        <v>26</v>
      </c>
      <c r="AB374" s="395">
        <f t="shared" si="861"/>
        <v>27</v>
      </c>
      <c r="AC374" s="395">
        <f t="shared" si="862"/>
        <v>28</v>
      </c>
      <c r="AD374" s="395">
        <f t="shared" si="863"/>
        <v>29</v>
      </c>
      <c r="AE374" s="395">
        <f t="shared" si="864"/>
        <v>30</v>
      </c>
      <c r="AF374" s="395">
        <f t="shared" si="865"/>
        <v>31</v>
      </c>
      <c r="AG374" s="395">
        <f t="shared" si="866"/>
        <v>32</v>
      </c>
      <c r="AH374" s="395">
        <f t="shared" si="867"/>
        <v>33</v>
      </c>
      <c r="AI374" s="395">
        <f t="shared" si="868"/>
        <v>34</v>
      </c>
      <c r="AJ374" s="395">
        <f t="shared" si="869"/>
        <v>35</v>
      </c>
      <c r="AK374" s="395">
        <f t="shared" si="870"/>
        <v>36</v>
      </c>
      <c r="AL374" s="395">
        <f t="shared" si="871"/>
        <v>37</v>
      </c>
      <c r="AM374" s="395">
        <f t="shared" si="872"/>
        <v>38</v>
      </c>
      <c r="AN374" s="395">
        <f t="shared" si="873"/>
        <v>39</v>
      </c>
    </row>
    <row r="375" spans="1:40" s="386" customFormat="1" ht="12.75" customHeight="1">
      <c r="A375" s="396"/>
      <c r="B375" s="397"/>
      <c r="C375" s="397"/>
      <c r="D375" s="398"/>
      <c r="E375" s="398"/>
      <c r="F375" s="398"/>
      <c r="G375" s="399"/>
      <c r="H375" s="399"/>
      <c r="I375" s="398"/>
      <c r="J375" s="398"/>
      <c r="K375" s="398"/>
      <c r="L375" s="397"/>
      <c r="M375" s="397"/>
      <c r="N375" s="397"/>
      <c r="O375" s="397"/>
      <c r="P375" s="397"/>
      <c r="Q375" s="397"/>
      <c r="R375" s="397"/>
      <c r="S375" s="397"/>
      <c r="T375" s="397"/>
      <c r="U375" s="397"/>
      <c r="V375" s="397"/>
      <c r="W375" s="397"/>
      <c r="X375" s="397"/>
      <c r="Y375" s="397"/>
      <c r="Z375" s="397"/>
      <c r="AA375" s="397"/>
      <c r="AB375" s="397"/>
      <c r="AC375" s="397"/>
      <c r="AD375" s="397"/>
      <c r="AE375" s="397"/>
      <c r="AF375" s="397"/>
      <c r="AG375" s="397"/>
      <c r="AH375" s="397"/>
      <c r="AI375" s="397"/>
      <c r="AJ375" s="397"/>
      <c r="AK375" s="397"/>
      <c r="AL375" s="397"/>
      <c r="AM375" s="397"/>
      <c r="AN375" s="397"/>
    </row>
    <row r="376" spans="1:40" s="386" customFormat="1" ht="12.75" customHeight="1">
      <c r="A376" s="392"/>
      <c r="B376" s="400"/>
      <c r="C376" s="400"/>
      <c r="D376" s="401" t="s">
        <v>96</v>
      </c>
      <c r="E376" s="401" t="s">
        <v>90</v>
      </c>
      <c r="F376" s="401" t="s">
        <v>91</v>
      </c>
      <c r="G376" s="402"/>
      <c r="H376" s="403"/>
      <c r="I376" s="401" t="s">
        <v>97</v>
      </c>
      <c r="J376" s="401" t="s">
        <v>90</v>
      </c>
      <c r="K376" s="401" t="s">
        <v>91</v>
      </c>
      <c r="L376" s="400"/>
      <c r="M376" s="400"/>
      <c r="N376" s="400"/>
      <c r="O376" s="400"/>
      <c r="P376" s="400"/>
      <c r="Q376" s="400"/>
      <c r="R376" s="400"/>
      <c r="S376" s="400"/>
      <c r="T376" s="400"/>
      <c r="U376" s="400"/>
      <c r="V376" s="400"/>
      <c r="W376" s="400"/>
      <c r="X376" s="400"/>
      <c r="Y376" s="400"/>
      <c r="Z376" s="400"/>
      <c r="AA376" s="400"/>
      <c r="AB376" s="400"/>
      <c r="AC376" s="400"/>
      <c r="AD376" s="400"/>
      <c r="AE376" s="400"/>
      <c r="AF376" s="400"/>
      <c r="AG376" s="400"/>
      <c r="AH376" s="400"/>
      <c r="AI376" s="400"/>
      <c r="AJ376" s="400"/>
      <c r="AK376" s="400"/>
      <c r="AL376" s="383"/>
      <c r="AM376" s="383"/>
      <c r="AN376" s="383"/>
    </row>
    <row r="377" spans="1:40" s="386" customFormat="1" ht="12.75" customHeight="1">
      <c r="A377" s="392" t="s">
        <v>142</v>
      </c>
      <c r="B377" s="400"/>
      <c r="C377" s="400"/>
      <c r="D377" s="400"/>
      <c r="E377" s="400"/>
      <c r="F377" s="400"/>
      <c r="G377" s="400"/>
      <c r="H377" s="400"/>
      <c r="I377" s="400"/>
      <c r="J377" s="400"/>
      <c r="K377" s="400"/>
      <c r="L377" s="400"/>
      <c r="M377" s="400"/>
      <c r="N377" s="400"/>
      <c r="O377" s="400"/>
      <c r="P377" s="400"/>
      <c r="Q377" s="400"/>
      <c r="R377" s="400"/>
      <c r="S377" s="400"/>
      <c r="T377" s="400"/>
      <c r="U377" s="400"/>
      <c r="V377" s="400"/>
      <c r="W377" s="400"/>
      <c r="X377" s="400"/>
      <c r="Y377" s="400"/>
      <c r="Z377" s="400"/>
      <c r="AA377" s="400"/>
      <c r="AB377" s="400"/>
      <c r="AC377" s="400"/>
      <c r="AD377" s="400"/>
      <c r="AE377" s="400"/>
      <c r="AF377" s="400"/>
      <c r="AG377" s="400"/>
      <c r="AH377" s="400"/>
      <c r="AI377" s="400"/>
      <c r="AJ377" s="400"/>
      <c r="AK377" s="400"/>
      <c r="AL377" s="400"/>
      <c r="AM377" s="400"/>
      <c r="AN377" s="400"/>
    </row>
    <row r="378" spans="1:40" s="386" customFormat="1" ht="12.75" customHeight="1">
      <c r="A378" s="393" t="s">
        <v>96</v>
      </c>
      <c r="B378" s="394">
        <v>1</v>
      </c>
      <c r="C378" s="394">
        <f aca="true" t="shared" si="874" ref="C378:C379">B378+1</f>
        <v>2</v>
      </c>
      <c r="D378" s="394">
        <f aca="true" t="shared" si="875" ref="D378:D379">C378+1</f>
        <v>3</v>
      </c>
      <c r="E378" s="394">
        <f aca="true" t="shared" si="876" ref="E378:E379">D378+1</f>
        <v>4</v>
      </c>
      <c r="F378" s="394">
        <f aca="true" t="shared" si="877" ref="F378:F379">E378+1</f>
        <v>5</v>
      </c>
      <c r="G378" s="395">
        <f aca="true" t="shared" si="878" ref="G378:G379">F378+1</f>
        <v>6</v>
      </c>
      <c r="H378" s="395">
        <f aca="true" t="shared" si="879" ref="H378:H379">G378+1</f>
        <v>7</v>
      </c>
      <c r="I378" s="395">
        <f aca="true" t="shared" si="880" ref="I378:I379">H378+1</f>
        <v>8</v>
      </c>
      <c r="J378" s="395">
        <f aca="true" t="shared" si="881" ref="J378:J379">I378+1</f>
        <v>9</v>
      </c>
      <c r="K378" s="395">
        <f aca="true" t="shared" si="882" ref="K378:K379">J378+1</f>
        <v>10</v>
      </c>
      <c r="L378" s="395">
        <f aca="true" t="shared" si="883" ref="L378:L379">K378+1</f>
        <v>11</v>
      </c>
      <c r="M378" s="395">
        <f aca="true" t="shared" si="884" ref="M378:M379">L378+1</f>
        <v>12</v>
      </c>
      <c r="N378" s="395">
        <f aca="true" t="shared" si="885" ref="N378:N379">M378+1</f>
        <v>13</v>
      </c>
      <c r="O378" s="395">
        <f aca="true" t="shared" si="886" ref="O378:O379">N378+1</f>
        <v>14</v>
      </c>
      <c r="P378" s="395">
        <f aca="true" t="shared" si="887" ref="P378:P379">O378+1</f>
        <v>15</v>
      </c>
      <c r="Q378" s="395">
        <f aca="true" t="shared" si="888" ref="Q378:Q379">P378+1</f>
        <v>16</v>
      </c>
      <c r="R378" s="395">
        <f aca="true" t="shared" si="889" ref="R378:R379">Q378+1</f>
        <v>17</v>
      </c>
      <c r="S378" s="395">
        <f aca="true" t="shared" si="890" ref="S378:S379">R378+1</f>
        <v>18</v>
      </c>
      <c r="T378" s="395">
        <f aca="true" t="shared" si="891" ref="T378:T379">S378+1</f>
        <v>19</v>
      </c>
      <c r="U378" s="395">
        <f aca="true" t="shared" si="892" ref="U378:U379">T378+1</f>
        <v>20</v>
      </c>
      <c r="V378" s="395">
        <f aca="true" t="shared" si="893" ref="V378:V379">U378+1</f>
        <v>21</v>
      </c>
      <c r="W378" s="395">
        <f aca="true" t="shared" si="894" ref="W378:W379">V378+1</f>
        <v>22</v>
      </c>
      <c r="X378" s="395">
        <f aca="true" t="shared" si="895" ref="X378:X379">W378+1</f>
        <v>23</v>
      </c>
      <c r="Y378" s="395">
        <f aca="true" t="shared" si="896" ref="Y378:Y379">X378+1</f>
        <v>24</v>
      </c>
      <c r="Z378" s="395">
        <f aca="true" t="shared" si="897" ref="Z378:Z379">Y378+1</f>
        <v>25</v>
      </c>
      <c r="AA378" s="395">
        <f aca="true" t="shared" si="898" ref="AA378:AA379">Z378+1</f>
        <v>26</v>
      </c>
      <c r="AB378" s="395">
        <f aca="true" t="shared" si="899" ref="AB378:AB379">AA378+1</f>
        <v>27</v>
      </c>
      <c r="AC378" s="395">
        <f aca="true" t="shared" si="900" ref="AC378:AC379">AB378+1</f>
        <v>28</v>
      </c>
      <c r="AD378" s="395">
        <f aca="true" t="shared" si="901" ref="AD378:AD379">AC378+1</f>
        <v>29</v>
      </c>
      <c r="AE378" s="395">
        <f aca="true" t="shared" si="902" ref="AE378:AE379">AD378+1</f>
        <v>30</v>
      </c>
      <c r="AF378" s="395">
        <f aca="true" t="shared" si="903" ref="AF378:AF379">AE378+1</f>
        <v>31</v>
      </c>
      <c r="AG378" s="395">
        <f aca="true" t="shared" si="904" ref="AG378:AG379">AF378+1</f>
        <v>32</v>
      </c>
      <c r="AH378" s="395">
        <f aca="true" t="shared" si="905" ref="AH378:AH379">AG378+1</f>
        <v>33</v>
      </c>
      <c r="AI378" s="395">
        <f aca="true" t="shared" si="906" ref="AI378:AI379">AH378+1</f>
        <v>34</v>
      </c>
      <c r="AJ378" s="395">
        <f aca="true" t="shared" si="907" ref="AJ378:AJ379">AI378+1</f>
        <v>35</v>
      </c>
      <c r="AK378" s="395">
        <f aca="true" t="shared" si="908" ref="AK378:AK379">AJ378+1</f>
        <v>36</v>
      </c>
      <c r="AL378" s="395">
        <f aca="true" t="shared" si="909" ref="AL378:AL379">AK378+1</f>
        <v>37</v>
      </c>
      <c r="AM378" s="395">
        <f aca="true" t="shared" si="910" ref="AM378:AM379">AL378+1</f>
        <v>38</v>
      </c>
      <c r="AN378" s="395">
        <f aca="true" t="shared" si="911" ref="AN378:AN379">AM378+1</f>
        <v>39</v>
      </c>
    </row>
    <row r="379" spans="1:40" s="386" customFormat="1" ht="12.75" customHeight="1">
      <c r="A379" s="393" t="s">
        <v>97</v>
      </c>
      <c r="B379" s="394">
        <v>1</v>
      </c>
      <c r="C379" s="394">
        <f t="shared" si="874"/>
        <v>2</v>
      </c>
      <c r="D379" s="394">
        <f t="shared" si="875"/>
        <v>3</v>
      </c>
      <c r="E379" s="394">
        <f t="shared" si="876"/>
        <v>4</v>
      </c>
      <c r="F379" s="394">
        <f t="shared" si="877"/>
        <v>5</v>
      </c>
      <c r="G379" s="395">
        <f t="shared" si="878"/>
        <v>6</v>
      </c>
      <c r="H379" s="395">
        <f t="shared" si="879"/>
        <v>7</v>
      </c>
      <c r="I379" s="395">
        <f t="shared" si="880"/>
        <v>8</v>
      </c>
      <c r="J379" s="395">
        <f t="shared" si="881"/>
        <v>9</v>
      </c>
      <c r="K379" s="395">
        <f t="shared" si="882"/>
        <v>10</v>
      </c>
      <c r="L379" s="395">
        <f t="shared" si="883"/>
        <v>11</v>
      </c>
      <c r="M379" s="395">
        <f t="shared" si="884"/>
        <v>12</v>
      </c>
      <c r="N379" s="395">
        <f t="shared" si="885"/>
        <v>13</v>
      </c>
      <c r="O379" s="395">
        <f t="shared" si="886"/>
        <v>14</v>
      </c>
      <c r="P379" s="395">
        <f t="shared" si="887"/>
        <v>15</v>
      </c>
      <c r="Q379" s="395">
        <f t="shared" si="888"/>
        <v>16</v>
      </c>
      <c r="R379" s="395">
        <f t="shared" si="889"/>
        <v>17</v>
      </c>
      <c r="S379" s="395">
        <f t="shared" si="890"/>
        <v>18</v>
      </c>
      <c r="T379" s="395">
        <f t="shared" si="891"/>
        <v>19</v>
      </c>
      <c r="U379" s="395">
        <f t="shared" si="892"/>
        <v>20</v>
      </c>
      <c r="V379" s="395">
        <f t="shared" si="893"/>
        <v>21</v>
      </c>
      <c r="W379" s="395">
        <f t="shared" si="894"/>
        <v>22</v>
      </c>
      <c r="X379" s="395">
        <f t="shared" si="895"/>
        <v>23</v>
      </c>
      <c r="Y379" s="395">
        <f t="shared" si="896"/>
        <v>24</v>
      </c>
      <c r="Z379" s="395">
        <f t="shared" si="897"/>
        <v>25</v>
      </c>
      <c r="AA379" s="395">
        <f t="shared" si="898"/>
        <v>26</v>
      </c>
      <c r="AB379" s="395">
        <f t="shared" si="899"/>
        <v>27</v>
      </c>
      <c r="AC379" s="395">
        <f t="shared" si="900"/>
        <v>28</v>
      </c>
      <c r="AD379" s="395">
        <f t="shared" si="901"/>
        <v>29</v>
      </c>
      <c r="AE379" s="395">
        <f t="shared" si="902"/>
        <v>30</v>
      </c>
      <c r="AF379" s="395">
        <f t="shared" si="903"/>
        <v>31</v>
      </c>
      <c r="AG379" s="395">
        <f t="shared" si="904"/>
        <v>32</v>
      </c>
      <c r="AH379" s="395">
        <f t="shared" si="905"/>
        <v>33</v>
      </c>
      <c r="AI379" s="395">
        <f t="shared" si="906"/>
        <v>34</v>
      </c>
      <c r="AJ379" s="395">
        <f t="shared" si="907"/>
        <v>35</v>
      </c>
      <c r="AK379" s="395">
        <f t="shared" si="908"/>
        <v>36</v>
      </c>
      <c r="AL379" s="395">
        <f t="shared" si="909"/>
        <v>37</v>
      </c>
      <c r="AM379" s="395">
        <f t="shared" si="910"/>
        <v>38</v>
      </c>
      <c r="AN379" s="395">
        <f t="shared" si="911"/>
        <v>39</v>
      </c>
    </row>
    <row r="380" spans="1:40" s="386" customFormat="1" ht="12.75" customHeight="1">
      <c r="A380" s="396"/>
      <c r="B380" s="397"/>
      <c r="C380" s="397"/>
      <c r="D380" s="398"/>
      <c r="E380" s="398"/>
      <c r="F380" s="398"/>
      <c r="G380" s="399"/>
      <c r="H380" s="399"/>
      <c r="I380" s="398"/>
      <c r="J380" s="398"/>
      <c r="K380" s="398"/>
      <c r="L380" s="397"/>
      <c r="M380" s="397"/>
      <c r="N380" s="397"/>
      <c r="O380" s="397"/>
      <c r="P380" s="397"/>
      <c r="Q380" s="397"/>
      <c r="R380" s="397"/>
      <c r="S380" s="397"/>
      <c r="T380" s="397"/>
      <c r="U380" s="397"/>
      <c r="V380" s="397"/>
      <c r="W380" s="397"/>
      <c r="X380" s="397"/>
      <c r="Y380" s="397"/>
      <c r="Z380" s="397"/>
      <c r="AA380" s="397"/>
      <c r="AB380" s="397"/>
      <c r="AC380" s="397"/>
      <c r="AD380" s="397"/>
      <c r="AE380" s="397"/>
      <c r="AF380" s="397"/>
      <c r="AG380" s="397"/>
      <c r="AH380" s="397"/>
      <c r="AI380" s="397"/>
      <c r="AJ380" s="397"/>
      <c r="AK380" s="397"/>
      <c r="AL380" s="397"/>
      <c r="AM380" s="397"/>
      <c r="AN380" s="397"/>
    </row>
    <row r="381" spans="1:40" s="386" customFormat="1" ht="12.75" customHeight="1">
      <c r="A381" s="392"/>
      <c r="B381" s="400"/>
      <c r="C381" s="400"/>
      <c r="D381" s="401" t="s">
        <v>96</v>
      </c>
      <c r="E381" s="401" t="s">
        <v>90</v>
      </c>
      <c r="F381" s="401" t="s">
        <v>91</v>
      </c>
      <c r="G381" s="402"/>
      <c r="H381" s="403"/>
      <c r="I381" s="401" t="s">
        <v>97</v>
      </c>
      <c r="J381" s="401" t="s">
        <v>90</v>
      </c>
      <c r="K381" s="401" t="s">
        <v>91</v>
      </c>
      <c r="L381" s="400"/>
      <c r="M381" s="400"/>
      <c r="N381" s="400"/>
      <c r="O381" s="400"/>
      <c r="P381" s="400"/>
      <c r="Q381" s="400"/>
      <c r="R381" s="400"/>
      <c r="S381" s="400"/>
      <c r="T381" s="400"/>
      <c r="U381" s="400"/>
      <c r="V381" s="400"/>
      <c r="W381" s="400"/>
      <c r="X381" s="400"/>
      <c r="Y381" s="400"/>
      <c r="Z381" s="400"/>
      <c r="AA381" s="400"/>
      <c r="AB381" s="400"/>
      <c r="AC381" s="400"/>
      <c r="AD381" s="400"/>
      <c r="AE381" s="400"/>
      <c r="AF381" s="400"/>
      <c r="AG381" s="400"/>
      <c r="AH381" s="400"/>
      <c r="AI381" s="400"/>
      <c r="AJ381" s="400"/>
      <c r="AK381" s="400"/>
      <c r="AL381" s="400"/>
      <c r="AM381" s="400"/>
      <c r="AN381" s="400"/>
    </row>
    <row r="382" spans="1:40" s="386" customFormat="1" ht="11.25" customHeight="1">
      <c r="A382" s="383"/>
      <c r="B382" s="383"/>
      <c r="C382" s="383"/>
      <c r="D382" s="383"/>
      <c r="E382" s="383"/>
      <c r="F382" s="383"/>
      <c r="G382" s="383"/>
      <c r="H382" s="383"/>
      <c r="I382" s="383"/>
      <c r="J382" s="383"/>
      <c r="K382" s="383"/>
      <c r="L382" s="383"/>
      <c r="M382" s="383"/>
      <c r="N382" s="383"/>
      <c r="O382" s="383"/>
      <c r="P382" s="383"/>
      <c r="Q382" s="383"/>
      <c r="R382" s="383"/>
      <c r="S382" s="383"/>
      <c r="T382" s="383"/>
      <c r="U382" s="383"/>
      <c r="V382" s="383"/>
      <c r="W382" s="383"/>
      <c r="X382" s="383"/>
      <c r="Y382" s="383"/>
      <c r="Z382" s="383"/>
      <c r="AA382" s="383"/>
      <c r="AB382" s="383"/>
      <c r="AC382" s="383"/>
      <c r="AD382" s="383"/>
      <c r="AE382" s="383"/>
      <c r="AF382" s="383"/>
      <c r="AG382" s="383"/>
      <c r="AH382" s="383"/>
      <c r="AI382" s="383"/>
      <c r="AJ382" s="383"/>
      <c r="AK382" s="383"/>
      <c r="AL382" s="383"/>
      <c r="AM382" s="383"/>
      <c r="AN382" s="383"/>
    </row>
    <row r="383" spans="1:40" s="386" customFormat="1" ht="12" customHeight="1">
      <c r="A383" s="383"/>
      <c r="B383" s="383"/>
      <c r="C383" s="400"/>
      <c r="D383" s="406"/>
      <c r="E383" s="407"/>
      <c r="F383" s="407"/>
      <c r="G383" s="406"/>
      <c r="H383" s="406"/>
      <c r="I383" s="406"/>
      <c r="J383" s="407"/>
      <c r="K383" s="407"/>
      <c r="L383" s="400"/>
      <c r="M383" s="400"/>
      <c r="N383" s="400"/>
      <c r="O383" s="400"/>
      <c r="P383" s="383"/>
      <c r="Q383" s="383"/>
      <c r="R383" s="383"/>
      <c r="S383" s="383"/>
      <c r="T383" s="383"/>
      <c r="U383" s="383"/>
      <c r="V383" s="383"/>
      <c r="W383" s="383"/>
      <c r="X383" s="383"/>
      <c r="Y383" s="383"/>
      <c r="Z383" s="383"/>
      <c r="AA383" s="383"/>
      <c r="AB383" s="383"/>
      <c r="AC383" s="383"/>
      <c r="AD383" s="383"/>
      <c r="AE383" s="383"/>
      <c r="AF383" s="383"/>
      <c r="AG383" s="383"/>
      <c r="AH383" s="383"/>
      <c r="AI383" s="383"/>
      <c r="AJ383" s="383"/>
      <c r="AK383" s="383"/>
      <c r="AL383" s="383"/>
      <c r="AM383" s="383"/>
      <c r="AN383" s="383"/>
    </row>
    <row r="384" spans="1:40" s="386" customFormat="1" ht="11.25" customHeight="1">
      <c r="A384" s="383"/>
      <c r="B384" s="383"/>
      <c r="C384" s="383"/>
      <c r="D384" s="383"/>
      <c r="E384" s="383"/>
      <c r="F384" s="383"/>
      <c r="G384" s="383"/>
      <c r="H384" s="383"/>
      <c r="I384" s="383"/>
      <c r="J384" s="383"/>
      <c r="K384" s="383"/>
      <c r="L384" s="383"/>
      <c r="M384" s="383"/>
      <c r="N384" s="383"/>
      <c r="O384" s="383"/>
      <c r="P384" s="383"/>
      <c r="Q384" s="383"/>
      <c r="R384" s="383"/>
      <c r="S384" s="383"/>
      <c r="T384" s="383"/>
      <c r="U384" s="383"/>
      <c r="V384" s="383"/>
      <c r="W384" s="383"/>
      <c r="X384" s="383"/>
      <c r="Y384" s="383"/>
      <c r="Z384" s="383"/>
      <c r="AA384" s="383"/>
      <c r="AB384" s="383"/>
      <c r="AC384" s="383"/>
      <c r="AD384" s="383"/>
      <c r="AE384" s="383"/>
      <c r="AF384" s="383"/>
      <c r="AG384" s="383"/>
      <c r="AH384" s="383"/>
      <c r="AI384" s="383"/>
      <c r="AJ384" s="383"/>
      <c r="AK384" s="383"/>
      <c r="AL384" s="383"/>
      <c r="AM384" s="383"/>
      <c r="AN384" s="383"/>
    </row>
    <row r="385" spans="1:40" s="386" customFormat="1" ht="15.75" customHeight="1">
      <c r="A385" s="408" t="s">
        <v>139</v>
      </c>
      <c r="B385" s="392"/>
      <c r="C385" s="392"/>
      <c r="D385" s="392"/>
      <c r="E385" s="392"/>
      <c r="F385" s="383"/>
      <c r="G385" s="383"/>
      <c r="H385" s="409" t="s">
        <v>96</v>
      </c>
      <c r="I385" s="409"/>
      <c r="J385" s="409" t="s">
        <v>48</v>
      </c>
      <c r="K385" s="409" t="s">
        <v>97</v>
      </c>
      <c r="L385" s="409"/>
      <c r="M385" s="383"/>
      <c r="N385" s="383"/>
      <c r="O385" s="383"/>
      <c r="P385" s="383"/>
      <c r="Q385" s="383"/>
      <c r="R385" s="383"/>
      <c r="S385" s="383"/>
      <c r="T385" s="383"/>
      <c r="U385" s="383"/>
      <c r="V385" s="383"/>
      <c r="W385" s="383"/>
      <c r="X385" s="383"/>
      <c r="Y385" s="383"/>
      <c r="Z385" s="383"/>
      <c r="AA385" s="383"/>
      <c r="AB385" s="383"/>
      <c r="AC385" s="383"/>
      <c r="AD385" s="383"/>
      <c r="AE385" s="383"/>
      <c r="AF385" s="383"/>
      <c r="AG385" s="383"/>
      <c r="AH385" s="383"/>
      <c r="AI385" s="383"/>
      <c r="AJ385" s="383"/>
      <c r="AK385" s="383"/>
      <c r="AL385" s="383"/>
      <c r="AM385" s="383"/>
      <c r="AN385" s="383"/>
    </row>
    <row r="386" spans="1:40" s="386" customFormat="1" ht="15.75" customHeight="1">
      <c r="A386" s="383"/>
      <c r="B386" s="392"/>
      <c r="C386" s="392"/>
      <c r="D386" s="380" t="s">
        <v>141</v>
      </c>
      <c r="E386" s="380"/>
      <c r="F386" s="380"/>
      <c r="G386" s="380"/>
      <c r="H386" s="393"/>
      <c r="I386" s="393"/>
      <c r="J386" s="409" t="s">
        <v>48</v>
      </c>
      <c r="K386" s="393"/>
      <c r="L386" s="393"/>
      <c r="M386" s="410"/>
      <c r="N386" s="383"/>
      <c r="O386" s="411" t="s">
        <v>140</v>
      </c>
      <c r="P386" s="411"/>
      <c r="Q386" s="411"/>
      <c r="R386" s="411"/>
      <c r="S386" s="411"/>
      <c r="T386" s="412"/>
      <c r="U386" s="412"/>
      <c r="V386" s="412"/>
      <c r="W386" s="412"/>
      <c r="X386" s="412"/>
      <c r="Y386" s="412"/>
      <c r="Z386" s="412"/>
      <c r="AA386" s="412"/>
      <c r="AB386" s="412"/>
      <c r="AC386" s="412"/>
      <c r="AD386" s="412"/>
      <c r="AE386" s="412"/>
      <c r="AF386" s="412"/>
      <c r="AG386" s="412"/>
      <c r="AH386" s="412"/>
      <c r="AI386" s="412"/>
      <c r="AJ386" s="413" t="s">
        <v>48</v>
      </c>
      <c r="AK386" s="413"/>
      <c r="AL386" s="413"/>
      <c r="AM386" s="413"/>
      <c r="AN386" s="413"/>
    </row>
    <row r="387" spans="1:40" s="386" customFormat="1" ht="16.5" customHeight="1">
      <c r="A387" s="392"/>
      <c r="B387" s="392"/>
      <c r="C387" s="392"/>
      <c r="D387" s="380" t="s">
        <v>142</v>
      </c>
      <c r="E387" s="380"/>
      <c r="F387" s="380"/>
      <c r="G387" s="380"/>
      <c r="H387" s="393"/>
      <c r="I387" s="393"/>
      <c r="J387" s="409" t="s">
        <v>48</v>
      </c>
      <c r="K387" s="393"/>
      <c r="L387" s="393"/>
      <c r="M387" s="410"/>
      <c r="N387" s="383"/>
      <c r="O387" s="411"/>
      <c r="P387" s="411"/>
      <c r="Q387" s="411"/>
      <c r="R387" s="411"/>
      <c r="S387" s="411"/>
      <c r="T387" s="412"/>
      <c r="U387" s="412"/>
      <c r="V387" s="412"/>
      <c r="W387" s="412"/>
      <c r="X387" s="412"/>
      <c r="Y387" s="412"/>
      <c r="Z387" s="412"/>
      <c r="AA387" s="412"/>
      <c r="AB387" s="412"/>
      <c r="AC387" s="412"/>
      <c r="AD387" s="412"/>
      <c r="AE387" s="412"/>
      <c r="AF387" s="412"/>
      <c r="AG387" s="412"/>
      <c r="AH387" s="412"/>
      <c r="AI387" s="412"/>
      <c r="AJ387" s="413"/>
      <c r="AK387" s="413"/>
      <c r="AL387" s="413"/>
      <c r="AM387" s="413"/>
      <c r="AN387" s="413"/>
    </row>
    <row r="388" spans="1:40" s="386" customFormat="1" ht="15.75" customHeight="1">
      <c r="A388" s="392"/>
      <c r="B388" s="392"/>
      <c r="C388" s="380" t="s">
        <v>40</v>
      </c>
      <c r="D388" s="380"/>
      <c r="E388" s="380"/>
      <c r="F388" s="380"/>
      <c r="G388" s="380"/>
      <c r="H388" s="393"/>
      <c r="I388" s="393"/>
      <c r="J388" s="409" t="s">
        <v>48</v>
      </c>
      <c r="K388" s="393"/>
      <c r="L388" s="393"/>
      <c r="M388" s="383"/>
      <c r="N388" s="383"/>
      <c r="O388" s="383"/>
      <c r="P388" s="383"/>
      <c r="Q388" s="383"/>
      <c r="R388" s="383"/>
      <c r="S388" s="383"/>
      <c r="T388" s="383"/>
      <c r="U388" s="383"/>
      <c r="V388" s="383"/>
      <c r="W388" s="383"/>
      <c r="X388" s="383"/>
      <c r="Y388" s="383"/>
      <c r="Z388" s="383"/>
      <c r="AA388" s="383"/>
      <c r="AB388" s="383"/>
      <c r="AC388" s="383"/>
      <c r="AD388" s="383"/>
      <c r="AE388" s="383"/>
      <c r="AF388" s="383"/>
      <c r="AG388" s="383"/>
      <c r="AH388" s="383"/>
      <c r="AI388" s="383"/>
      <c r="AJ388" s="383"/>
      <c r="AK388" s="383"/>
      <c r="AL388" s="383"/>
      <c r="AM388" s="383"/>
      <c r="AN388" s="383"/>
    </row>
    <row r="389" spans="1:40" s="386" customFormat="1" ht="11.25" customHeight="1">
      <c r="A389" s="383"/>
      <c r="B389" s="383"/>
      <c r="C389" s="383"/>
      <c r="D389" s="383"/>
      <c r="E389" s="383"/>
      <c r="F389" s="383"/>
      <c r="G389" s="383"/>
      <c r="H389" s="383"/>
      <c r="I389" s="383"/>
      <c r="J389" s="383"/>
      <c r="K389" s="383"/>
      <c r="L389" s="383"/>
      <c r="M389" s="383"/>
      <c r="N389" s="383"/>
      <c r="O389" s="383"/>
      <c r="P389" s="383"/>
      <c r="Q389" s="383"/>
      <c r="R389" s="383"/>
      <c r="S389" s="383"/>
      <c r="T389" s="383"/>
      <c r="U389" s="383"/>
      <c r="V389" s="383"/>
      <c r="W389" s="383"/>
      <c r="X389" s="383"/>
      <c r="Y389" s="383"/>
      <c r="Z389" s="383"/>
      <c r="AA389" s="383"/>
      <c r="AB389" s="383"/>
      <c r="AC389" s="383"/>
      <c r="AD389" s="383"/>
      <c r="AE389" s="383"/>
      <c r="AF389" s="383"/>
      <c r="AG389" s="383"/>
      <c r="AH389" s="383"/>
      <c r="AI389" s="383"/>
      <c r="AJ389" s="383"/>
      <c r="AK389" s="383"/>
      <c r="AL389" s="383"/>
      <c r="AM389" s="383"/>
      <c r="AN389" s="383"/>
    </row>
    <row r="390" spans="1:40" s="386" customFormat="1" ht="12.75" customHeight="1">
      <c r="A390" s="383"/>
      <c r="B390" s="383"/>
      <c r="C390" s="383"/>
      <c r="D390" s="383"/>
      <c r="E390" s="383"/>
      <c r="F390" s="383"/>
      <c r="G390" s="383"/>
      <c r="H390" s="383"/>
      <c r="I390" s="383"/>
      <c r="J390" s="383"/>
      <c r="K390" s="383"/>
      <c r="L390" s="383"/>
      <c r="M390" s="383"/>
      <c r="N390" s="383"/>
      <c r="O390" s="383"/>
      <c r="P390" s="383"/>
      <c r="Q390" s="383"/>
      <c r="R390" s="383"/>
      <c r="S390" s="383"/>
      <c r="T390" s="383"/>
      <c r="U390" s="383"/>
      <c r="V390" s="383"/>
      <c r="W390" s="383"/>
      <c r="X390" s="383"/>
      <c r="Y390" s="383"/>
      <c r="Z390" s="383"/>
      <c r="AA390" s="414" t="s">
        <v>145</v>
      </c>
      <c r="AB390" s="383"/>
      <c r="AC390" s="383"/>
      <c r="AD390" s="383"/>
      <c r="AE390" s="415"/>
      <c r="AF390" s="415"/>
      <c r="AG390" s="415"/>
      <c r="AH390" s="415"/>
      <c r="AI390" s="415"/>
      <c r="AJ390" s="415"/>
      <c r="AK390" s="415"/>
      <c r="AL390" s="415"/>
      <c r="AM390" s="415"/>
      <c r="AN390" s="415"/>
    </row>
    <row r="391" spans="1:40" s="386" customFormat="1" ht="12.75" customHeight="1">
      <c r="A391" s="383"/>
      <c r="B391" s="383"/>
      <c r="C391" s="383"/>
      <c r="D391" s="383"/>
      <c r="E391" s="383"/>
      <c r="F391" s="383"/>
      <c r="G391" s="383"/>
      <c r="H391" s="383"/>
      <c r="I391" s="383"/>
      <c r="J391" s="383"/>
      <c r="K391" s="383"/>
      <c r="L391" s="383"/>
      <c r="M391" s="383"/>
      <c r="N391" s="383"/>
      <c r="O391" s="383"/>
      <c r="P391" s="383"/>
      <c r="Q391" s="383"/>
      <c r="R391" s="383"/>
      <c r="S391" s="383"/>
      <c r="T391" s="383"/>
      <c r="U391" s="383"/>
      <c r="V391" s="383"/>
      <c r="W391" s="383"/>
      <c r="X391" s="383"/>
      <c r="Y391" s="383"/>
      <c r="Z391" s="383"/>
      <c r="AA391" s="414"/>
      <c r="AB391" s="383"/>
      <c r="AC391" s="383"/>
      <c r="AD391" s="383"/>
      <c r="AE391" s="415"/>
      <c r="AF391" s="415"/>
      <c r="AG391" s="415"/>
      <c r="AH391" s="415"/>
      <c r="AI391" s="415"/>
      <c r="AJ391" s="415"/>
      <c r="AK391" s="415"/>
      <c r="AL391" s="415"/>
      <c r="AM391" s="415"/>
      <c r="AN391" s="415"/>
    </row>
    <row r="392" spans="1:40" s="386" customFormat="1" ht="13.5" customHeight="1">
      <c r="A392" s="383"/>
      <c r="B392" s="383"/>
      <c r="C392" s="383"/>
      <c r="D392" s="383"/>
      <c r="E392" s="383"/>
      <c r="F392" s="383"/>
      <c r="G392" s="383"/>
      <c r="H392" s="383"/>
      <c r="I392" s="383"/>
      <c r="J392" s="383"/>
      <c r="K392" s="383"/>
      <c r="L392" s="383"/>
      <c r="M392" s="383"/>
      <c r="N392" s="383"/>
      <c r="O392" s="383"/>
      <c r="P392" s="383"/>
      <c r="Q392" s="383"/>
      <c r="R392" s="383"/>
      <c r="S392" s="383"/>
      <c r="T392" s="383"/>
      <c r="U392" s="383"/>
      <c r="V392" s="383"/>
      <c r="W392" s="383"/>
      <c r="X392" s="383"/>
      <c r="Y392" s="383"/>
      <c r="Z392" s="383"/>
      <c r="AA392" s="414"/>
      <c r="AB392" s="383"/>
      <c r="AC392" s="383"/>
      <c r="AD392" s="383"/>
      <c r="AE392" s="383"/>
      <c r="AF392" s="383"/>
      <c r="AG392" s="383"/>
      <c r="AH392" s="383"/>
      <c r="AI392" s="383"/>
      <c r="AJ392" s="383"/>
      <c r="AK392" s="383"/>
      <c r="AL392" s="383"/>
      <c r="AM392" s="383"/>
      <c r="AN392" s="383"/>
    </row>
    <row r="393" spans="1:41" s="386" customFormat="1" ht="16.5" customHeight="1">
      <c r="A393" s="380" t="s">
        <v>132</v>
      </c>
      <c r="B393" s="380"/>
      <c r="C393" s="381" t="str">
        <f>CONCATENATE('(7) vstupní data'!$B$6," ",'(7) vstupní data'!$B$7,"  ",'(7) vstupní data'!$B$8)</f>
        <v>25.- 26.2014 Český pohár  starší žákyně</v>
      </c>
      <c r="D393" s="381"/>
      <c r="E393" s="381"/>
      <c r="F393" s="381"/>
      <c r="G393" s="381"/>
      <c r="H393" s="381"/>
      <c r="I393" s="381"/>
      <c r="J393" s="381"/>
      <c r="K393" s="381"/>
      <c r="L393" s="381"/>
      <c r="M393" s="381"/>
      <c r="N393" s="381"/>
      <c r="O393" s="381"/>
      <c r="P393" s="381"/>
      <c r="Q393" s="381"/>
      <c r="R393" s="381"/>
      <c r="S393" s="381"/>
      <c r="T393" s="381"/>
      <c r="U393" s="381"/>
      <c r="V393" s="381"/>
      <c r="W393" s="381"/>
      <c r="X393" s="381" t="s">
        <v>133</v>
      </c>
      <c r="Y393" s="381"/>
      <c r="Z393" s="382" t="str">
        <f>'(7) vstupní data'!$B$11</f>
        <v>3.skupina</v>
      </c>
      <c r="AA393" s="382"/>
      <c r="AB393" s="382"/>
      <c r="AC393" s="382"/>
      <c r="AD393" s="382"/>
      <c r="AE393" s="382"/>
      <c r="AF393" s="383"/>
      <c r="AG393" s="383"/>
      <c r="AH393" s="384">
        <f>'(7) vstupní data'!$B$9</f>
        <v>0</v>
      </c>
      <c r="AI393" s="384"/>
      <c r="AJ393" s="384"/>
      <c r="AK393" s="384"/>
      <c r="AL393" s="384"/>
      <c r="AM393" s="384"/>
      <c r="AN393" s="384"/>
      <c r="AO393" s="385"/>
    </row>
    <row r="394" spans="1:40" s="386" customFormat="1" ht="15.75" customHeight="1">
      <c r="A394" s="380" t="s">
        <v>134</v>
      </c>
      <c r="B394" s="380"/>
      <c r="C394" s="381" t="str">
        <f>CONCATENATE('(7) vstupní data'!$B$1," ",'(7) vstupní data'!$B$3)</f>
        <v>TJ Orion Praha ZŠ Mráčkova 3090 Praha 12</v>
      </c>
      <c r="D394" s="381"/>
      <c r="E394" s="381"/>
      <c r="F394" s="381"/>
      <c r="G394" s="381"/>
      <c r="H394" s="381"/>
      <c r="I394" s="381"/>
      <c r="J394" s="381"/>
      <c r="K394" s="381"/>
      <c r="L394" s="381"/>
      <c r="M394" s="381"/>
      <c r="N394" s="381"/>
      <c r="O394" s="381"/>
      <c r="P394" s="381"/>
      <c r="Q394" s="381"/>
      <c r="R394" s="381"/>
      <c r="S394" s="381"/>
      <c r="T394" s="381"/>
      <c r="U394" s="381"/>
      <c r="V394" s="381"/>
      <c r="W394" s="381"/>
      <c r="X394" s="381"/>
      <c r="Y394" s="381"/>
      <c r="Z394" s="381"/>
      <c r="AA394" s="381"/>
      <c r="AB394" s="381"/>
      <c r="AC394" s="381"/>
      <c r="AD394" s="381"/>
      <c r="AE394" s="381"/>
      <c r="AF394" s="383"/>
      <c r="AG394" s="383"/>
      <c r="AH394" s="383"/>
      <c r="AI394" s="383"/>
      <c r="AJ394" s="383"/>
      <c r="AK394" s="383"/>
      <c r="AL394" s="383"/>
      <c r="AM394" s="383"/>
      <c r="AN394" s="383"/>
    </row>
    <row r="395" spans="1:40" s="386" customFormat="1" ht="15.75" customHeight="1">
      <c r="A395" s="387"/>
      <c r="B395" s="387"/>
      <c r="C395" s="388"/>
      <c r="D395" s="388"/>
      <c r="E395" s="388"/>
      <c r="F395" s="388"/>
      <c r="G395" s="388"/>
      <c r="H395" s="388"/>
      <c r="I395" s="388"/>
      <c r="J395" s="388"/>
      <c r="K395" s="388"/>
      <c r="L395" s="388"/>
      <c r="M395" s="388"/>
      <c r="N395" s="388"/>
      <c r="O395" s="388"/>
      <c r="P395" s="388"/>
      <c r="Q395" s="388"/>
      <c r="R395" s="388"/>
      <c r="S395" s="388"/>
      <c r="T395" s="388"/>
      <c r="U395" s="388"/>
      <c r="V395" s="388"/>
      <c r="W395" s="388"/>
      <c r="X395" s="388"/>
      <c r="Y395" s="388"/>
      <c r="Z395" s="388"/>
      <c r="AA395" s="388"/>
      <c r="AB395" s="388"/>
      <c r="AC395" s="388"/>
      <c r="AD395" s="388"/>
      <c r="AE395" s="388"/>
      <c r="AF395" s="383"/>
      <c r="AG395" s="383"/>
      <c r="AH395" s="381" t="s">
        <v>135</v>
      </c>
      <c r="AI395" s="381"/>
      <c r="AJ395" s="381"/>
      <c r="AK395" s="381"/>
      <c r="AL395" s="389">
        <v>15</v>
      </c>
      <c r="AM395" s="389"/>
      <c r="AN395" s="383"/>
    </row>
    <row r="396" spans="1:40" s="386" customFormat="1" ht="15.75" customHeight="1">
      <c r="A396" s="387"/>
      <c r="B396" s="387"/>
      <c r="C396" s="388"/>
      <c r="D396" s="388"/>
      <c r="E396" s="388"/>
      <c r="F396" s="388"/>
      <c r="G396" s="388"/>
      <c r="H396" s="388"/>
      <c r="I396" s="388"/>
      <c r="J396" s="388"/>
      <c r="K396" s="388"/>
      <c r="L396" s="388"/>
      <c r="M396" s="388"/>
      <c r="N396" s="388"/>
      <c r="O396" s="388"/>
      <c r="P396" s="388"/>
      <c r="Q396" s="388"/>
      <c r="R396" s="388"/>
      <c r="S396" s="388"/>
      <c r="T396" s="388"/>
      <c r="U396" s="388"/>
      <c r="V396" s="388"/>
      <c r="W396" s="388"/>
      <c r="X396" s="388"/>
      <c r="Y396" s="388"/>
      <c r="Z396" s="388"/>
      <c r="AA396" s="388"/>
      <c r="AB396" s="388"/>
      <c r="AC396" s="388"/>
      <c r="AD396" s="388"/>
      <c r="AE396" s="388"/>
      <c r="AF396" s="383"/>
      <c r="AG396" s="383"/>
      <c r="AH396" s="383"/>
      <c r="AI396" s="383"/>
      <c r="AJ396" s="383"/>
      <c r="AK396" s="383"/>
      <c r="AL396" s="383"/>
      <c r="AM396" s="383"/>
      <c r="AN396" s="383"/>
    </row>
    <row r="397" spans="1:40" s="386" customFormat="1" ht="15.75" customHeight="1">
      <c r="A397" s="390" t="s">
        <v>136</v>
      </c>
      <c r="B397" s="390"/>
      <c r="C397" s="383"/>
      <c r="D397" s="383"/>
      <c r="E397" s="391" t="s">
        <v>137</v>
      </c>
      <c r="F397" s="389" t="str">
        <f>VLOOKUP(AL395,'(7) vstupní data'!$H$2:$P$22,2,0)</f>
        <v>SK Třebín B</v>
      </c>
      <c r="G397" s="389"/>
      <c r="H397" s="389"/>
      <c r="I397" s="389"/>
      <c r="J397" s="389"/>
      <c r="K397" s="389"/>
      <c r="L397" s="389"/>
      <c r="M397" s="389"/>
      <c r="N397" s="389"/>
      <c r="O397" s="389"/>
      <c r="P397" s="389"/>
      <c r="Q397" s="389"/>
      <c r="R397" s="389"/>
      <c r="S397" s="389"/>
      <c r="T397" s="389"/>
      <c r="U397" s="383"/>
      <c r="V397" s="391" t="s">
        <v>138</v>
      </c>
      <c r="W397" s="389" t="str">
        <f>VLOOKUP(AL395,'(7) vstupní data'!$H$2:$P$22,6,0)</f>
        <v>SK TO Duchcov</v>
      </c>
      <c r="X397" s="389"/>
      <c r="Y397" s="389"/>
      <c r="Z397" s="389"/>
      <c r="AA397" s="389"/>
      <c r="AB397" s="389"/>
      <c r="AC397" s="389"/>
      <c r="AD397" s="389"/>
      <c r="AE397" s="389"/>
      <c r="AF397" s="389"/>
      <c r="AG397" s="389"/>
      <c r="AH397" s="389"/>
      <c r="AI397" s="389"/>
      <c r="AJ397" s="389"/>
      <c r="AK397" s="389"/>
      <c r="AL397" s="383"/>
      <c r="AM397" s="383"/>
      <c r="AN397" s="383"/>
    </row>
    <row r="398" spans="1:40" s="386" customFormat="1" ht="11.25" customHeight="1">
      <c r="A398" s="383"/>
      <c r="B398" s="383"/>
      <c r="C398" s="383"/>
      <c r="D398" s="383"/>
      <c r="E398" s="383"/>
      <c r="F398" s="383"/>
      <c r="G398" s="383"/>
      <c r="H398" s="383"/>
      <c r="I398" s="383"/>
      <c r="J398" s="383"/>
      <c r="K398" s="383"/>
      <c r="L398" s="383"/>
      <c r="M398" s="383"/>
      <c r="N398" s="383"/>
      <c r="O398" s="383"/>
      <c r="P398" s="383"/>
      <c r="Q398" s="383"/>
      <c r="R398" s="383"/>
      <c r="S398" s="383"/>
      <c r="T398" s="383"/>
      <c r="U398" s="383"/>
      <c r="V398" s="383"/>
      <c r="W398" s="383"/>
      <c r="X398" s="383"/>
      <c r="Y398" s="383"/>
      <c r="Z398" s="383"/>
      <c r="AA398" s="383"/>
      <c r="AB398" s="383"/>
      <c r="AC398" s="383"/>
      <c r="AD398" s="383"/>
      <c r="AE398" s="383"/>
      <c r="AF398" s="383"/>
      <c r="AG398" s="383"/>
      <c r="AH398" s="383"/>
      <c r="AI398" s="383"/>
      <c r="AJ398" s="383"/>
      <c r="AK398" s="383"/>
      <c r="AL398" s="383"/>
      <c r="AM398" s="383"/>
      <c r="AN398" s="383"/>
    </row>
    <row r="399" spans="1:40" s="386" customFormat="1" ht="12.75" customHeight="1">
      <c r="A399" s="392" t="s">
        <v>141</v>
      </c>
      <c r="B399" s="383"/>
      <c r="C399" s="383"/>
      <c r="D399" s="383"/>
      <c r="E399" s="383"/>
      <c r="F399" s="383"/>
      <c r="G399" s="383"/>
      <c r="H399" s="383"/>
      <c r="I399" s="383"/>
      <c r="J399" s="383"/>
      <c r="K399" s="383"/>
      <c r="L399" s="383"/>
      <c r="M399" s="383"/>
      <c r="N399" s="383"/>
      <c r="O399" s="383"/>
      <c r="P399" s="383"/>
      <c r="Q399" s="383"/>
      <c r="R399" s="383"/>
      <c r="S399" s="383"/>
      <c r="T399" s="383"/>
      <c r="U399" s="383"/>
      <c r="V399" s="383"/>
      <c r="W399" s="383"/>
      <c r="X399" s="383"/>
      <c r="Y399" s="383"/>
      <c r="Z399" s="383"/>
      <c r="AA399" s="383"/>
      <c r="AB399" s="383"/>
      <c r="AC399" s="383"/>
      <c r="AD399" s="383"/>
      <c r="AE399" s="383"/>
      <c r="AF399" s="383"/>
      <c r="AG399" s="383"/>
      <c r="AH399" s="383"/>
      <c r="AI399" s="383"/>
      <c r="AJ399" s="383"/>
      <c r="AK399" s="383"/>
      <c r="AL399" s="383"/>
      <c r="AM399" s="383"/>
      <c r="AN399" s="383"/>
    </row>
    <row r="400" spans="1:40" s="386" customFormat="1" ht="12.75" customHeight="1">
      <c r="A400" s="393" t="s">
        <v>96</v>
      </c>
      <c r="B400" s="394">
        <v>1</v>
      </c>
      <c r="C400" s="394">
        <f>B400+1</f>
        <v>2</v>
      </c>
      <c r="D400" s="394">
        <f aca="true" t="shared" si="912" ref="D400:D401">C400+1</f>
        <v>3</v>
      </c>
      <c r="E400" s="394">
        <f aca="true" t="shared" si="913" ref="E400:E401">D400+1</f>
        <v>4</v>
      </c>
      <c r="F400" s="394">
        <f aca="true" t="shared" si="914" ref="F400:F401">E400+1</f>
        <v>5</v>
      </c>
      <c r="G400" s="395">
        <f aca="true" t="shared" si="915" ref="G400:G401">F400+1</f>
        <v>6</v>
      </c>
      <c r="H400" s="395">
        <f aca="true" t="shared" si="916" ref="H400:H401">G400+1</f>
        <v>7</v>
      </c>
      <c r="I400" s="395">
        <f aca="true" t="shared" si="917" ref="I400:I401">H400+1</f>
        <v>8</v>
      </c>
      <c r="J400" s="395">
        <f aca="true" t="shared" si="918" ref="J400:J401">I400+1</f>
        <v>9</v>
      </c>
      <c r="K400" s="395">
        <f aca="true" t="shared" si="919" ref="K400:K401">J400+1</f>
        <v>10</v>
      </c>
      <c r="L400" s="395">
        <f aca="true" t="shared" si="920" ref="L400:L401">K400+1</f>
        <v>11</v>
      </c>
      <c r="M400" s="395">
        <f aca="true" t="shared" si="921" ref="M400:M401">L400+1</f>
        <v>12</v>
      </c>
      <c r="N400" s="395">
        <f aca="true" t="shared" si="922" ref="N400:N401">M400+1</f>
        <v>13</v>
      </c>
      <c r="O400" s="395">
        <f aca="true" t="shared" si="923" ref="O400:O401">N400+1</f>
        <v>14</v>
      </c>
      <c r="P400" s="395">
        <f aca="true" t="shared" si="924" ref="P400:P401">O400+1</f>
        <v>15</v>
      </c>
      <c r="Q400" s="395">
        <f aca="true" t="shared" si="925" ref="Q400:Q401">P400+1</f>
        <v>16</v>
      </c>
      <c r="R400" s="395">
        <f aca="true" t="shared" si="926" ref="R400:R401">Q400+1</f>
        <v>17</v>
      </c>
      <c r="S400" s="395">
        <f aca="true" t="shared" si="927" ref="S400:S401">R400+1</f>
        <v>18</v>
      </c>
      <c r="T400" s="395">
        <f aca="true" t="shared" si="928" ref="T400:T401">S400+1</f>
        <v>19</v>
      </c>
      <c r="U400" s="395">
        <f aca="true" t="shared" si="929" ref="U400:U401">T400+1</f>
        <v>20</v>
      </c>
      <c r="V400" s="395">
        <f aca="true" t="shared" si="930" ref="V400:V401">U400+1</f>
        <v>21</v>
      </c>
      <c r="W400" s="395">
        <f aca="true" t="shared" si="931" ref="W400:W401">V400+1</f>
        <v>22</v>
      </c>
      <c r="X400" s="395">
        <f aca="true" t="shared" si="932" ref="X400:X401">W400+1</f>
        <v>23</v>
      </c>
      <c r="Y400" s="395">
        <f aca="true" t="shared" si="933" ref="Y400:Y401">X400+1</f>
        <v>24</v>
      </c>
      <c r="Z400" s="395">
        <f aca="true" t="shared" si="934" ref="Z400:Z401">Y400+1</f>
        <v>25</v>
      </c>
      <c r="AA400" s="395">
        <f aca="true" t="shared" si="935" ref="AA400:AA401">Z400+1</f>
        <v>26</v>
      </c>
      <c r="AB400" s="395">
        <f aca="true" t="shared" si="936" ref="AB400:AB401">AA400+1</f>
        <v>27</v>
      </c>
      <c r="AC400" s="395">
        <f aca="true" t="shared" si="937" ref="AC400:AC401">AB400+1</f>
        <v>28</v>
      </c>
      <c r="AD400" s="395">
        <f aca="true" t="shared" si="938" ref="AD400:AD401">AC400+1</f>
        <v>29</v>
      </c>
      <c r="AE400" s="395">
        <f aca="true" t="shared" si="939" ref="AE400:AE401">AD400+1</f>
        <v>30</v>
      </c>
      <c r="AF400" s="395">
        <f aca="true" t="shared" si="940" ref="AF400:AF401">AE400+1</f>
        <v>31</v>
      </c>
      <c r="AG400" s="395">
        <f aca="true" t="shared" si="941" ref="AG400:AG401">AF400+1</f>
        <v>32</v>
      </c>
      <c r="AH400" s="395">
        <f aca="true" t="shared" si="942" ref="AH400:AH401">AG400+1</f>
        <v>33</v>
      </c>
      <c r="AI400" s="395">
        <f aca="true" t="shared" si="943" ref="AI400:AI401">AH400+1</f>
        <v>34</v>
      </c>
      <c r="AJ400" s="395">
        <f aca="true" t="shared" si="944" ref="AJ400:AJ401">AI400+1</f>
        <v>35</v>
      </c>
      <c r="AK400" s="395">
        <f aca="true" t="shared" si="945" ref="AK400:AK401">AJ400+1</f>
        <v>36</v>
      </c>
      <c r="AL400" s="395">
        <f aca="true" t="shared" si="946" ref="AL400:AL401">AK400+1</f>
        <v>37</v>
      </c>
      <c r="AM400" s="395">
        <f aca="true" t="shared" si="947" ref="AM400:AM401">AL400+1</f>
        <v>38</v>
      </c>
      <c r="AN400" s="395">
        <f aca="true" t="shared" si="948" ref="AN400:AN401">AM400+1</f>
        <v>39</v>
      </c>
    </row>
    <row r="401" spans="1:40" s="386" customFormat="1" ht="12.75" customHeight="1">
      <c r="A401" s="393" t="s">
        <v>97</v>
      </c>
      <c r="B401" s="394">
        <v>1</v>
      </c>
      <c r="C401" s="394">
        <f>B401+1</f>
        <v>2</v>
      </c>
      <c r="D401" s="394">
        <f t="shared" si="912"/>
        <v>3</v>
      </c>
      <c r="E401" s="394">
        <f t="shared" si="913"/>
        <v>4</v>
      </c>
      <c r="F401" s="394">
        <f t="shared" si="914"/>
        <v>5</v>
      </c>
      <c r="G401" s="395">
        <f t="shared" si="915"/>
        <v>6</v>
      </c>
      <c r="H401" s="395">
        <f t="shared" si="916"/>
        <v>7</v>
      </c>
      <c r="I401" s="395">
        <f t="shared" si="917"/>
        <v>8</v>
      </c>
      <c r="J401" s="395">
        <f t="shared" si="918"/>
        <v>9</v>
      </c>
      <c r="K401" s="395">
        <f t="shared" si="919"/>
        <v>10</v>
      </c>
      <c r="L401" s="395">
        <f t="shared" si="920"/>
        <v>11</v>
      </c>
      <c r="M401" s="395">
        <f t="shared" si="921"/>
        <v>12</v>
      </c>
      <c r="N401" s="395">
        <f t="shared" si="922"/>
        <v>13</v>
      </c>
      <c r="O401" s="395">
        <f t="shared" si="923"/>
        <v>14</v>
      </c>
      <c r="P401" s="395">
        <f t="shared" si="924"/>
        <v>15</v>
      </c>
      <c r="Q401" s="395">
        <f t="shared" si="925"/>
        <v>16</v>
      </c>
      <c r="R401" s="395">
        <f t="shared" si="926"/>
        <v>17</v>
      </c>
      <c r="S401" s="395">
        <f t="shared" si="927"/>
        <v>18</v>
      </c>
      <c r="T401" s="395">
        <f t="shared" si="928"/>
        <v>19</v>
      </c>
      <c r="U401" s="395">
        <f t="shared" si="929"/>
        <v>20</v>
      </c>
      <c r="V401" s="395">
        <f t="shared" si="930"/>
        <v>21</v>
      </c>
      <c r="W401" s="395">
        <f t="shared" si="931"/>
        <v>22</v>
      </c>
      <c r="X401" s="395">
        <f t="shared" si="932"/>
        <v>23</v>
      </c>
      <c r="Y401" s="395">
        <f t="shared" si="933"/>
        <v>24</v>
      </c>
      <c r="Z401" s="395">
        <f t="shared" si="934"/>
        <v>25</v>
      </c>
      <c r="AA401" s="395">
        <f t="shared" si="935"/>
        <v>26</v>
      </c>
      <c r="AB401" s="395">
        <f t="shared" si="936"/>
        <v>27</v>
      </c>
      <c r="AC401" s="395">
        <f t="shared" si="937"/>
        <v>28</v>
      </c>
      <c r="AD401" s="395">
        <f t="shared" si="938"/>
        <v>29</v>
      </c>
      <c r="AE401" s="395">
        <f t="shared" si="939"/>
        <v>30</v>
      </c>
      <c r="AF401" s="395">
        <f t="shared" si="940"/>
        <v>31</v>
      </c>
      <c r="AG401" s="395">
        <f t="shared" si="941"/>
        <v>32</v>
      </c>
      <c r="AH401" s="395">
        <f t="shared" si="942"/>
        <v>33</v>
      </c>
      <c r="AI401" s="395">
        <f t="shared" si="943"/>
        <v>34</v>
      </c>
      <c r="AJ401" s="395">
        <f t="shared" si="944"/>
        <v>35</v>
      </c>
      <c r="AK401" s="395">
        <f t="shared" si="945"/>
        <v>36</v>
      </c>
      <c r="AL401" s="395">
        <f t="shared" si="946"/>
        <v>37</v>
      </c>
      <c r="AM401" s="395">
        <f t="shared" si="947"/>
        <v>38</v>
      </c>
      <c r="AN401" s="395">
        <f t="shared" si="948"/>
        <v>39</v>
      </c>
    </row>
    <row r="402" spans="1:40" s="386" customFormat="1" ht="12.75" customHeight="1">
      <c r="A402" s="396"/>
      <c r="B402" s="397"/>
      <c r="C402" s="397"/>
      <c r="D402" s="398"/>
      <c r="E402" s="398"/>
      <c r="F402" s="398"/>
      <c r="G402" s="399"/>
      <c r="H402" s="399"/>
      <c r="I402" s="398"/>
      <c r="J402" s="398"/>
      <c r="K402" s="398"/>
      <c r="L402" s="397"/>
      <c r="M402" s="397"/>
      <c r="N402" s="397"/>
      <c r="O402" s="397"/>
      <c r="P402" s="397"/>
      <c r="Q402" s="397"/>
      <c r="R402" s="397"/>
      <c r="S402" s="397"/>
      <c r="T402" s="397"/>
      <c r="U402" s="397"/>
      <c r="V402" s="397"/>
      <c r="W402" s="397"/>
      <c r="X402" s="397"/>
      <c r="Y402" s="397"/>
      <c r="Z402" s="397"/>
      <c r="AA402" s="397"/>
      <c r="AB402" s="397"/>
      <c r="AC402" s="397"/>
      <c r="AD402" s="397"/>
      <c r="AE402" s="397"/>
      <c r="AF402" s="397"/>
      <c r="AG402" s="397"/>
      <c r="AH402" s="397"/>
      <c r="AI402" s="397"/>
      <c r="AJ402" s="397"/>
      <c r="AK402" s="397"/>
      <c r="AL402" s="397"/>
      <c r="AM402" s="397"/>
      <c r="AN402" s="397"/>
    </row>
    <row r="403" spans="1:40" s="386" customFormat="1" ht="12.75" customHeight="1">
      <c r="A403" s="392"/>
      <c r="B403" s="400"/>
      <c r="C403" s="400"/>
      <c r="D403" s="401" t="s">
        <v>96</v>
      </c>
      <c r="E403" s="401" t="s">
        <v>90</v>
      </c>
      <c r="F403" s="401" t="s">
        <v>91</v>
      </c>
      <c r="G403" s="402"/>
      <c r="H403" s="403"/>
      <c r="I403" s="401" t="s">
        <v>97</v>
      </c>
      <c r="J403" s="401" t="s">
        <v>90</v>
      </c>
      <c r="K403" s="401" t="s">
        <v>91</v>
      </c>
      <c r="L403" s="400"/>
      <c r="M403" s="400"/>
      <c r="N403" s="400"/>
      <c r="O403" s="400"/>
      <c r="P403" s="400"/>
      <c r="Q403" s="400"/>
      <c r="R403" s="400"/>
      <c r="S403" s="400"/>
      <c r="T403" s="400"/>
      <c r="U403" s="400"/>
      <c r="V403" s="400"/>
      <c r="W403" s="400"/>
      <c r="X403" s="400"/>
      <c r="Y403" s="400"/>
      <c r="Z403" s="400"/>
      <c r="AA403" s="400"/>
      <c r="AB403" s="400"/>
      <c r="AC403" s="400"/>
      <c r="AD403" s="400"/>
      <c r="AE403" s="400"/>
      <c r="AF403" s="400"/>
      <c r="AG403" s="400"/>
      <c r="AH403" s="400"/>
      <c r="AI403" s="400"/>
      <c r="AJ403" s="400"/>
      <c r="AK403" s="400"/>
      <c r="AL403" s="383"/>
      <c r="AM403" s="383"/>
      <c r="AN403" s="383"/>
    </row>
    <row r="404" spans="1:40" s="386" customFormat="1" ht="12.75" customHeight="1">
      <c r="A404" s="392" t="s">
        <v>142</v>
      </c>
      <c r="B404" s="400"/>
      <c r="C404" s="400"/>
      <c r="D404" s="400"/>
      <c r="E404" s="400"/>
      <c r="F404" s="400"/>
      <c r="G404" s="400"/>
      <c r="H404" s="400"/>
      <c r="I404" s="400"/>
      <c r="J404" s="400"/>
      <c r="K404" s="400"/>
      <c r="L404" s="400"/>
      <c r="M404" s="400"/>
      <c r="N404" s="400"/>
      <c r="O404" s="400"/>
      <c r="P404" s="400"/>
      <c r="Q404" s="400"/>
      <c r="R404" s="400"/>
      <c r="S404" s="400"/>
      <c r="T404" s="400"/>
      <c r="U404" s="400"/>
      <c r="V404" s="400"/>
      <c r="W404" s="400"/>
      <c r="X404" s="400"/>
      <c r="Y404" s="400"/>
      <c r="Z404" s="400"/>
      <c r="AA404" s="400"/>
      <c r="AB404" s="400"/>
      <c r="AC404" s="400"/>
      <c r="AD404" s="400"/>
      <c r="AE404" s="400"/>
      <c r="AF404" s="400"/>
      <c r="AG404" s="400"/>
      <c r="AH404" s="400"/>
      <c r="AI404" s="400"/>
      <c r="AJ404" s="400"/>
      <c r="AK404" s="400"/>
      <c r="AL404" s="400"/>
      <c r="AM404" s="400"/>
      <c r="AN404" s="400"/>
    </row>
    <row r="405" spans="1:40" s="386" customFormat="1" ht="12.75" customHeight="1">
      <c r="A405" s="393" t="s">
        <v>96</v>
      </c>
      <c r="B405" s="394">
        <v>1</v>
      </c>
      <c r="C405" s="394">
        <f aca="true" t="shared" si="949" ref="C405:C406">B405+1</f>
        <v>2</v>
      </c>
      <c r="D405" s="394">
        <f aca="true" t="shared" si="950" ref="D405:D406">C405+1</f>
        <v>3</v>
      </c>
      <c r="E405" s="394">
        <f aca="true" t="shared" si="951" ref="E405:E406">D405+1</f>
        <v>4</v>
      </c>
      <c r="F405" s="394">
        <f aca="true" t="shared" si="952" ref="F405:F406">E405+1</f>
        <v>5</v>
      </c>
      <c r="G405" s="395">
        <f aca="true" t="shared" si="953" ref="G405:G406">F405+1</f>
        <v>6</v>
      </c>
      <c r="H405" s="395">
        <f aca="true" t="shared" si="954" ref="H405:H406">G405+1</f>
        <v>7</v>
      </c>
      <c r="I405" s="395">
        <f aca="true" t="shared" si="955" ref="I405:I406">H405+1</f>
        <v>8</v>
      </c>
      <c r="J405" s="395">
        <f aca="true" t="shared" si="956" ref="J405:J406">I405+1</f>
        <v>9</v>
      </c>
      <c r="K405" s="395">
        <f aca="true" t="shared" si="957" ref="K405:K406">J405+1</f>
        <v>10</v>
      </c>
      <c r="L405" s="395">
        <f aca="true" t="shared" si="958" ref="L405:L406">K405+1</f>
        <v>11</v>
      </c>
      <c r="M405" s="395">
        <f aca="true" t="shared" si="959" ref="M405:M406">L405+1</f>
        <v>12</v>
      </c>
      <c r="N405" s="395">
        <f aca="true" t="shared" si="960" ref="N405:N406">M405+1</f>
        <v>13</v>
      </c>
      <c r="O405" s="395">
        <f aca="true" t="shared" si="961" ref="O405:O406">N405+1</f>
        <v>14</v>
      </c>
      <c r="P405" s="395">
        <f aca="true" t="shared" si="962" ref="P405:P406">O405+1</f>
        <v>15</v>
      </c>
      <c r="Q405" s="395">
        <f aca="true" t="shared" si="963" ref="Q405:Q406">P405+1</f>
        <v>16</v>
      </c>
      <c r="R405" s="395">
        <f aca="true" t="shared" si="964" ref="R405:R406">Q405+1</f>
        <v>17</v>
      </c>
      <c r="S405" s="395">
        <f aca="true" t="shared" si="965" ref="S405:S406">R405+1</f>
        <v>18</v>
      </c>
      <c r="T405" s="395">
        <f aca="true" t="shared" si="966" ref="T405:T406">S405+1</f>
        <v>19</v>
      </c>
      <c r="U405" s="395">
        <f aca="true" t="shared" si="967" ref="U405:U406">T405+1</f>
        <v>20</v>
      </c>
      <c r="V405" s="395">
        <f aca="true" t="shared" si="968" ref="V405:V406">U405+1</f>
        <v>21</v>
      </c>
      <c r="W405" s="395">
        <f aca="true" t="shared" si="969" ref="W405:W406">V405+1</f>
        <v>22</v>
      </c>
      <c r="X405" s="395">
        <f aca="true" t="shared" si="970" ref="X405:X406">W405+1</f>
        <v>23</v>
      </c>
      <c r="Y405" s="395">
        <f aca="true" t="shared" si="971" ref="Y405:Y406">X405+1</f>
        <v>24</v>
      </c>
      <c r="Z405" s="395">
        <f aca="true" t="shared" si="972" ref="Z405:Z406">Y405+1</f>
        <v>25</v>
      </c>
      <c r="AA405" s="395">
        <f aca="true" t="shared" si="973" ref="AA405:AA406">Z405+1</f>
        <v>26</v>
      </c>
      <c r="AB405" s="395">
        <f aca="true" t="shared" si="974" ref="AB405:AB406">AA405+1</f>
        <v>27</v>
      </c>
      <c r="AC405" s="395">
        <f aca="true" t="shared" si="975" ref="AC405:AC406">AB405+1</f>
        <v>28</v>
      </c>
      <c r="AD405" s="395">
        <f aca="true" t="shared" si="976" ref="AD405:AD406">AC405+1</f>
        <v>29</v>
      </c>
      <c r="AE405" s="395">
        <f aca="true" t="shared" si="977" ref="AE405:AE406">AD405+1</f>
        <v>30</v>
      </c>
      <c r="AF405" s="395">
        <f aca="true" t="shared" si="978" ref="AF405:AF406">AE405+1</f>
        <v>31</v>
      </c>
      <c r="AG405" s="395">
        <f aca="true" t="shared" si="979" ref="AG405:AG406">AF405+1</f>
        <v>32</v>
      </c>
      <c r="AH405" s="395">
        <f aca="true" t="shared" si="980" ref="AH405:AH406">AG405+1</f>
        <v>33</v>
      </c>
      <c r="AI405" s="395">
        <f aca="true" t="shared" si="981" ref="AI405:AI406">AH405+1</f>
        <v>34</v>
      </c>
      <c r="AJ405" s="395">
        <f aca="true" t="shared" si="982" ref="AJ405:AJ406">AI405+1</f>
        <v>35</v>
      </c>
      <c r="AK405" s="395">
        <f aca="true" t="shared" si="983" ref="AK405:AK406">AJ405+1</f>
        <v>36</v>
      </c>
      <c r="AL405" s="395">
        <f aca="true" t="shared" si="984" ref="AL405:AL406">AK405+1</f>
        <v>37</v>
      </c>
      <c r="AM405" s="395">
        <f aca="true" t="shared" si="985" ref="AM405:AM406">AL405+1</f>
        <v>38</v>
      </c>
      <c r="AN405" s="395">
        <f aca="true" t="shared" si="986" ref="AN405:AN406">AM405+1</f>
        <v>39</v>
      </c>
    </row>
    <row r="406" spans="1:40" s="386" customFormat="1" ht="12.75" customHeight="1">
      <c r="A406" s="393" t="s">
        <v>97</v>
      </c>
      <c r="B406" s="394">
        <v>1</v>
      </c>
      <c r="C406" s="394">
        <f t="shared" si="949"/>
        <v>2</v>
      </c>
      <c r="D406" s="394">
        <f t="shared" si="950"/>
        <v>3</v>
      </c>
      <c r="E406" s="394">
        <f t="shared" si="951"/>
        <v>4</v>
      </c>
      <c r="F406" s="394">
        <f t="shared" si="952"/>
        <v>5</v>
      </c>
      <c r="G406" s="395">
        <f t="shared" si="953"/>
        <v>6</v>
      </c>
      <c r="H406" s="395">
        <f t="shared" si="954"/>
        <v>7</v>
      </c>
      <c r="I406" s="395">
        <f t="shared" si="955"/>
        <v>8</v>
      </c>
      <c r="J406" s="395">
        <f t="shared" si="956"/>
        <v>9</v>
      </c>
      <c r="K406" s="395">
        <f t="shared" si="957"/>
        <v>10</v>
      </c>
      <c r="L406" s="395">
        <f t="shared" si="958"/>
        <v>11</v>
      </c>
      <c r="M406" s="395">
        <f t="shared" si="959"/>
        <v>12</v>
      </c>
      <c r="N406" s="395">
        <f t="shared" si="960"/>
        <v>13</v>
      </c>
      <c r="O406" s="395">
        <f t="shared" si="961"/>
        <v>14</v>
      </c>
      <c r="P406" s="395">
        <f t="shared" si="962"/>
        <v>15</v>
      </c>
      <c r="Q406" s="395">
        <f t="shared" si="963"/>
        <v>16</v>
      </c>
      <c r="R406" s="395">
        <f t="shared" si="964"/>
        <v>17</v>
      </c>
      <c r="S406" s="395">
        <f t="shared" si="965"/>
        <v>18</v>
      </c>
      <c r="T406" s="395">
        <f t="shared" si="966"/>
        <v>19</v>
      </c>
      <c r="U406" s="395">
        <f t="shared" si="967"/>
        <v>20</v>
      </c>
      <c r="V406" s="395">
        <f t="shared" si="968"/>
        <v>21</v>
      </c>
      <c r="W406" s="395">
        <f t="shared" si="969"/>
        <v>22</v>
      </c>
      <c r="X406" s="395">
        <f t="shared" si="970"/>
        <v>23</v>
      </c>
      <c r="Y406" s="395">
        <f t="shared" si="971"/>
        <v>24</v>
      </c>
      <c r="Z406" s="395">
        <f t="shared" si="972"/>
        <v>25</v>
      </c>
      <c r="AA406" s="395">
        <f t="shared" si="973"/>
        <v>26</v>
      </c>
      <c r="AB406" s="395">
        <f t="shared" si="974"/>
        <v>27</v>
      </c>
      <c r="AC406" s="395">
        <f t="shared" si="975"/>
        <v>28</v>
      </c>
      <c r="AD406" s="395">
        <f t="shared" si="976"/>
        <v>29</v>
      </c>
      <c r="AE406" s="395">
        <f t="shared" si="977"/>
        <v>30</v>
      </c>
      <c r="AF406" s="395">
        <f t="shared" si="978"/>
        <v>31</v>
      </c>
      <c r="AG406" s="395">
        <f t="shared" si="979"/>
        <v>32</v>
      </c>
      <c r="AH406" s="395">
        <f t="shared" si="980"/>
        <v>33</v>
      </c>
      <c r="AI406" s="395">
        <f t="shared" si="981"/>
        <v>34</v>
      </c>
      <c r="AJ406" s="395">
        <f t="shared" si="982"/>
        <v>35</v>
      </c>
      <c r="AK406" s="395">
        <f t="shared" si="983"/>
        <v>36</v>
      </c>
      <c r="AL406" s="395">
        <f t="shared" si="984"/>
        <v>37</v>
      </c>
      <c r="AM406" s="395">
        <f t="shared" si="985"/>
        <v>38</v>
      </c>
      <c r="AN406" s="395">
        <f t="shared" si="986"/>
        <v>39</v>
      </c>
    </row>
    <row r="407" spans="1:41" s="386" customFormat="1" ht="12.75" customHeight="1">
      <c r="A407" s="396"/>
      <c r="B407" s="397"/>
      <c r="C407" s="397"/>
      <c r="D407" s="398"/>
      <c r="E407" s="398"/>
      <c r="F407" s="398"/>
      <c r="G407" s="399"/>
      <c r="H407" s="399"/>
      <c r="I407" s="398"/>
      <c r="J407" s="398"/>
      <c r="K407" s="398"/>
      <c r="L407" s="397"/>
      <c r="M407" s="397"/>
      <c r="N407" s="397"/>
      <c r="O407" s="397"/>
      <c r="P407" s="397"/>
      <c r="Q407" s="397"/>
      <c r="R407" s="397"/>
      <c r="S407" s="397"/>
      <c r="T407" s="397"/>
      <c r="U407" s="397"/>
      <c r="V407" s="397"/>
      <c r="W407" s="397"/>
      <c r="X407" s="397"/>
      <c r="Y407" s="397"/>
      <c r="Z407" s="397"/>
      <c r="AA407" s="397"/>
      <c r="AB407" s="397"/>
      <c r="AC407" s="397"/>
      <c r="AD407" s="397"/>
      <c r="AE407" s="397"/>
      <c r="AF407" s="397"/>
      <c r="AG407" s="397"/>
      <c r="AH407" s="397"/>
      <c r="AI407" s="397"/>
      <c r="AJ407" s="397"/>
      <c r="AK407" s="397"/>
      <c r="AL407" s="397"/>
      <c r="AM407" s="397"/>
      <c r="AN407" s="397"/>
      <c r="AO407" s="404"/>
    </row>
    <row r="408" spans="1:41" s="386" customFormat="1" ht="12.75" customHeight="1">
      <c r="A408" s="392"/>
      <c r="B408" s="400"/>
      <c r="C408" s="400"/>
      <c r="D408" s="401" t="s">
        <v>96</v>
      </c>
      <c r="E408" s="401" t="s">
        <v>90</v>
      </c>
      <c r="F408" s="401" t="s">
        <v>91</v>
      </c>
      <c r="G408" s="402"/>
      <c r="H408" s="403"/>
      <c r="I408" s="401" t="s">
        <v>97</v>
      </c>
      <c r="J408" s="401" t="s">
        <v>90</v>
      </c>
      <c r="K408" s="401" t="s">
        <v>91</v>
      </c>
      <c r="L408" s="400"/>
      <c r="M408" s="400"/>
      <c r="N408" s="400"/>
      <c r="O408" s="400"/>
      <c r="P408" s="400"/>
      <c r="Q408" s="400"/>
      <c r="R408" s="400"/>
      <c r="S408" s="400"/>
      <c r="T408" s="400"/>
      <c r="U408" s="400"/>
      <c r="V408" s="400"/>
      <c r="W408" s="400"/>
      <c r="X408" s="400"/>
      <c r="Y408" s="400"/>
      <c r="Z408" s="400"/>
      <c r="AA408" s="400"/>
      <c r="AB408" s="400"/>
      <c r="AC408" s="400"/>
      <c r="AD408" s="400"/>
      <c r="AE408" s="400"/>
      <c r="AF408" s="400"/>
      <c r="AG408" s="400"/>
      <c r="AH408" s="400"/>
      <c r="AI408" s="400"/>
      <c r="AJ408" s="400"/>
      <c r="AK408" s="400"/>
      <c r="AL408" s="400"/>
      <c r="AM408" s="400"/>
      <c r="AN408" s="400"/>
      <c r="AO408" s="405"/>
    </row>
    <row r="409" spans="1:40" s="386" customFormat="1" ht="11.25" customHeight="1">
      <c r="A409" s="383"/>
      <c r="B409" s="383"/>
      <c r="C409" s="383"/>
      <c r="D409" s="383"/>
      <c r="E409" s="383"/>
      <c r="F409" s="383"/>
      <c r="G409" s="383"/>
      <c r="H409" s="383"/>
      <c r="I409" s="383"/>
      <c r="J409" s="383"/>
      <c r="K409" s="383"/>
      <c r="L409" s="383"/>
      <c r="M409" s="383"/>
      <c r="N409" s="383"/>
      <c r="O409" s="383"/>
      <c r="P409" s="383"/>
      <c r="Q409" s="383"/>
      <c r="R409" s="383"/>
      <c r="S409" s="383"/>
      <c r="T409" s="383"/>
      <c r="U409" s="383"/>
      <c r="V409" s="383"/>
      <c r="W409" s="383"/>
      <c r="X409" s="383"/>
      <c r="Y409" s="383"/>
      <c r="Z409" s="383"/>
      <c r="AA409" s="383"/>
      <c r="AB409" s="383"/>
      <c r="AC409" s="383"/>
      <c r="AD409" s="383"/>
      <c r="AE409" s="383"/>
      <c r="AF409" s="383"/>
      <c r="AG409" s="383"/>
      <c r="AH409" s="383"/>
      <c r="AI409" s="383"/>
      <c r="AJ409" s="383"/>
      <c r="AK409" s="383"/>
      <c r="AL409" s="383"/>
      <c r="AM409" s="383"/>
      <c r="AN409" s="383"/>
    </row>
    <row r="410" spans="1:40" s="386" customFormat="1" ht="12" customHeight="1">
      <c r="A410" s="383"/>
      <c r="B410" s="383"/>
      <c r="C410" s="400"/>
      <c r="D410" s="406"/>
      <c r="E410" s="407"/>
      <c r="F410" s="407"/>
      <c r="G410" s="406"/>
      <c r="H410" s="406"/>
      <c r="I410" s="406"/>
      <c r="J410" s="407"/>
      <c r="K410" s="407"/>
      <c r="L410" s="400"/>
      <c r="M410" s="400"/>
      <c r="N410" s="400"/>
      <c r="O410" s="400"/>
      <c r="P410" s="383"/>
      <c r="Q410" s="383"/>
      <c r="R410" s="383"/>
      <c r="S410" s="383"/>
      <c r="T410" s="383"/>
      <c r="U410" s="383"/>
      <c r="V410" s="383"/>
      <c r="W410" s="383"/>
      <c r="X410" s="383"/>
      <c r="Y410" s="383"/>
      <c r="Z410" s="383"/>
      <c r="AA410" s="383"/>
      <c r="AB410" s="383"/>
      <c r="AC410" s="383"/>
      <c r="AD410" s="383"/>
      <c r="AE410" s="383"/>
      <c r="AF410" s="383"/>
      <c r="AG410" s="383"/>
      <c r="AH410" s="383"/>
      <c r="AI410" s="383"/>
      <c r="AJ410" s="383"/>
      <c r="AK410" s="383"/>
      <c r="AL410" s="383"/>
      <c r="AM410" s="383"/>
      <c r="AN410" s="383"/>
    </row>
    <row r="411" spans="1:40" s="386" customFormat="1" ht="11.25" customHeight="1">
      <c r="A411" s="383"/>
      <c r="B411" s="383"/>
      <c r="C411" s="383"/>
      <c r="D411" s="383"/>
      <c r="E411" s="383"/>
      <c r="F411" s="383"/>
      <c r="G411" s="383"/>
      <c r="H411" s="383"/>
      <c r="I411" s="383"/>
      <c r="J411" s="383"/>
      <c r="K411" s="383"/>
      <c r="L411" s="383"/>
      <c r="M411" s="383"/>
      <c r="N411" s="383"/>
      <c r="O411" s="383"/>
      <c r="P411" s="383"/>
      <c r="Q411" s="383"/>
      <c r="R411" s="383"/>
      <c r="S411" s="383"/>
      <c r="T411" s="383"/>
      <c r="U411" s="383"/>
      <c r="V411" s="383"/>
      <c r="W411" s="383"/>
      <c r="X411" s="383"/>
      <c r="Y411" s="383"/>
      <c r="Z411" s="383"/>
      <c r="AA411" s="383"/>
      <c r="AB411" s="383"/>
      <c r="AC411" s="383"/>
      <c r="AD411" s="383"/>
      <c r="AE411" s="383"/>
      <c r="AF411" s="383"/>
      <c r="AG411" s="383"/>
      <c r="AH411" s="383"/>
      <c r="AI411" s="383"/>
      <c r="AJ411" s="383"/>
      <c r="AK411" s="383"/>
      <c r="AL411" s="383"/>
      <c r="AM411" s="383"/>
      <c r="AN411" s="383"/>
    </row>
    <row r="412" spans="1:40" s="386" customFormat="1" ht="15.75" customHeight="1">
      <c r="A412" s="408" t="s">
        <v>139</v>
      </c>
      <c r="B412" s="392"/>
      <c r="C412" s="392"/>
      <c r="D412" s="392"/>
      <c r="E412" s="392"/>
      <c r="F412" s="383"/>
      <c r="G412" s="383"/>
      <c r="H412" s="409" t="s">
        <v>96</v>
      </c>
      <c r="I412" s="409"/>
      <c r="J412" s="409" t="s">
        <v>48</v>
      </c>
      <c r="K412" s="409" t="s">
        <v>97</v>
      </c>
      <c r="L412" s="409"/>
      <c r="M412" s="383"/>
      <c r="N412" s="383"/>
      <c r="O412" s="383"/>
      <c r="P412" s="383"/>
      <c r="Q412" s="383"/>
      <c r="R412" s="383"/>
      <c r="S412" s="383"/>
      <c r="T412" s="383"/>
      <c r="U412" s="383"/>
      <c r="V412" s="383"/>
      <c r="W412" s="383"/>
      <c r="X412" s="383"/>
      <c r="Y412" s="383"/>
      <c r="Z412" s="383"/>
      <c r="AA412" s="383"/>
      <c r="AB412" s="383"/>
      <c r="AC412" s="383"/>
      <c r="AD412" s="383"/>
      <c r="AE412" s="383"/>
      <c r="AF412" s="383"/>
      <c r="AG412" s="383"/>
      <c r="AH412" s="383"/>
      <c r="AI412" s="383"/>
      <c r="AJ412" s="383"/>
      <c r="AK412" s="383"/>
      <c r="AL412" s="383"/>
      <c r="AM412" s="383"/>
      <c r="AN412" s="383"/>
    </row>
    <row r="413" spans="1:40" s="386" customFormat="1" ht="15.75" customHeight="1">
      <c r="A413" s="383"/>
      <c r="B413" s="392"/>
      <c r="C413" s="392"/>
      <c r="D413" s="380" t="s">
        <v>141</v>
      </c>
      <c r="E413" s="380"/>
      <c r="F413" s="380"/>
      <c r="G413" s="380"/>
      <c r="H413" s="393"/>
      <c r="I413" s="393"/>
      <c r="J413" s="409" t="s">
        <v>48</v>
      </c>
      <c r="K413" s="393"/>
      <c r="L413" s="393"/>
      <c r="M413" s="410"/>
      <c r="N413" s="383"/>
      <c r="O413" s="411" t="s">
        <v>140</v>
      </c>
      <c r="P413" s="411"/>
      <c r="Q413" s="411"/>
      <c r="R413" s="411"/>
      <c r="S413" s="411"/>
      <c r="T413" s="412"/>
      <c r="U413" s="412"/>
      <c r="V413" s="412"/>
      <c r="W413" s="412"/>
      <c r="X413" s="412"/>
      <c r="Y413" s="412"/>
      <c r="Z413" s="412"/>
      <c r="AA413" s="412"/>
      <c r="AB413" s="412"/>
      <c r="AC413" s="412"/>
      <c r="AD413" s="412"/>
      <c r="AE413" s="412"/>
      <c r="AF413" s="412"/>
      <c r="AG413" s="412"/>
      <c r="AH413" s="412"/>
      <c r="AI413" s="412"/>
      <c r="AJ413" s="413" t="s">
        <v>48</v>
      </c>
      <c r="AK413" s="413"/>
      <c r="AL413" s="413"/>
      <c r="AM413" s="413"/>
      <c r="AN413" s="413"/>
    </row>
    <row r="414" spans="1:40" s="386" customFormat="1" ht="16.5" customHeight="1">
      <c r="A414" s="392"/>
      <c r="B414" s="392"/>
      <c r="C414" s="392"/>
      <c r="D414" s="380" t="s">
        <v>142</v>
      </c>
      <c r="E414" s="380"/>
      <c r="F414" s="380"/>
      <c r="G414" s="380"/>
      <c r="H414" s="393"/>
      <c r="I414" s="393"/>
      <c r="J414" s="409" t="s">
        <v>48</v>
      </c>
      <c r="K414" s="393"/>
      <c r="L414" s="393"/>
      <c r="M414" s="410"/>
      <c r="N414" s="383"/>
      <c r="O414" s="411"/>
      <c r="P414" s="411"/>
      <c r="Q414" s="411"/>
      <c r="R414" s="411"/>
      <c r="S414" s="411"/>
      <c r="T414" s="412"/>
      <c r="U414" s="412"/>
      <c r="V414" s="412"/>
      <c r="W414" s="412"/>
      <c r="X414" s="412"/>
      <c r="Y414" s="412"/>
      <c r="Z414" s="412"/>
      <c r="AA414" s="412"/>
      <c r="AB414" s="412"/>
      <c r="AC414" s="412"/>
      <c r="AD414" s="412"/>
      <c r="AE414" s="412"/>
      <c r="AF414" s="412"/>
      <c r="AG414" s="412"/>
      <c r="AH414" s="412"/>
      <c r="AI414" s="412"/>
      <c r="AJ414" s="413"/>
      <c r="AK414" s="413"/>
      <c r="AL414" s="413"/>
      <c r="AM414" s="413"/>
      <c r="AN414" s="413"/>
    </row>
    <row r="415" spans="1:40" s="386" customFormat="1" ht="15.75" customHeight="1">
      <c r="A415" s="392"/>
      <c r="B415" s="392"/>
      <c r="C415" s="380" t="s">
        <v>40</v>
      </c>
      <c r="D415" s="380"/>
      <c r="E415" s="380"/>
      <c r="F415" s="380"/>
      <c r="G415" s="380"/>
      <c r="H415" s="393"/>
      <c r="I415" s="393"/>
      <c r="J415" s="409" t="s">
        <v>48</v>
      </c>
      <c r="K415" s="393"/>
      <c r="L415" s="393"/>
      <c r="M415" s="383"/>
      <c r="N415" s="383"/>
      <c r="O415" s="383"/>
      <c r="P415" s="383"/>
      <c r="Q415" s="383"/>
      <c r="R415" s="383"/>
      <c r="S415" s="383"/>
      <c r="T415" s="383"/>
      <c r="U415" s="383"/>
      <c r="V415" s="383"/>
      <c r="W415" s="383"/>
      <c r="X415" s="383"/>
      <c r="Y415" s="383"/>
      <c r="Z415" s="383"/>
      <c r="AA415" s="383"/>
      <c r="AB415" s="383"/>
      <c r="AC415" s="383"/>
      <c r="AD415" s="383"/>
      <c r="AE415" s="383"/>
      <c r="AF415" s="383"/>
      <c r="AG415" s="383"/>
      <c r="AH415" s="383"/>
      <c r="AI415" s="383"/>
      <c r="AJ415" s="383"/>
      <c r="AK415" s="383"/>
      <c r="AL415" s="383"/>
      <c r="AM415" s="383"/>
      <c r="AN415" s="383"/>
    </row>
    <row r="416" spans="1:40" s="386" customFormat="1" ht="11.25" customHeight="1">
      <c r="A416" s="383"/>
      <c r="B416" s="383"/>
      <c r="C416" s="383"/>
      <c r="D416" s="383"/>
      <c r="E416" s="383"/>
      <c r="F416" s="383"/>
      <c r="G416" s="383"/>
      <c r="H416" s="383"/>
      <c r="I416" s="383"/>
      <c r="J416" s="383"/>
      <c r="K416" s="383"/>
      <c r="L416" s="383"/>
      <c r="M416" s="383"/>
      <c r="N416" s="383"/>
      <c r="O416" s="383"/>
      <c r="P416" s="383"/>
      <c r="Q416" s="383"/>
      <c r="R416" s="383"/>
      <c r="S416" s="383"/>
      <c r="T416" s="383"/>
      <c r="U416" s="383"/>
      <c r="V416" s="383"/>
      <c r="W416" s="383"/>
      <c r="X416" s="383"/>
      <c r="Y416" s="383"/>
      <c r="Z416" s="383"/>
      <c r="AA416" s="383"/>
      <c r="AB416" s="383"/>
      <c r="AC416" s="383"/>
      <c r="AD416" s="383"/>
      <c r="AE416" s="383"/>
      <c r="AF416" s="383"/>
      <c r="AG416" s="383"/>
      <c r="AH416" s="383"/>
      <c r="AI416" s="383"/>
      <c r="AJ416" s="383"/>
      <c r="AK416" s="383"/>
      <c r="AL416" s="383"/>
      <c r="AM416" s="383"/>
      <c r="AN416" s="383"/>
    </row>
    <row r="417" spans="1:40" s="386" customFormat="1" ht="12.75" customHeight="1">
      <c r="A417" s="383"/>
      <c r="B417" s="383"/>
      <c r="C417" s="383"/>
      <c r="D417" s="383"/>
      <c r="E417" s="383"/>
      <c r="F417" s="383"/>
      <c r="G417" s="383"/>
      <c r="H417" s="383"/>
      <c r="I417" s="383"/>
      <c r="J417" s="383"/>
      <c r="K417" s="383"/>
      <c r="L417" s="383"/>
      <c r="M417" s="383"/>
      <c r="N417" s="383"/>
      <c r="O417" s="383"/>
      <c r="P417" s="383"/>
      <c r="Q417" s="383"/>
      <c r="R417" s="383"/>
      <c r="S417" s="383"/>
      <c r="T417" s="383"/>
      <c r="U417" s="383"/>
      <c r="V417" s="383"/>
      <c r="W417" s="383"/>
      <c r="X417" s="383"/>
      <c r="Y417" s="383"/>
      <c r="Z417" s="383"/>
      <c r="AA417" s="414" t="s">
        <v>145</v>
      </c>
      <c r="AB417" s="383"/>
      <c r="AC417" s="383"/>
      <c r="AD417" s="383"/>
      <c r="AE417" s="415"/>
      <c r="AF417" s="415"/>
      <c r="AG417" s="415"/>
      <c r="AH417" s="415"/>
      <c r="AI417" s="415"/>
      <c r="AJ417" s="415"/>
      <c r="AK417" s="415"/>
      <c r="AL417" s="415"/>
      <c r="AM417" s="415"/>
      <c r="AN417" s="415"/>
    </row>
    <row r="418" spans="1:40" s="386" customFormat="1" ht="11.25" customHeight="1">
      <c r="A418" s="383"/>
      <c r="B418" s="383"/>
      <c r="C418" s="383"/>
      <c r="D418" s="383"/>
      <c r="E418" s="383"/>
      <c r="F418" s="383"/>
      <c r="G418" s="383"/>
      <c r="H418" s="383"/>
      <c r="I418" s="383"/>
      <c r="J418" s="383"/>
      <c r="K418" s="383"/>
      <c r="L418" s="383"/>
      <c r="M418" s="383"/>
      <c r="N418" s="383"/>
      <c r="O418" s="383"/>
      <c r="P418" s="383"/>
      <c r="Q418" s="383"/>
      <c r="R418" s="383"/>
      <c r="S418" s="383"/>
      <c r="T418" s="383"/>
      <c r="U418" s="383"/>
      <c r="V418" s="383"/>
      <c r="W418" s="383"/>
      <c r="X418" s="383"/>
      <c r="Y418" s="383"/>
      <c r="Z418" s="383"/>
      <c r="AA418" s="383"/>
      <c r="AB418" s="383"/>
      <c r="AC418" s="383"/>
      <c r="AD418" s="383"/>
      <c r="AE418" s="415"/>
      <c r="AF418" s="415"/>
      <c r="AG418" s="415"/>
      <c r="AH418" s="415"/>
      <c r="AI418" s="415"/>
      <c r="AJ418" s="415"/>
      <c r="AK418" s="415"/>
      <c r="AL418" s="415"/>
      <c r="AM418" s="415"/>
      <c r="AN418" s="415"/>
    </row>
    <row r="419" spans="1:40" s="386" customFormat="1" ht="11.25" customHeight="1">
      <c r="A419" s="383"/>
      <c r="B419" s="383"/>
      <c r="C419" s="383"/>
      <c r="D419" s="383"/>
      <c r="E419" s="383"/>
      <c r="F419" s="383"/>
      <c r="G419" s="383"/>
      <c r="H419" s="383"/>
      <c r="I419" s="383"/>
      <c r="J419" s="383"/>
      <c r="K419" s="383"/>
      <c r="L419" s="383"/>
      <c r="M419" s="383"/>
      <c r="N419" s="383"/>
      <c r="O419" s="383"/>
      <c r="P419" s="383"/>
      <c r="Q419" s="383"/>
      <c r="R419" s="383"/>
      <c r="S419" s="383"/>
      <c r="T419" s="383"/>
      <c r="U419" s="383"/>
      <c r="V419" s="383"/>
      <c r="W419" s="383"/>
      <c r="X419" s="383"/>
      <c r="Y419" s="383"/>
      <c r="Z419" s="383"/>
      <c r="AA419" s="383"/>
      <c r="AB419" s="383"/>
      <c r="AC419" s="383"/>
      <c r="AD419" s="383"/>
      <c r="AE419" s="383"/>
      <c r="AF419" s="383"/>
      <c r="AG419" s="383"/>
      <c r="AH419" s="383"/>
      <c r="AI419" s="383"/>
      <c r="AJ419" s="383"/>
      <c r="AK419" s="383"/>
      <c r="AL419" s="383"/>
      <c r="AM419" s="383"/>
      <c r="AN419" s="383"/>
    </row>
    <row r="420" spans="1:40" s="386" customFormat="1" ht="11.25" customHeight="1">
      <c r="A420" s="383"/>
      <c r="B420" s="383"/>
      <c r="C420" s="383"/>
      <c r="D420" s="383"/>
      <c r="E420" s="383"/>
      <c r="F420" s="383"/>
      <c r="G420" s="383"/>
      <c r="H420" s="383"/>
      <c r="I420" s="383"/>
      <c r="J420" s="383"/>
      <c r="K420" s="383"/>
      <c r="L420" s="383"/>
      <c r="M420" s="383"/>
      <c r="N420" s="383"/>
      <c r="O420" s="383"/>
      <c r="P420" s="383"/>
      <c r="Q420" s="383"/>
      <c r="R420" s="383"/>
      <c r="S420" s="383"/>
      <c r="T420" s="383"/>
      <c r="U420" s="383"/>
      <c r="V420" s="383"/>
      <c r="W420" s="383"/>
      <c r="X420" s="383"/>
      <c r="Y420" s="383"/>
      <c r="Z420" s="383"/>
      <c r="AA420" s="383"/>
      <c r="AB420" s="383"/>
      <c r="AC420" s="383"/>
      <c r="AD420" s="383"/>
      <c r="AE420" s="383"/>
      <c r="AF420" s="383"/>
      <c r="AG420" s="383"/>
      <c r="AH420" s="383"/>
      <c r="AI420" s="383"/>
      <c r="AJ420" s="383"/>
      <c r="AK420" s="383"/>
      <c r="AL420" s="383"/>
      <c r="AM420" s="383"/>
      <c r="AN420" s="383"/>
    </row>
    <row r="421" spans="1:40" s="386" customFormat="1" ht="12" customHeight="1">
      <c r="A421" s="383"/>
      <c r="B421" s="383"/>
      <c r="C421" s="383"/>
      <c r="D421" s="383"/>
      <c r="E421" s="383"/>
      <c r="F421" s="383"/>
      <c r="G421" s="383"/>
      <c r="H421" s="383"/>
      <c r="I421" s="383"/>
      <c r="J421" s="383"/>
      <c r="K421" s="383"/>
      <c r="L421" s="383"/>
      <c r="M421" s="383"/>
      <c r="N421" s="383"/>
      <c r="O421" s="383"/>
      <c r="P421" s="383"/>
      <c r="Q421" s="383"/>
      <c r="R421" s="383"/>
      <c r="S421" s="383"/>
      <c r="T421" s="383"/>
      <c r="U421" s="383"/>
      <c r="V421" s="383"/>
      <c r="W421" s="383"/>
      <c r="X421" s="383"/>
      <c r="Y421" s="383"/>
      <c r="Z421" s="383"/>
      <c r="AA421" s="383"/>
      <c r="AB421" s="383"/>
      <c r="AC421" s="383"/>
      <c r="AD421" s="383"/>
      <c r="AE421" s="383"/>
      <c r="AF421" s="383"/>
      <c r="AG421" s="383"/>
      <c r="AH421" s="383"/>
      <c r="AI421" s="383"/>
      <c r="AJ421" s="383"/>
      <c r="AK421" s="383"/>
      <c r="AL421" s="383"/>
      <c r="AM421" s="383"/>
      <c r="AN421" s="383"/>
    </row>
    <row r="422" spans="1:40" s="386" customFormat="1" ht="16.5" customHeight="1">
      <c r="A422" s="380" t="s">
        <v>132</v>
      </c>
      <c r="B422" s="380"/>
      <c r="C422" s="381" t="str">
        <f>CONCATENATE('(7) vstupní data'!$B$6," ",'(7) vstupní data'!$B$7,"  ",'(7) vstupní data'!$B$8)</f>
        <v>25.- 26.2014 Český pohár  starší žákyně</v>
      </c>
      <c r="D422" s="381"/>
      <c r="E422" s="381"/>
      <c r="F422" s="381"/>
      <c r="G422" s="381"/>
      <c r="H422" s="381"/>
      <c r="I422" s="381"/>
      <c r="J422" s="381"/>
      <c r="K422" s="381"/>
      <c r="L422" s="381"/>
      <c r="M422" s="381"/>
      <c r="N422" s="381"/>
      <c r="O422" s="381"/>
      <c r="P422" s="381"/>
      <c r="Q422" s="381"/>
      <c r="R422" s="381"/>
      <c r="S422" s="381"/>
      <c r="T422" s="381"/>
      <c r="U422" s="381"/>
      <c r="V422" s="381"/>
      <c r="W422" s="381"/>
      <c r="X422" s="381" t="s">
        <v>133</v>
      </c>
      <c r="Y422" s="381"/>
      <c r="Z422" s="382" t="str">
        <f>'(7) vstupní data'!$B$11</f>
        <v>3.skupina</v>
      </c>
      <c r="AA422" s="382"/>
      <c r="AB422" s="382"/>
      <c r="AC422" s="382"/>
      <c r="AD422" s="382"/>
      <c r="AE422" s="382"/>
      <c r="AF422" s="383"/>
      <c r="AG422" s="383"/>
      <c r="AH422" s="384">
        <f>'(7) vstupní data'!$B$9</f>
        <v>0</v>
      </c>
      <c r="AI422" s="384"/>
      <c r="AJ422" s="384"/>
      <c r="AK422" s="384"/>
      <c r="AL422" s="384"/>
      <c r="AM422" s="384"/>
      <c r="AN422" s="384"/>
    </row>
    <row r="423" spans="1:40" s="386" customFormat="1" ht="15.75" customHeight="1">
      <c r="A423" s="380" t="s">
        <v>134</v>
      </c>
      <c r="B423" s="380"/>
      <c r="C423" s="381" t="str">
        <f>CONCATENATE('(7) vstupní data'!$B$1," ",'(7) vstupní data'!$B$3)</f>
        <v>TJ Orion Praha ZŠ Mráčkova 3090 Praha 12</v>
      </c>
      <c r="D423" s="381"/>
      <c r="E423" s="381"/>
      <c r="F423" s="381"/>
      <c r="G423" s="381"/>
      <c r="H423" s="381"/>
      <c r="I423" s="381"/>
      <c r="J423" s="381"/>
      <c r="K423" s="381"/>
      <c r="L423" s="381"/>
      <c r="M423" s="381"/>
      <c r="N423" s="381"/>
      <c r="O423" s="381"/>
      <c r="P423" s="381"/>
      <c r="Q423" s="381"/>
      <c r="R423" s="381"/>
      <c r="S423" s="381"/>
      <c r="T423" s="381"/>
      <c r="U423" s="381"/>
      <c r="V423" s="381"/>
      <c r="W423" s="381"/>
      <c r="X423" s="381"/>
      <c r="Y423" s="381"/>
      <c r="Z423" s="381"/>
      <c r="AA423" s="381"/>
      <c r="AB423" s="381"/>
      <c r="AC423" s="381"/>
      <c r="AD423" s="381"/>
      <c r="AE423" s="381"/>
      <c r="AF423" s="383"/>
      <c r="AG423" s="383"/>
      <c r="AH423" s="383"/>
      <c r="AI423" s="383"/>
      <c r="AJ423" s="383"/>
      <c r="AK423" s="383"/>
      <c r="AL423" s="383"/>
      <c r="AM423" s="383"/>
      <c r="AN423" s="383"/>
    </row>
    <row r="424" spans="1:40" s="386" customFormat="1" ht="15.75" customHeight="1">
      <c r="A424" s="387"/>
      <c r="B424" s="387"/>
      <c r="C424" s="388"/>
      <c r="D424" s="388"/>
      <c r="E424" s="388"/>
      <c r="F424" s="388"/>
      <c r="G424" s="388"/>
      <c r="H424" s="388"/>
      <c r="I424" s="388"/>
      <c r="J424" s="388"/>
      <c r="K424" s="388"/>
      <c r="L424" s="388"/>
      <c r="M424" s="388"/>
      <c r="N424" s="388"/>
      <c r="O424" s="388"/>
      <c r="P424" s="388"/>
      <c r="Q424" s="388"/>
      <c r="R424" s="388"/>
      <c r="S424" s="388"/>
      <c r="T424" s="388"/>
      <c r="U424" s="388"/>
      <c r="V424" s="388"/>
      <c r="W424" s="388"/>
      <c r="X424" s="388"/>
      <c r="Y424" s="388"/>
      <c r="Z424" s="388"/>
      <c r="AA424" s="388"/>
      <c r="AB424" s="388"/>
      <c r="AC424" s="388"/>
      <c r="AD424" s="388"/>
      <c r="AE424" s="388"/>
      <c r="AF424" s="383"/>
      <c r="AG424" s="383"/>
      <c r="AH424" s="381" t="s">
        <v>135</v>
      </c>
      <c r="AI424" s="381"/>
      <c r="AJ424" s="381"/>
      <c r="AK424" s="381"/>
      <c r="AL424" s="389">
        <v>16</v>
      </c>
      <c r="AM424" s="389"/>
      <c r="AN424" s="383"/>
    </row>
    <row r="425" spans="1:40" s="386" customFormat="1" ht="15.75" customHeight="1">
      <c r="A425" s="387"/>
      <c r="B425" s="387"/>
      <c r="C425" s="388"/>
      <c r="D425" s="388"/>
      <c r="E425" s="388"/>
      <c r="F425" s="388"/>
      <c r="G425" s="388"/>
      <c r="H425" s="388"/>
      <c r="I425" s="388"/>
      <c r="J425" s="388"/>
      <c r="K425" s="388"/>
      <c r="L425" s="388"/>
      <c r="M425" s="388"/>
      <c r="N425" s="388"/>
      <c r="O425" s="388"/>
      <c r="P425" s="388"/>
      <c r="Q425" s="388"/>
      <c r="R425" s="388"/>
      <c r="S425" s="388"/>
      <c r="T425" s="388"/>
      <c r="U425" s="388"/>
      <c r="V425" s="388"/>
      <c r="W425" s="388"/>
      <c r="X425" s="388"/>
      <c r="Y425" s="388"/>
      <c r="Z425" s="388"/>
      <c r="AA425" s="388"/>
      <c r="AB425" s="388"/>
      <c r="AC425" s="388"/>
      <c r="AD425" s="388"/>
      <c r="AE425" s="388"/>
      <c r="AF425" s="383"/>
      <c r="AG425" s="383"/>
      <c r="AH425" s="383"/>
      <c r="AI425" s="383"/>
      <c r="AJ425" s="383"/>
      <c r="AK425" s="383"/>
      <c r="AL425" s="383"/>
      <c r="AM425" s="383"/>
      <c r="AN425" s="383"/>
    </row>
    <row r="426" spans="1:40" s="386" customFormat="1" ht="15.75" customHeight="1">
      <c r="A426" s="390" t="s">
        <v>136</v>
      </c>
      <c r="B426" s="390"/>
      <c r="C426" s="383"/>
      <c r="D426" s="383"/>
      <c r="E426" s="391" t="s">
        <v>137</v>
      </c>
      <c r="F426" s="389" t="str">
        <f>VLOOKUP(AL424,'(7) vstupní data'!$H$2:$P$22,2,0)</f>
        <v>SK TO Duchcov</v>
      </c>
      <c r="G426" s="389"/>
      <c r="H426" s="389"/>
      <c r="I426" s="389"/>
      <c r="J426" s="389"/>
      <c r="K426" s="389"/>
      <c r="L426" s="389"/>
      <c r="M426" s="389"/>
      <c r="N426" s="389"/>
      <c r="O426" s="389"/>
      <c r="P426" s="389"/>
      <c r="Q426" s="389"/>
      <c r="R426" s="389"/>
      <c r="S426" s="389"/>
      <c r="T426" s="389"/>
      <c r="U426" s="383"/>
      <c r="V426" s="391" t="s">
        <v>138</v>
      </c>
      <c r="W426" s="389" t="str">
        <f>VLOOKUP(AL424,'(7) vstupní data'!$H$2:$P$22,6,0)</f>
        <v>SK Kometa B</v>
      </c>
      <c r="X426" s="389"/>
      <c r="Y426" s="389"/>
      <c r="Z426" s="389"/>
      <c r="AA426" s="389"/>
      <c r="AB426" s="389"/>
      <c r="AC426" s="389"/>
      <c r="AD426" s="389"/>
      <c r="AE426" s="389"/>
      <c r="AF426" s="389"/>
      <c r="AG426" s="389"/>
      <c r="AH426" s="389"/>
      <c r="AI426" s="389"/>
      <c r="AJ426" s="389"/>
      <c r="AK426" s="389"/>
      <c r="AL426" s="383"/>
      <c r="AM426" s="383"/>
      <c r="AN426" s="383"/>
    </row>
    <row r="427" spans="1:40" s="386" customFormat="1" ht="11.25" customHeight="1">
      <c r="A427" s="383"/>
      <c r="B427" s="383"/>
      <c r="C427" s="383"/>
      <c r="D427" s="383"/>
      <c r="E427" s="383"/>
      <c r="F427" s="383"/>
      <c r="G427" s="383"/>
      <c r="H427" s="383"/>
      <c r="I427" s="383"/>
      <c r="J427" s="383"/>
      <c r="K427" s="383"/>
      <c r="L427" s="383"/>
      <c r="M427" s="383"/>
      <c r="N427" s="383"/>
      <c r="O427" s="383"/>
      <c r="P427" s="383"/>
      <c r="Q427" s="383"/>
      <c r="R427" s="383"/>
      <c r="S427" s="383"/>
      <c r="T427" s="383"/>
      <c r="U427" s="383"/>
      <c r="V427" s="383"/>
      <c r="W427" s="383"/>
      <c r="X427" s="383"/>
      <c r="Y427" s="383"/>
      <c r="Z427" s="383"/>
      <c r="AA427" s="383"/>
      <c r="AB427" s="383"/>
      <c r="AC427" s="383"/>
      <c r="AD427" s="383"/>
      <c r="AE427" s="383"/>
      <c r="AF427" s="383"/>
      <c r="AG427" s="383"/>
      <c r="AH427" s="383"/>
      <c r="AI427" s="383"/>
      <c r="AJ427" s="383"/>
      <c r="AK427" s="383"/>
      <c r="AL427" s="383"/>
      <c r="AM427" s="383"/>
      <c r="AN427" s="383"/>
    </row>
    <row r="428" spans="1:40" s="386" customFormat="1" ht="12.75" customHeight="1">
      <c r="A428" s="392" t="s">
        <v>141</v>
      </c>
      <c r="B428" s="383"/>
      <c r="C428" s="383"/>
      <c r="D428" s="383"/>
      <c r="E428" s="383"/>
      <c r="F428" s="383"/>
      <c r="G428" s="383"/>
      <c r="H428" s="383"/>
      <c r="I428" s="383"/>
      <c r="J428" s="383"/>
      <c r="K428" s="383"/>
      <c r="L428" s="383"/>
      <c r="M428" s="383"/>
      <c r="N428" s="383"/>
      <c r="O428" s="383"/>
      <c r="P428" s="383"/>
      <c r="Q428" s="383"/>
      <c r="R428" s="383"/>
      <c r="S428" s="383"/>
      <c r="T428" s="383"/>
      <c r="U428" s="383"/>
      <c r="V428" s="383"/>
      <c r="W428" s="383"/>
      <c r="X428" s="383"/>
      <c r="Y428" s="383"/>
      <c r="Z428" s="383"/>
      <c r="AA428" s="383"/>
      <c r="AB428" s="383"/>
      <c r="AC428" s="383"/>
      <c r="AD428" s="383"/>
      <c r="AE428" s="383"/>
      <c r="AF428" s="383"/>
      <c r="AG428" s="383"/>
      <c r="AH428" s="383"/>
      <c r="AI428" s="383"/>
      <c r="AJ428" s="383"/>
      <c r="AK428" s="383"/>
      <c r="AL428" s="383"/>
      <c r="AM428" s="383"/>
      <c r="AN428" s="383"/>
    </row>
    <row r="429" spans="1:40" s="386" customFormat="1" ht="12.75" customHeight="1">
      <c r="A429" s="393" t="s">
        <v>96</v>
      </c>
      <c r="B429" s="394">
        <v>1</v>
      </c>
      <c r="C429" s="394">
        <f>B429+1</f>
        <v>2</v>
      </c>
      <c r="D429" s="394">
        <f aca="true" t="shared" si="987" ref="D429:D430">C429+1</f>
        <v>3</v>
      </c>
      <c r="E429" s="394">
        <f aca="true" t="shared" si="988" ref="E429:E430">D429+1</f>
        <v>4</v>
      </c>
      <c r="F429" s="394">
        <f aca="true" t="shared" si="989" ref="F429:F430">E429+1</f>
        <v>5</v>
      </c>
      <c r="G429" s="395">
        <f aca="true" t="shared" si="990" ref="G429:G430">F429+1</f>
        <v>6</v>
      </c>
      <c r="H429" s="395">
        <f aca="true" t="shared" si="991" ref="H429:H430">G429+1</f>
        <v>7</v>
      </c>
      <c r="I429" s="395">
        <f aca="true" t="shared" si="992" ref="I429:I430">H429+1</f>
        <v>8</v>
      </c>
      <c r="J429" s="395">
        <f aca="true" t="shared" si="993" ref="J429:J430">I429+1</f>
        <v>9</v>
      </c>
      <c r="K429" s="395">
        <f aca="true" t="shared" si="994" ref="K429:K430">J429+1</f>
        <v>10</v>
      </c>
      <c r="L429" s="395">
        <f aca="true" t="shared" si="995" ref="L429:L430">K429+1</f>
        <v>11</v>
      </c>
      <c r="M429" s="395">
        <f aca="true" t="shared" si="996" ref="M429:M430">L429+1</f>
        <v>12</v>
      </c>
      <c r="N429" s="395">
        <f aca="true" t="shared" si="997" ref="N429:N430">M429+1</f>
        <v>13</v>
      </c>
      <c r="O429" s="395">
        <f aca="true" t="shared" si="998" ref="O429:O430">N429+1</f>
        <v>14</v>
      </c>
      <c r="P429" s="395">
        <f aca="true" t="shared" si="999" ref="P429:P430">O429+1</f>
        <v>15</v>
      </c>
      <c r="Q429" s="395">
        <f aca="true" t="shared" si="1000" ref="Q429:Q430">P429+1</f>
        <v>16</v>
      </c>
      <c r="R429" s="395">
        <f aca="true" t="shared" si="1001" ref="R429:R430">Q429+1</f>
        <v>17</v>
      </c>
      <c r="S429" s="395">
        <f aca="true" t="shared" si="1002" ref="S429:S430">R429+1</f>
        <v>18</v>
      </c>
      <c r="T429" s="395">
        <f aca="true" t="shared" si="1003" ref="T429:T430">S429+1</f>
        <v>19</v>
      </c>
      <c r="U429" s="395">
        <f aca="true" t="shared" si="1004" ref="U429:U430">T429+1</f>
        <v>20</v>
      </c>
      <c r="V429" s="395">
        <f aca="true" t="shared" si="1005" ref="V429:V430">U429+1</f>
        <v>21</v>
      </c>
      <c r="W429" s="395">
        <f aca="true" t="shared" si="1006" ref="W429:W430">V429+1</f>
        <v>22</v>
      </c>
      <c r="X429" s="395">
        <f aca="true" t="shared" si="1007" ref="X429:X430">W429+1</f>
        <v>23</v>
      </c>
      <c r="Y429" s="395">
        <f aca="true" t="shared" si="1008" ref="Y429:Y430">X429+1</f>
        <v>24</v>
      </c>
      <c r="Z429" s="395">
        <f aca="true" t="shared" si="1009" ref="Z429:Z430">Y429+1</f>
        <v>25</v>
      </c>
      <c r="AA429" s="395">
        <f aca="true" t="shared" si="1010" ref="AA429:AA430">Z429+1</f>
        <v>26</v>
      </c>
      <c r="AB429" s="395">
        <f aca="true" t="shared" si="1011" ref="AB429:AB430">AA429+1</f>
        <v>27</v>
      </c>
      <c r="AC429" s="395">
        <f aca="true" t="shared" si="1012" ref="AC429:AC430">AB429+1</f>
        <v>28</v>
      </c>
      <c r="AD429" s="395">
        <f aca="true" t="shared" si="1013" ref="AD429:AD430">AC429+1</f>
        <v>29</v>
      </c>
      <c r="AE429" s="395">
        <f aca="true" t="shared" si="1014" ref="AE429:AE430">AD429+1</f>
        <v>30</v>
      </c>
      <c r="AF429" s="395">
        <f aca="true" t="shared" si="1015" ref="AF429:AF430">AE429+1</f>
        <v>31</v>
      </c>
      <c r="AG429" s="395">
        <f aca="true" t="shared" si="1016" ref="AG429:AG430">AF429+1</f>
        <v>32</v>
      </c>
      <c r="AH429" s="395">
        <f aca="true" t="shared" si="1017" ref="AH429:AH430">AG429+1</f>
        <v>33</v>
      </c>
      <c r="AI429" s="395">
        <f aca="true" t="shared" si="1018" ref="AI429:AI430">AH429+1</f>
        <v>34</v>
      </c>
      <c r="AJ429" s="395">
        <f aca="true" t="shared" si="1019" ref="AJ429:AJ430">AI429+1</f>
        <v>35</v>
      </c>
      <c r="AK429" s="395">
        <f aca="true" t="shared" si="1020" ref="AK429:AK430">AJ429+1</f>
        <v>36</v>
      </c>
      <c r="AL429" s="395">
        <f aca="true" t="shared" si="1021" ref="AL429:AL430">AK429+1</f>
        <v>37</v>
      </c>
      <c r="AM429" s="395">
        <f aca="true" t="shared" si="1022" ref="AM429:AM430">AL429+1</f>
        <v>38</v>
      </c>
      <c r="AN429" s="395">
        <f aca="true" t="shared" si="1023" ref="AN429:AN430">AM429+1</f>
        <v>39</v>
      </c>
    </row>
    <row r="430" spans="1:40" s="386" customFormat="1" ht="12.75" customHeight="1">
      <c r="A430" s="393" t="s">
        <v>97</v>
      </c>
      <c r="B430" s="394">
        <v>1</v>
      </c>
      <c r="C430" s="394">
        <f>B430+1</f>
        <v>2</v>
      </c>
      <c r="D430" s="394">
        <f t="shared" si="987"/>
        <v>3</v>
      </c>
      <c r="E430" s="394">
        <f t="shared" si="988"/>
        <v>4</v>
      </c>
      <c r="F430" s="394">
        <f t="shared" si="989"/>
        <v>5</v>
      </c>
      <c r="G430" s="395">
        <f t="shared" si="990"/>
        <v>6</v>
      </c>
      <c r="H430" s="395">
        <f t="shared" si="991"/>
        <v>7</v>
      </c>
      <c r="I430" s="395">
        <f t="shared" si="992"/>
        <v>8</v>
      </c>
      <c r="J430" s="395">
        <f t="shared" si="993"/>
        <v>9</v>
      </c>
      <c r="K430" s="395">
        <f t="shared" si="994"/>
        <v>10</v>
      </c>
      <c r="L430" s="395">
        <f t="shared" si="995"/>
        <v>11</v>
      </c>
      <c r="M430" s="395">
        <f t="shared" si="996"/>
        <v>12</v>
      </c>
      <c r="N430" s="395">
        <f t="shared" si="997"/>
        <v>13</v>
      </c>
      <c r="O430" s="395">
        <f t="shared" si="998"/>
        <v>14</v>
      </c>
      <c r="P430" s="395">
        <f t="shared" si="999"/>
        <v>15</v>
      </c>
      <c r="Q430" s="395">
        <f t="shared" si="1000"/>
        <v>16</v>
      </c>
      <c r="R430" s="395">
        <f t="shared" si="1001"/>
        <v>17</v>
      </c>
      <c r="S430" s="395">
        <f t="shared" si="1002"/>
        <v>18</v>
      </c>
      <c r="T430" s="395">
        <f t="shared" si="1003"/>
        <v>19</v>
      </c>
      <c r="U430" s="395">
        <f t="shared" si="1004"/>
        <v>20</v>
      </c>
      <c r="V430" s="395">
        <f t="shared" si="1005"/>
        <v>21</v>
      </c>
      <c r="W430" s="395">
        <f t="shared" si="1006"/>
        <v>22</v>
      </c>
      <c r="X430" s="395">
        <f t="shared" si="1007"/>
        <v>23</v>
      </c>
      <c r="Y430" s="395">
        <f t="shared" si="1008"/>
        <v>24</v>
      </c>
      <c r="Z430" s="395">
        <f t="shared" si="1009"/>
        <v>25</v>
      </c>
      <c r="AA430" s="395">
        <f t="shared" si="1010"/>
        <v>26</v>
      </c>
      <c r="AB430" s="395">
        <f t="shared" si="1011"/>
        <v>27</v>
      </c>
      <c r="AC430" s="395">
        <f t="shared" si="1012"/>
        <v>28</v>
      </c>
      <c r="AD430" s="395">
        <f t="shared" si="1013"/>
        <v>29</v>
      </c>
      <c r="AE430" s="395">
        <f t="shared" si="1014"/>
        <v>30</v>
      </c>
      <c r="AF430" s="395">
        <f t="shared" si="1015"/>
        <v>31</v>
      </c>
      <c r="AG430" s="395">
        <f t="shared" si="1016"/>
        <v>32</v>
      </c>
      <c r="AH430" s="395">
        <f t="shared" si="1017"/>
        <v>33</v>
      </c>
      <c r="AI430" s="395">
        <f t="shared" si="1018"/>
        <v>34</v>
      </c>
      <c r="AJ430" s="395">
        <f t="shared" si="1019"/>
        <v>35</v>
      </c>
      <c r="AK430" s="395">
        <f t="shared" si="1020"/>
        <v>36</v>
      </c>
      <c r="AL430" s="395">
        <f t="shared" si="1021"/>
        <v>37</v>
      </c>
      <c r="AM430" s="395">
        <f t="shared" si="1022"/>
        <v>38</v>
      </c>
      <c r="AN430" s="395">
        <f t="shared" si="1023"/>
        <v>39</v>
      </c>
    </row>
    <row r="431" spans="1:40" s="386" customFormat="1" ht="12.75" customHeight="1">
      <c r="A431" s="396"/>
      <c r="B431" s="397"/>
      <c r="C431" s="397"/>
      <c r="D431" s="398"/>
      <c r="E431" s="398"/>
      <c r="F431" s="398"/>
      <c r="G431" s="399"/>
      <c r="H431" s="399"/>
      <c r="I431" s="398"/>
      <c r="J431" s="398"/>
      <c r="K431" s="398"/>
      <c r="L431" s="397"/>
      <c r="M431" s="397"/>
      <c r="N431" s="397"/>
      <c r="O431" s="397"/>
      <c r="P431" s="397"/>
      <c r="Q431" s="397"/>
      <c r="R431" s="397"/>
      <c r="S431" s="397"/>
      <c r="T431" s="397"/>
      <c r="U431" s="397"/>
      <c r="V431" s="397"/>
      <c r="W431" s="397"/>
      <c r="X431" s="397"/>
      <c r="Y431" s="397"/>
      <c r="Z431" s="397"/>
      <c r="AA431" s="397"/>
      <c r="AB431" s="397"/>
      <c r="AC431" s="397"/>
      <c r="AD431" s="397"/>
      <c r="AE431" s="397"/>
      <c r="AF431" s="397"/>
      <c r="AG431" s="397"/>
      <c r="AH431" s="397"/>
      <c r="AI431" s="397"/>
      <c r="AJ431" s="397"/>
      <c r="AK431" s="397"/>
      <c r="AL431" s="397"/>
      <c r="AM431" s="397"/>
      <c r="AN431" s="397"/>
    </row>
    <row r="432" spans="1:40" s="386" customFormat="1" ht="12.75" customHeight="1">
      <c r="A432" s="392"/>
      <c r="B432" s="400"/>
      <c r="C432" s="400"/>
      <c r="D432" s="401" t="s">
        <v>96</v>
      </c>
      <c r="E432" s="401" t="s">
        <v>90</v>
      </c>
      <c r="F432" s="401" t="s">
        <v>91</v>
      </c>
      <c r="G432" s="402"/>
      <c r="H432" s="403"/>
      <c r="I432" s="401" t="s">
        <v>97</v>
      </c>
      <c r="J432" s="401" t="s">
        <v>90</v>
      </c>
      <c r="K432" s="401" t="s">
        <v>91</v>
      </c>
      <c r="L432" s="400"/>
      <c r="M432" s="400"/>
      <c r="N432" s="400"/>
      <c r="O432" s="400"/>
      <c r="P432" s="400"/>
      <c r="Q432" s="400"/>
      <c r="R432" s="400"/>
      <c r="S432" s="400"/>
      <c r="T432" s="400"/>
      <c r="U432" s="400"/>
      <c r="V432" s="400"/>
      <c r="W432" s="400"/>
      <c r="X432" s="400"/>
      <c r="Y432" s="400"/>
      <c r="Z432" s="400"/>
      <c r="AA432" s="400"/>
      <c r="AB432" s="400"/>
      <c r="AC432" s="400"/>
      <c r="AD432" s="400"/>
      <c r="AE432" s="400"/>
      <c r="AF432" s="400"/>
      <c r="AG432" s="400"/>
      <c r="AH432" s="400"/>
      <c r="AI432" s="400"/>
      <c r="AJ432" s="400"/>
      <c r="AK432" s="400"/>
      <c r="AL432" s="383"/>
      <c r="AM432" s="383"/>
      <c r="AN432" s="383"/>
    </row>
    <row r="433" spans="1:40" s="386" customFormat="1" ht="12.75" customHeight="1">
      <c r="A433" s="392" t="s">
        <v>142</v>
      </c>
      <c r="B433" s="400"/>
      <c r="C433" s="400"/>
      <c r="D433" s="400"/>
      <c r="E433" s="400"/>
      <c r="F433" s="400"/>
      <c r="G433" s="400"/>
      <c r="H433" s="400"/>
      <c r="I433" s="400"/>
      <c r="J433" s="400"/>
      <c r="K433" s="400"/>
      <c r="L433" s="400"/>
      <c r="M433" s="400"/>
      <c r="N433" s="400"/>
      <c r="O433" s="400"/>
      <c r="P433" s="400"/>
      <c r="Q433" s="400"/>
      <c r="R433" s="400"/>
      <c r="S433" s="400"/>
      <c r="T433" s="400"/>
      <c r="U433" s="400"/>
      <c r="V433" s="400"/>
      <c r="W433" s="400"/>
      <c r="X433" s="400"/>
      <c r="Y433" s="400"/>
      <c r="Z433" s="400"/>
      <c r="AA433" s="400"/>
      <c r="AB433" s="400"/>
      <c r="AC433" s="400"/>
      <c r="AD433" s="400"/>
      <c r="AE433" s="400"/>
      <c r="AF433" s="400"/>
      <c r="AG433" s="400"/>
      <c r="AH433" s="400"/>
      <c r="AI433" s="400"/>
      <c r="AJ433" s="400"/>
      <c r="AK433" s="400"/>
      <c r="AL433" s="400"/>
      <c r="AM433" s="400"/>
      <c r="AN433" s="400"/>
    </row>
    <row r="434" spans="1:40" s="386" customFormat="1" ht="12.75" customHeight="1">
      <c r="A434" s="393" t="s">
        <v>96</v>
      </c>
      <c r="B434" s="394">
        <v>1</v>
      </c>
      <c r="C434" s="394">
        <f aca="true" t="shared" si="1024" ref="C434:C435">B434+1</f>
        <v>2</v>
      </c>
      <c r="D434" s="394">
        <f aca="true" t="shared" si="1025" ref="D434:D435">C434+1</f>
        <v>3</v>
      </c>
      <c r="E434" s="394">
        <f aca="true" t="shared" si="1026" ref="E434:E435">D434+1</f>
        <v>4</v>
      </c>
      <c r="F434" s="394">
        <f aca="true" t="shared" si="1027" ref="F434:F435">E434+1</f>
        <v>5</v>
      </c>
      <c r="G434" s="395">
        <f aca="true" t="shared" si="1028" ref="G434:G435">F434+1</f>
        <v>6</v>
      </c>
      <c r="H434" s="395">
        <f aca="true" t="shared" si="1029" ref="H434:H435">G434+1</f>
        <v>7</v>
      </c>
      <c r="I434" s="395">
        <f aca="true" t="shared" si="1030" ref="I434:I435">H434+1</f>
        <v>8</v>
      </c>
      <c r="J434" s="395">
        <f aca="true" t="shared" si="1031" ref="J434:J435">I434+1</f>
        <v>9</v>
      </c>
      <c r="K434" s="395">
        <f aca="true" t="shared" si="1032" ref="K434:K435">J434+1</f>
        <v>10</v>
      </c>
      <c r="L434" s="395">
        <f aca="true" t="shared" si="1033" ref="L434:L435">K434+1</f>
        <v>11</v>
      </c>
      <c r="M434" s="395">
        <f aca="true" t="shared" si="1034" ref="M434:M435">L434+1</f>
        <v>12</v>
      </c>
      <c r="N434" s="395">
        <f aca="true" t="shared" si="1035" ref="N434:N435">M434+1</f>
        <v>13</v>
      </c>
      <c r="O434" s="395">
        <f aca="true" t="shared" si="1036" ref="O434:O435">N434+1</f>
        <v>14</v>
      </c>
      <c r="P434" s="395">
        <f aca="true" t="shared" si="1037" ref="P434:P435">O434+1</f>
        <v>15</v>
      </c>
      <c r="Q434" s="395">
        <f aca="true" t="shared" si="1038" ref="Q434:Q435">P434+1</f>
        <v>16</v>
      </c>
      <c r="R434" s="395">
        <f aca="true" t="shared" si="1039" ref="R434:R435">Q434+1</f>
        <v>17</v>
      </c>
      <c r="S434" s="395">
        <f aca="true" t="shared" si="1040" ref="S434:S435">R434+1</f>
        <v>18</v>
      </c>
      <c r="T434" s="395">
        <f aca="true" t="shared" si="1041" ref="T434:T435">S434+1</f>
        <v>19</v>
      </c>
      <c r="U434" s="395">
        <f aca="true" t="shared" si="1042" ref="U434:U435">T434+1</f>
        <v>20</v>
      </c>
      <c r="V434" s="395">
        <f aca="true" t="shared" si="1043" ref="V434:V435">U434+1</f>
        <v>21</v>
      </c>
      <c r="W434" s="395">
        <f aca="true" t="shared" si="1044" ref="W434:W435">V434+1</f>
        <v>22</v>
      </c>
      <c r="X434" s="395">
        <f aca="true" t="shared" si="1045" ref="X434:X435">W434+1</f>
        <v>23</v>
      </c>
      <c r="Y434" s="395">
        <f aca="true" t="shared" si="1046" ref="Y434:Y435">X434+1</f>
        <v>24</v>
      </c>
      <c r="Z434" s="395">
        <f aca="true" t="shared" si="1047" ref="Z434:Z435">Y434+1</f>
        <v>25</v>
      </c>
      <c r="AA434" s="395">
        <f aca="true" t="shared" si="1048" ref="AA434:AA435">Z434+1</f>
        <v>26</v>
      </c>
      <c r="AB434" s="395">
        <f aca="true" t="shared" si="1049" ref="AB434:AB435">AA434+1</f>
        <v>27</v>
      </c>
      <c r="AC434" s="395">
        <f aca="true" t="shared" si="1050" ref="AC434:AC435">AB434+1</f>
        <v>28</v>
      </c>
      <c r="AD434" s="395">
        <f aca="true" t="shared" si="1051" ref="AD434:AD435">AC434+1</f>
        <v>29</v>
      </c>
      <c r="AE434" s="395">
        <f aca="true" t="shared" si="1052" ref="AE434:AE435">AD434+1</f>
        <v>30</v>
      </c>
      <c r="AF434" s="395">
        <f aca="true" t="shared" si="1053" ref="AF434:AF435">AE434+1</f>
        <v>31</v>
      </c>
      <c r="AG434" s="395">
        <f aca="true" t="shared" si="1054" ref="AG434:AG435">AF434+1</f>
        <v>32</v>
      </c>
      <c r="AH434" s="395">
        <f aca="true" t="shared" si="1055" ref="AH434:AH435">AG434+1</f>
        <v>33</v>
      </c>
      <c r="AI434" s="395">
        <f aca="true" t="shared" si="1056" ref="AI434:AI435">AH434+1</f>
        <v>34</v>
      </c>
      <c r="AJ434" s="395">
        <f aca="true" t="shared" si="1057" ref="AJ434:AJ435">AI434+1</f>
        <v>35</v>
      </c>
      <c r="AK434" s="395">
        <f aca="true" t="shared" si="1058" ref="AK434:AK435">AJ434+1</f>
        <v>36</v>
      </c>
      <c r="AL434" s="395">
        <f aca="true" t="shared" si="1059" ref="AL434:AL435">AK434+1</f>
        <v>37</v>
      </c>
      <c r="AM434" s="395">
        <f aca="true" t="shared" si="1060" ref="AM434:AM435">AL434+1</f>
        <v>38</v>
      </c>
      <c r="AN434" s="395">
        <f aca="true" t="shared" si="1061" ref="AN434:AN435">AM434+1</f>
        <v>39</v>
      </c>
    </row>
    <row r="435" spans="1:40" s="386" customFormat="1" ht="12.75" customHeight="1">
      <c r="A435" s="393" t="s">
        <v>97</v>
      </c>
      <c r="B435" s="394">
        <v>1</v>
      </c>
      <c r="C435" s="394">
        <f t="shared" si="1024"/>
        <v>2</v>
      </c>
      <c r="D435" s="394">
        <f t="shared" si="1025"/>
        <v>3</v>
      </c>
      <c r="E435" s="394">
        <f t="shared" si="1026"/>
        <v>4</v>
      </c>
      <c r="F435" s="394">
        <f t="shared" si="1027"/>
        <v>5</v>
      </c>
      <c r="G435" s="395">
        <f t="shared" si="1028"/>
        <v>6</v>
      </c>
      <c r="H435" s="395">
        <f t="shared" si="1029"/>
        <v>7</v>
      </c>
      <c r="I435" s="395">
        <f t="shared" si="1030"/>
        <v>8</v>
      </c>
      <c r="J435" s="395">
        <f t="shared" si="1031"/>
        <v>9</v>
      </c>
      <c r="K435" s="395">
        <f t="shared" si="1032"/>
        <v>10</v>
      </c>
      <c r="L435" s="395">
        <f t="shared" si="1033"/>
        <v>11</v>
      </c>
      <c r="M435" s="395">
        <f t="shared" si="1034"/>
        <v>12</v>
      </c>
      <c r="N435" s="395">
        <f t="shared" si="1035"/>
        <v>13</v>
      </c>
      <c r="O435" s="395">
        <f t="shared" si="1036"/>
        <v>14</v>
      </c>
      <c r="P435" s="395">
        <f t="shared" si="1037"/>
        <v>15</v>
      </c>
      <c r="Q435" s="395">
        <f t="shared" si="1038"/>
        <v>16</v>
      </c>
      <c r="R435" s="395">
        <f t="shared" si="1039"/>
        <v>17</v>
      </c>
      <c r="S435" s="395">
        <f t="shared" si="1040"/>
        <v>18</v>
      </c>
      <c r="T435" s="395">
        <f t="shared" si="1041"/>
        <v>19</v>
      </c>
      <c r="U435" s="395">
        <f t="shared" si="1042"/>
        <v>20</v>
      </c>
      <c r="V435" s="395">
        <f t="shared" si="1043"/>
        <v>21</v>
      </c>
      <c r="W435" s="395">
        <f t="shared" si="1044"/>
        <v>22</v>
      </c>
      <c r="X435" s="395">
        <f t="shared" si="1045"/>
        <v>23</v>
      </c>
      <c r="Y435" s="395">
        <f t="shared" si="1046"/>
        <v>24</v>
      </c>
      <c r="Z435" s="395">
        <f t="shared" si="1047"/>
        <v>25</v>
      </c>
      <c r="AA435" s="395">
        <f t="shared" si="1048"/>
        <v>26</v>
      </c>
      <c r="AB435" s="395">
        <f t="shared" si="1049"/>
        <v>27</v>
      </c>
      <c r="AC435" s="395">
        <f t="shared" si="1050"/>
        <v>28</v>
      </c>
      <c r="AD435" s="395">
        <f t="shared" si="1051"/>
        <v>29</v>
      </c>
      <c r="AE435" s="395">
        <f t="shared" si="1052"/>
        <v>30</v>
      </c>
      <c r="AF435" s="395">
        <f t="shared" si="1053"/>
        <v>31</v>
      </c>
      <c r="AG435" s="395">
        <f t="shared" si="1054"/>
        <v>32</v>
      </c>
      <c r="AH435" s="395">
        <f t="shared" si="1055"/>
        <v>33</v>
      </c>
      <c r="AI435" s="395">
        <f t="shared" si="1056"/>
        <v>34</v>
      </c>
      <c r="AJ435" s="395">
        <f t="shared" si="1057"/>
        <v>35</v>
      </c>
      <c r="AK435" s="395">
        <f t="shared" si="1058"/>
        <v>36</v>
      </c>
      <c r="AL435" s="395">
        <f t="shared" si="1059"/>
        <v>37</v>
      </c>
      <c r="AM435" s="395">
        <f t="shared" si="1060"/>
        <v>38</v>
      </c>
      <c r="AN435" s="395">
        <f t="shared" si="1061"/>
        <v>39</v>
      </c>
    </row>
    <row r="436" spans="1:40" s="386" customFormat="1" ht="12.75" customHeight="1">
      <c r="A436" s="396"/>
      <c r="B436" s="397"/>
      <c r="C436" s="397"/>
      <c r="D436" s="398"/>
      <c r="E436" s="398"/>
      <c r="F436" s="398"/>
      <c r="G436" s="399"/>
      <c r="H436" s="399"/>
      <c r="I436" s="398"/>
      <c r="J436" s="398"/>
      <c r="K436" s="398"/>
      <c r="L436" s="397"/>
      <c r="M436" s="397"/>
      <c r="N436" s="397"/>
      <c r="O436" s="397"/>
      <c r="P436" s="397"/>
      <c r="Q436" s="397"/>
      <c r="R436" s="397"/>
      <c r="S436" s="397"/>
      <c r="T436" s="397"/>
      <c r="U436" s="397"/>
      <c r="V436" s="397"/>
      <c r="W436" s="397"/>
      <c r="X436" s="397"/>
      <c r="Y436" s="397"/>
      <c r="Z436" s="397"/>
      <c r="AA436" s="397"/>
      <c r="AB436" s="397"/>
      <c r="AC436" s="397"/>
      <c r="AD436" s="397"/>
      <c r="AE436" s="397"/>
      <c r="AF436" s="397"/>
      <c r="AG436" s="397"/>
      <c r="AH436" s="397"/>
      <c r="AI436" s="397"/>
      <c r="AJ436" s="397"/>
      <c r="AK436" s="397"/>
      <c r="AL436" s="397"/>
      <c r="AM436" s="397"/>
      <c r="AN436" s="397"/>
    </row>
    <row r="437" spans="1:40" s="386" customFormat="1" ht="12.75" customHeight="1">
      <c r="A437" s="392"/>
      <c r="B437" s="400"/>
      <c r="C437" s="400"/>
      <c r="D437" s="401" t="s">
        <v>96</v>
      </c>
      <c r="E437" s="401" t="s">
        <v>90</v>
      </c>
      <c r="F437" s="401" t="s">
        <v>91</v>
      </c>
      <c r="G437" s="402"/>
      <c r="H437" s="403"/>
      <c r="I437" s="401" t="s">
        <v>97</v>
      </c>
      <c r="J437" s="401" t="s">
        <v>90</v>
      </c>
      <c r="K437" s="401" t="s">
        <v>91</v>
      </c>
      <c r="L437" s="400"/>
      <c r="M437" s="400"/>
      <c r="N437" s="400"/>
      <c r="O437" s="400"/>
      <c r="P437" s="400"/>
      <c r="Q437" s="400"/>
      <c r="R437" s="400"/>
      <c r="S437" s="400"/>
      <c r="T437" s="400"/>
      <c r="U437" s="400"/>
      <c r="V437" s="400"/>
      <c r="W437" s="400"/>
      <c r="X437" s="400"/>
      <c r="Y437" s="400"/>
      <c r="Z437" s="400"/>
      <c r="AA437" s="400"/>
      <c r="AB437" s="400"/>
      <c r="AC437" s="400"/>
      <c r="AD437" s="400"/>
      <c r="AE437" s="400"/>
      <c r="AF437" s="400"/>
      <c r="AG437" s="400"/>
      <c r="AH437" s="400"/>
      <c r="AI437" s="400"/>
      <c r="AJ437" s="400"/>
      <c r="AK437" s="400"/>
      <c r="AL437" s="400"/>
      <c r="AM437" s="400"/>
      <c r="AN437" s="400"/>
    </row>
    <row r="438" spans="1:40" s="386" customFormat="1" ht="11.25" customHeight="1">
      <c r="A438" s="383"/>
      <c r="B438" s="383"/>
      <c r="C438" s="383"/>
      <c r="D438" s="383"/>
      <c r="E438" s="383"/>
      <c r="F438" s="383"/>
      <c r="G438" s="383"/>
      <c r="H438" s="383"/>
      <c r="I438" s="383"/>
      <c r="J438" s="383"/>
      <c r="K438" s="383"/>
      <c r="L438" s="383"/>
      <c r="M438" s="383"/>
      <c r="N438" s="383"/>
      <c r="O438" s="383"/>
      <c r="P438" s="383"/>
      <c r="Q438" s="383"/>
      <c r="R438" s="383"/>
      <c r="S438" s="383"/>
      <c r="T438" s="383"/>
      <c r="U438" s="383"/>
      <c r="V438" s="383"/>
      <c r="W438" s="383"/>
      <c r="X438" s="383"/>
      <c r="Y438" s="383"/>
      <c r="Z438" s="383"/>
      <c r="AA438" s="383"/>
      <c r="AB438" s="383"/>
      <c r="AC438" s="383"/>
      <c r="AD438" s="383"/>
      <c r="AE438" s="383"/>
      <c r="AF438" s="383"/>
      <c r="AG438" s="383"/>
      <c r="AH438" s="383"/>
      <c r="AI438" s="383"/>
      <c r="AJ438" s="383"/>
      <c r="AK438" s="383"/>
      <c r="AL438" s="383"/>
      <c r="AM438" s="383"/>
      <c r="AN438" s="383"/>
    </row>
    <row r="439" spans="1:40" s="386" customFormat="1" ht="12" customHeight="1">
      <c r="A439" s="383"/>
      <c r="B439" s="383"/>
      <c r="C439" s="400"/>
      <c r="D439" s="406"/>
      <c r="E439" s="407"/>
      <c r="F439" s="407"/>
      <c r="G439" s="406"/>
      <c r="H439" s="406"/>
      <c r="I439" s="406"/>
      <c r="J439" s="407"/>
      <c r="K439" s="407"/>
      <c r="L439" s="400"/>
      <c r="M439" s="400"/>
      <c r="N439" s="400"/>
      <c r="O439" s="400"/>
      <c r="P439" s="383"/>
      <c r="Q439" s="383"/>
      <c r="R439" s="383"/>
      <c r="S439" s="383"/>
      <c r="T439" s="383"/>
      <c r="U439" s="383"/>
      <c r="V439" s="383"/>
      <c r="W439" s="383"/>
      <c r="X439" s="383"/>
      <c r="Y439" s="383"/>
      <c r="Z439" s="383"/>
      <c r="AA439" s="383"/>
      <c r="AB439" s="383"/>
      <c r="AC439" s="383"/>
      <c r="AD439" s="383"/>
      <c r="AE439" s="383"/>
      <c r="AF439" s="383"/>
      <c r="AG439" s="383"/>
      <c r="AH439" s="383"/>
      <c r="AI439" s="383"/>
      <c r="AJ439" s="383"/>
      <c r="AK439" s="383"/>
      <c r="AL439" s="383"/>
      <c r="AM439" s="383"/>
      <c r="AN439" s="383"/>
    </row>
    <row r="440" spans="1:40" s="386" customFormat="1" ht="11.25" customHeight="1">
      <c r="A440" s="383"/>
      <c r="B440" s="383"/>
      <c r="C440" s="383"/>
      <c r="D440" s="383"/>
      <c r="E440" s="383"/>
      <c r="F440" s="383"/>
      <c r="G440" s="383"/>
      <c r="H440" s="383"/>
      <c r="I440" s="383"/>
      <c r="J440" s="383"/>
      <c r="K440" s="383"/>
      <c r="L440" s="383"/>
      <c r="M440" s="383"/>
      <c r="N440" s="383"/>
      <c r="O440" s="383"/>
      <c r="P440" s="383"/>
      <c r="Q440" s="383"/>
      <c r="R440" s="383"/>
      <c r="S440" s="383"/>
      <c r="T440" s="383"/>
      <c r="U440" s="383"/>
      <c r="V440" s="383"/>
      <c r="W440" s="383"/>
      <c r="X440" s="383"/>
      <c r="Y440" s="383"/>
      <c r="Z440" s="383"/>
      <c r="AA440" s="383"/>
      <c r="AB440" s="383"/>
      <c r="AC440" s="383"/>
      <c r="AD440" s="383"/>
      <c r="AE440" s="383"/>
      <c r="AF440" s="383"/>
      <c r="AG440" s="383"/>
      <c r="AH440" s="383"/>
      <c r="AI440" s="383"/>
      <c r="AJ440" s="383"/>
      <c r="AK440" s="383"/>
      <c r="AL440" s="383"/>
      <c r="AM440" s="383"/>
      <c r="AN440" s="383"/>
    </row>
    <row r="441" spans="1:40" s="386" customFormat="1" ht="15.75" customHeight="1">
      <c r="A441" s="408" t="s">
        <v>139</v>
      </c>
      <c r="B441" s="392"/>
      <c r="C441" s="392"/>
      <c r="D441" s="392"/>
      <c r="E441" s="392"/>
      <c r="F441" s="383"/>
      <c r="G441" s="383"/>
      <c r="H441" s="409" t="s">
        <v>96</v>
      </c>
      <c r="I441" s="409"/>
      <c r="J441" s="409" t="s">
        <v>48</v>
      </c>
      <c r="K441" s="409" t="s">
        <v>97</v>
      </c>
      <c r="L441" s="409"/>
      <c r="M441" s="383"/>
      <c r="N441" s="383"/>
      <c r="O441" s="383"/>
      <c r="P441" s="383"/>
      <c r="Q441" s="383"/>
      <c r="R441" s="383"/>
      <c r="S441" s="383"/>
      <c r="T441" s="383"/>
      <c r="U441" s="383"/>
      <c r="V441" s="383"/>
      <c r="W441" s="383"/>
      <c r="X441" s="383"/>
      <c r="Y441" s="383"/>
      <c r="Z441" s="383"/>
      <c r="AA441" s="383"/>
      <c r="AB441" s="383"/>
      <c r="AC441" s="383"/>
      <c r="AD441" s="383"/>
      <c r="AE441" s="383"/>
      <c r="AF441" s="383"/>
      <c r="AG441" s="383"/>
      <c r="AH441" s="383"/>
      <c r="AI441" s="383"/>
      <c r="AJ441" s="383"/>
      <c r="AK441" s="383"/>
      <c r="AL441" s="383"/>
      <c r="AM441" s="383"/>
      <c r="AN441" s="383"/>
    </row>
    <row r="442" spans="1:40" s="386" customFormat="1" ht="15.75" customHeight="1">
      <c r="A442" s="383"/>
      <c r="B442" s="392"/>
      <c r="C442" s="392"/>
      <c r="D442" s="380" t="s">
        <v>141</v>
      </c>
      <c r="E442" s="380"/>
      <c r="F442" s="380"/>
      <c r="G442" s="380"/>
      <c r="H442" s="393"/>
      <c r="I442" s="393"/>
      <c r="J442" s="409" t="s">
        <v>48</v>
      </c>
      <c r="K442" s="393"/>
      <c r="L442" s="393"/>
      <c r="M442" s="410"/>
      <c r="N442" s="383"/>
      <c r="O442" s="411" t="s">
        <v>140</v>
      </c>
      <c r="P442" s="411"/>
      <c r="Q442" s="411"/>
      <c r="R442" s="411"/>
      <c r="S442" s="411"/>
      <c r="T442" s="412"/>
      <c r="U442" s="412"/>
      <c r="V442" s="412"/>
      <c r="W442" s="412"/>
      <c r="X442" s="412"/>
      <c r="Y442" s="412"/>
      <c r="Z442" s="412"/>
      <c r="AA442" s="412"/>
      <c r="AB442" s="412"/>
      <c r="AC442" s="412"/>
      <c r="AD442" s="412"/>
      <c r="AE442" s="412"/>
      <c r="AF442" s="412"/>
      <c r="AG442" s="412"/>
      <c r="AH442" s="412"/>
      <c r="AI442" s="412"/>
      <c r="AJ442" s="413" t="s">
        <v>48</v>
      </c>
      <c r="AK442" s="413"/>
      <c r="AL442" s="413"/>
      <c r="AM442" s="413"/>
      <c r="AN442" s="413"/>
    </row>
    <row r="443" spans="1:40" s="386" customFormat="1" ht="16.5" customHeight="1">
      <c r="A443" s="392"/>
      <c r="B443" s="392"/>
      <c r="C443" s="392"/>
      <c r="D443" s="380" t="s">
        <v>142</v>
      </c>
      <c r="E443" s="380"/>
      <c r="F443" s="380"/>
      <c r="G443" s="380"/>
      <c r="H443" s="393"/>
      <c r="I443" s="393"/>
      <c r="J443" s="409" t="s">
        <v>48</v>
      </c>
      <c r="K443" s="393"/>
      <c r="L443" s="393"/>
      <c r="M443" s="410"/>
      <c r="N443" s="383"/>
      <c r="O443" s="411"/>
      <c r="P443" s="411"/>
      <c r="Q443" s="411"/>
      <c r="R443" s="411"/>
      <c r="S443" s="411"/>
      <c r="T443" s="412"/>
      <c r="U443" s="412"/>
      <c r="V443" s="412"/>
      <c r="W443" s="412"/>
      <c r="X443" s="412"/>
      <c r="Y443" s="412"/>
      <c r="Z443" s="412"/>
      <c r="AA443" s="412"/>
      <c r="AB443" s="412"/>
      <c r="AC443" s="412"/>
      <c r="AD443" s="412"/>
      <c r="AE443" s="412"/>
      <c r="AF443" s="412"/>
      <c r="AG443" s="412"/>
      <c r="AH443" s="412"/>
      <c r="AI443" s="412"/>
      <c r="AJ443" s="413"/>
      <c r="AK443" s="413"/>
      <c r="AL443" s="413"/>
      <c r="AM443" s="413"/>
      <c r="AN443" s="413"/>
    </row>
    <row r="444" spans="1:40" s="386" customFormat="1" ht="15.75" customHeight="1">
      <c r="A444" s="392"/>
      <c r="B444" s="392"/>
      <c r="C444" s="380" t="s">
        <v>40</v>
      </c>
      <c r="D444" s="380"/>
      <c r="E444" s="380"/>
      <c r="F444" s="380"/>
      <c r="G444" s="380"/>
      <c r="H444" s="393"/>
      <c r="I444" s="393"/>
      <c r="J444" s="409" t="s">
        <v>48</v>
      </c>
      <c r="K444" s="393"/>
      <c r="L444" s="393"/>
      <c r="M444" s="383"/>
      <c r="N444" s="383"/>
      <c r="O444" s="383"/>
      <c r="P444" s="383"/>
      <c r="Q444" s="383"/>
      <c r="R444" s="383"/>
      <c r="S444" s="383"/>
      <c r="T444" s="383"/>
      <c r="U444" s="383"/>
      <c r="V444" s="383"/>
      <c r="W444" s="383"/>
      <c r="X444" s="383"/>
      <c r="Y444" s="383"/>
      <c r="Z444" s="383"/>
      <c r="AA444" s="383"/>
      <c r="AB444" s="383"/>
      <c r="AC444" s="383"/>
      <c r="AD444" s="383"/>
      <c r="AE444" s="383"/>
      <c r="AF444" s="383"/>
      <c r="AG444" s="383"/>
      <c r="AH444" s="383"/>
      <c r="AI444" s="383"/>
      <c r="AJ444" s="383"/>
      <c r="AK444" s="383"/>
      <c r="AL444" s="383"/>
      <c r="AM444" s="383"/>
      <c r="AN444" s="383"/>
    </row>
    <row r="445" spans="1:40" s="386" customFormat="1" ht="11.25" customHeight="1">
      <c r="A445" s="383"/>
      <c r="B445" s="383"/>
      <c r="C445" s="383"/>
      <c r="D445" s="383"/>
      <c r="E445" s="383"/>
      <c r="F445" s="383"/>
      <c r="G445" s="383"/>
      <c r="H445" s="383"/>
      <c r="I445" s="383"/>
      <c r="J445" s="383"/>
      <c r="K445" s="383"/>
      <c r="L445" s="383"/>
      <c r="M445" s="383"/>
      <c r="N445" s="383"/>
      <c r="O445" s="383"/>
      <c r="P445" s="383"/>
      <c r="Q445" s="383"/>
      <c r="R445" s="383"/>
      <c r="S445" s="383"/>
      <c r="T445" s="383"/>
      <c r="U445" s="383"/>
      <c r="V445" s="383"/>
      <c r="W445" s="383"/>
      <c r="X445" s="383"/>
      <c r="Y445" s="383"/>
      <c r="Z445" s="383"/>
      <c r="AA445" s="383"/>
      <c r="AB445" s="383"/>
      <c r="AC445" s="383"/>
      <c r="AD445" s="383"/>
      <c r="AE445" s="383"/>
      <c r="AF445" s="383"/>
      <c r="AG445" s="383"/>
      <c r="AH445" s="383"/>
      <c r="AI445" s="383"/>
      <c r="AJ445" s="383"/>
      <c r="AK445" s="383"/>
      <c r="AL445" s="383"/>
      <c r="AM445" s="383"/>
      <c r="AN445" s="383"/>
    </row>
    <row r="446" spans="1:40" s="386" customFormat="1" ht="12.75" customHeight="1">
      <c r="A446" s="383"/>
      <c r="B446" s="383"/>
      <c r="C446" s="383"/>
      <c r="D446" s="383"/>
      <c r="E446" s="383"/>
      <c r="F446" s="383"/>
      <c r="G446" s="383"/>
      <c r="H446" s="383"/>
      <c r="I446" s="383"/>
      <c r="J446" s="383"/>
      <c r="K446" s="383"/>
      <c r="L446" s="383"/>
      <c r="M446" s="383"/>
      <c r="N446" s="383"/>
      <c r="O446" s="383"/>
      <c r="P446" s="383"/>
      <c r="Q446" s="383"/>
      <c r="R446" s="383"/>
      <c r="S446" s="383"/>
      <c r="T446" s="383"/>
      <c r="U446" s="383"/>
      <c r="V446" s="383"/>
      <c r="W446" s="383"/>
      <c r="X446" s="383"/>
      <c r="Y446" s="383"/>
      <c r="Z446" s="383"/>
      <c r="AA446" s="414" t="s">
        <v>145</v>
      </c>
      <c r="AB446" s="383"/>
      <c r="AC446" s="383"/>
      <c r="AD446" s="383"/>
      <c r="AE446" s="415"/>
      <c r="AF446" s="415"/>
      <c r="AG446" s="415"/>
      <c r="AH446" s="415"/>
      <c r="AI446" s="415"/>
      <c r="AJ446" s="415"/>
      <c r="AK446" s="415"/>
      <c r="AL446" s="415"/>
      <c r="AM446" s="415"/>
      <c r="AN446" s="415"/>
    </row>
    <row r="447" spans="1:40" s="386" customFormat="1" ht="12.75" customHeight="1">
      <c r="A447" s="383"/>
      <c r="B447" s="383"/>
      <c r="C447" s="383"/>
      <c r="D447" s="383"/>
      <c r="E447" s="383"/>
      <c r="F447" s="383"/>
      <c r="G447" s="383"/>
      <c r="H447" s="383"/>
      <c r="I447" s="383"/>
      <c r="J447" s="383"/>
      <c r="K447" s="383"/>
      <c r="L447" s="383"/>
      <c r="M447" s="383"/>
      <c r="N447" s="383"/>
      <c r="O447" s="383"/>
      <c r="P447" s="383"/>
      <c r="Q447" s="383"/>
      <c r="R447" s="383"/>
      <c r="S447" s="383"/>
      <c r="T447" s="383"/>
      <c r="U447" s="383"/>
      <c r="V447" s="383"/>
      <c r="W447" s="383"/>
      <c r="X447" s="383"/>
      <c r="Y447" s="383"/>
      <c r="Z447" s="383"/>
      <c r="AA447" s="414"/>
      <c r="AB447" s="383"/>
      <c r="AC447" s="383"/>
      <c r="AD447" s="383"/>
      <c r="AE447" s="415"/>
      <c r="AF447" s="415"/>
      <c r="AG447" s="415"/>
      <c r="AH447" s="415"/>
      <c r="AI447" s="415"/>
      <c r="AJ447" s="415"/>
      <c r="AK447" s="415"/>
      <c r="AL447" s="415"/>
      <c r="AM447" s="415"/>
      <c r="AN447" s="415"/>
    </row>
    <row r="448" spans="1:40" s="386" customFormat="1" ht="13.5" customHeight="1">
      <c r="A448" s="383"/>
      <c r="B448" s="383"/>
      <c r="C448" s="383"/>
      <c r="D448" s="383"/>
      <c r="E448" s="383"/>
      <c r="F448" s="383"/>
      <c r="G448" s="383"/>
      <c r="H448" s="383"/>
      <c r="I448" s="383"/>
      <c r="J448" s="383"/>
      <c r="K448" s="383"/>
      <c r="L448" s="383"/>
      <c r="M448" s="383"/>
      <c r="N448" s="383"/>
      <c r="O448" s="383"/>
      <c r="P448" s="383"/>
      <c r="Q448" s="383"/>
      <c r="R448" s="383"/>
      <c r="S448" s="383"/>
      <c r="T448" s="383"/>
      <c r="U448" s="383"/>
      <c r="V448" s="383"/>
      <c r="W448" s="383"/>
      <c r="X448" s="383"/>
      <c r="Y448" s="383"/>
      <c r="Z448" s="383"/>
      <c r="AA448" s="414"/>
      <c r="AB448" s="383"/>
      <c r="AC448" s="383"/>
      <c r="AD448" s="383"/>
      <c r="AE448" s="383"/>
      <c r="AF448" s="383"/>
      <c r="AG448" s="383"/>
      <c r="AH448" s="383"/>
      <c r="AI448" s="383"/>
      <c r="AJ448" s="383"/>
      <c r="AK448" s="383"/>
      <c r="AL448" s="383"/>
      <c r="AM448" s="383"/>
      <c r="AN448" s="383"/>
    </row>
    <row r="449" spans="1:41" s="386" customFormat="1" ht="16.5" customHeight="1">
      <c r="A449" s="380" t="s">
        <v>132</v>
      </c>
      <c r="B449" s="380"/>
      <c r="C449" s="381" t="str">
        <f>CONCATENATE('(7) vstupní data'!$B$6," ",'(7) vstupní data'!$B$7,"  ",'(7) vstupní data'!$B$8)</f>
        <v>25.- 26.2014 Český pohár  starší žákyně</v>
      </c>
      <c r="D449" s="381"/>
      <c r="E449" s="381"/>
      <c r="F449" s="381"/>
      <c r="G449" s="381"/>
      <c r="H449" s="381"/>
      <c r="I449" s="381"/>
      <c r="J449" s="381"/>
      <c r="K449" s="381"/>
      <c r="L449" s="381"/>
      <c r="M449" s="381"/>
      <c r="N449" s="381"/>
      <c r="O449" s="381"/>
      <c r="P449" s="381"/>
      <c r="Q449" s="381"/>
      <c r="R449" s="381"/>
      <c r="S449" s="381"/>
      <c r="T449" s="381"/>
      <c r="U449" s="381"/>
      <c r="V449" s="381"/>
      <c r="W449" s="381"/>
      <c r="X449" s="381" t="s">
        <v>133</v>
      </c>
      <c r="Y449" s="381"/>
      <c r="Z449" s="382" t="str">
        <f>'(7) vstupní data'!$B$11</f>
        <v>3.skupina</v>
      </c>
      <c r="AA449" s="382"/>
      <c r="AB449" s="382"/>
      <c r="AC449" s="382"/>
      <c r="AD449" s="382"/>
      <c r="AE449" s="382"/>
      <c r="AF449" s="383"/>
      <c r="AG449" s="383"/>
      <c r="AH449" s="384">
        <f>'(7) vstupní data'!$B$9</f>
        <v>0</v>
      </c>
      <c r="AI449" s="384"/>
      <c r="AJ449" s="384"/>
      <c r="AK449" s="384"/>
      <c r="AL449" s="384"/>
      <c r="AM449" s="384"/>
      <c r="AN449" s="384"/>
      <c r="AO449" s="385"/>
    </row>
    <row r="450" spans="1:40" s="386" customFormat="1" ht="15.75" customHeight="1">
      <c r="A450" s="380" t="s">
        <v>134</v>
      </c>
      <c r="B450" s="380"/>
      <c r="C450" s="381" t="str">
        <f>CONCATENATE('(7) vstupní data'!$B$1," ",'(7) vstupní data'!$B$3)</f>
        <v>TJ Orion Praha ZŠ Mráčkova 3090 Praha 12</v>
      </c>
      <c r="D450" s="381"/>
      <c r="E450" s="381"/>
      <c r="F450" s="381"/>
      <c r="G450" s="381"/>
      <c r="H450" s="381"/>
      <c r="I450" s="381"/>
      <c r="J450" s="381"/>
      <c r="K450" s="381"/>
      <c r="L450" s="381"/>
      <c r="M450" s="381"/>
      <c r="N450" s="381"/>
      <c r="O450" s="381"/>
      <c r="P450" s="381"/>
      <c r="Q450" s="381"/>
      <c r="R450" s="381"/>
      <c r="S450" s="381"/>
      <c r="T450" s="381"/>
      <c r="U450" s="381"/>
      <c r="V450" s="381"/>
      <c r="W450" s="381"/>
      <c r="X450" s="381"/>
      <c r="Y450" s="381"/>
      <c r="Z450" s="381"/>
      <c r="AA450" s="381"/>
      <c r="AB450" s="381"/>
      <c r="AC450" s="381"/>
      <c r="AD450" s="381"/>
      <c r="AE450" s="381"/>
      <c r="AF450" s="383"/>
      <c r="AG450" s="383"/>
      <c r="AH450" s="383"/>
      <c r="AI450" s="383"/>
      <c r="AJ450" s="383"/>
      <c r="AK450" s="383"/>
      <c r="AL450" s="383"/>
      <c r="AM450" s="383"/>
      <c r="AN450" s="383"/>
    </row>
    <row r="451" spans="1:40" s="386" customFormat="1" ht="15.75" customHeight="1">
      <c r="A451" s="387"/>
      <c r="B451" s="387"/>
      <c r="C451" s="388"/>
      <c r="D451" s="388"/>
      <c r="E451" s="388"/>
      <c r="F451" s="388"/>
      <c r="G451" s="388"/>
      <c r="H451" s="388"/>
      <c r="I451" s="388"/>
      <c r="J451" s="388"/>
      <c r="K451" s="388"/>
      <c r="L451" s="388"/>
      <c r="M451" s="388"/>
      <c r="N451" s="388"/>
      <c r="O451" s="388"/>
      <c r="P451" s="388"/>
      <c r="Q451" s="388"/>
      <c r="R451" s="388"/>
      <c r="S451" s="388"/>
      <c r="T451" s="388"/>
      <c r="U451" s="388"/>
      <c r="V451" s="388"/>
      <c r="W451" s="388"/>
      <c r="X451" s="388"/>
      <c r="Y451" s="388"/>
      <c r="Z451" s="388"/>
      <c r="AA451" s="388"/>
      <c r="AB451" s="388"/>
      <c r="AC451" s="388"/>
      <c r="AD451" s="388"/>
      <c r="AE451" s="388"/>
      <c r="AF451" s="383"/>
      <c r="AG451" s="383"/>
      <c r="AH451" s="381" t="s">
        <v>135</v>
      </c>
      <c r="AI451" s="381"/>
      <c r="AJ451" s="381"/>
      <c r="AK451" s="381"/>
      <c r="AL451" s="389">
        <v>17</v>
      </c>
      <c r="AM451" s="389"/>
      <c r="AN451" s="383"/>
    </row>
    <row r="452" spans="1:40" s="386" customFormat="1" ht="15.75" customHeight="1">
      <c r="A452" s="387"/>
      <c r="B452" s="387"/>
      <c r="C452" s="388"/>
      <c r="D452" s="388"/>
      <c r="E452" s="388"/>
      <c r="F452" s="388"/>
      <c r="G452" s="388"/>
      <c r="H452" s="388"/>
      <c r="I452" s="388"/>
      <c r="J452" s="388"/>
      <c r="K452" s="388"/>
      <c r="L452" s="388"/>
      <c r="M452" s="388"/>
      <c r="N452" s="388"/>
      <c r="O452" s="388"/>
      <c r="P452" s="388"/>
      <c r="Q452" s="388"/>
      <c r="R452" s="388"/>
      <c r="S452" s="388"/>
      <c r="T452" s="388"/>
      <c r="U452" s="388"/>
      <c r="V452" s="388"/>
      <c r="W452" s="388"/>
      <c r="X452" s="388"/>
      <c r="Y452" s="388"/>
      <c r="Z452" s="388"/>
      <c r="AA452" s="388"/>
      <c r="AB452" s="388"/>
      <c r="AC452" s="388"/>
      <c r="AD452" s="388"/>
      <c r="AE452" s="388"/>
      <c r="AF452" s="383"/>
      <c r="AG452" s="383"/>
      <c r="AH452" s="383"/>
      <c r="AI452" s="383"/>
      <c r="AJ452" s="383"/>
      <c r="AK452" s="383"/>
      <c r="AL452" s="383"/>
      <c r="AM452" s="383"/>
      <c r="AN452" s="383"/>
    </row>
    <row r="453" spans="1:40" s="386" customFormat="1" ht="15.75" customHeight="1">
      <c r="A453" s="390" t="s">
        <v>136</v>
      </c>
      <c r="B453" s="390"/>
      <c r="C453" s="383"/>
      <c r="D453" s="383"/>
      <c r="E453" s="391" t="s">
        <v>137</v>
      </c>
      <c r="F453" s="389" t="str">
        <f>VLOOKUP(AL451,'(7) vstupní data'!$H$2:$P$22,2,0)</f>
        <v>TJ Orion Praha</v>
      </c>
      <c r="G453" s="389"/>
      <c r="H453" s="389"/>
      <c r="I453" s="389"/>
      <c r="J453" s="389"/>
      <c r="K453" s="389"/>
      <c r="L453" s="389"/>
      <c r="M453" s="389"/>
      <c r="N453" s="389"/>
      <c r="O453" s="389"/>
      <c r="P453" s="389"/>
      <c r="Q453" s="389"/>
      <c r="R453" s="389"/>
      <c r="S453" s="389"/>
      <c r="T453" s="389"/>
      <c r="U453" s="383"/>
      <c r="V453" s="391" t="s">
        <v>138</v>
      </c>
      <c r="W453" s="389" t="str">
        <f>VLOOKUP(AL451,'(7) vstupní data'!$H$2:$P$22,6,0)</f>
        <v>VK České Budějovice</v>
      </c>
      <c r="X453" s="389"/>
      <c r="Y453" s="389"/>
      <c r="Z453" s="389"/>
      <c r="AA453" s="389"/>
      <c r="AB453" s="389"/>
      <c r="AC453" s="389"/>
      <c r="AD453" s="389"/>
      <c r="AE453" s="389"/>
      <c r="AF453" s="389"/>
      <c r="AG453" s="389"/>
      <c r="AH453" s="389"/>
      <c r="AI453" s="389"/>
      <c r="AJ453" s="389"/>
      <c r="AK453" s="389"/>
      <c r="AL453" s="383"/>
      <c r="AM453" s="383"/>
      <c r="AN453" s="383"/>
    </row>
    <row r="454" spans="1:40" s="386" customFormat="1" ht="11.25" customHeight="1">
      <c r="A454" s="383"/>
      <c r="B454" s="383"/>
      <c r="C454" s="383"/>
      <c r="D454" s="383"/>
      <c r="E454" s="383"/>
      <c r="F454" s="383"/>
      <c r="G454" s="383"/>
      <c r="H454" s="383"/>
      <c r="I454" s="383"/>
      <c r="J454" s="383"/>
      <c r="K454" s="383"/>
      <c r="L454" s="383"/>
      <c r="M454" s="383"/>
      <c r="N454" s="383"/>
      <c r="O454" s="383"/>
      <c r="P454" s="383"/>
      <c r="Q454" s="383"/>
      <c r="R454" s="383"/>
      <c r="S454" s="383"/>
      <c r="T454" s="383"/>
      <c r="U454" s="383"/>
      <c r="V454" s="383"/>
      <c r="W454" s="383"/>
      <c r="X454" s="383"/>
      <c r="Y454" s="383"/>
      <c r="Z454" s="383"/>
      <c r="AA454" s="383"/>
      <c r="AB454" s="383"/>
      <c r="AC454" s="383"/>
      <c r="AD454" s="383"/>
      <c r="AE454" s="383"/>
      <c r="AF454" s="383"/>
      <c r="AG454" s="383"/>
      <c r="AH454" s="383"/>
      <c r="AI454" s="383"/>
      <c r="AJ454" s="383"/>
      <c r="AK454" s="383"/>
      <c r="AL454" s="383"/>
      <c r="AM454" s="383"/>
      <c r="AN454" s="383"/>
    </row>
    <row r="455" spans="1:40" s="386" customFormat="1" ht="12.75" customHeight="1">
      <c r="A455" s="392" t="s">
        <v>141</v>
      </c>
      <c r="B455" s="383"/>
      <c r="C455" s="383"/>
      <c r="D455" s="383"/>
      <c r="E455" s="383"/>
      <c r="F455" s="383"/>
      <c r="G455" s="383"/>
      <c r="H455" s="383"/>
      <c r="I455" s="383"/>
      <c r="J455" s="383"/>
      <c r="K455" s="383"/>
      <c r="L455" s="383"/>
      <c r="M455" s="383"/>
      <c r="N455" s="383"/>
      <c r="O455" s="383"/>
      <c r="P455" s="383"/>
      <c r="Q455" s="383"/>
      <c r="R455" s="383"/>
      <c r="S455" s="383"/>
      <c r="T455" s="383"/>
      <c r="U455" s="383"/>
      <c r="V455" s="383"/>
      <c r="W455" s="383"/>
      <c r="X455" s="383"/>
      <c r="Y455" s="383"/>
      <c r="Z455" s="383"/>
      <c r="AA455" s="383"/>
      <c r="AB455" s="383"/>
      <c r="AC455" s="383"/>
      <c r="AD455" s="383"/>
      <c r="AE455" s="383"/>
      <c r="AF455" s="383"/>
      <c r="AG455" s="383"/>
      <c r="AH455" s="383"/>
      <c r="AI455" s="383"/>
      <c r="AJ455" s="383"/>
      <c r="AK455" s="383"/>
      <c r="AL455" s="383"/>
      <c r="AM455" s="383"/>
      <c r="AN455" s="383"/>
    </row>
    <row r="456" spans="1:40" s="386" customFormat="1" ht="12.75" customHeight="1">
      <c r="A456" s="393" t="s">
        <v>96</v>
      </c>
      <c r="B456" s="394">
        <v>1</v>
      </c>
      <c r="C456" s="394">
        <f>B456+1</f>
        <v>2</v>
      </c>
      <c r="D456" s="394">
        <f aca="true" t="shared" si="1062" ref="D456:D457">C456+1</f>
        <v>3</v>
      </c>
      <c r="E456" s="394">
        <f aca="true" t="shared" si="1063" ref="E456:E457">D456+1</f>
        <v>4</v>
      </c>
      <c r="F456" s="394">
        <f aca="true" t="shared" si="1064" ref="F456:F457">E456+1</f>
        <v>5</v>
      </c>
      <c r="G456" s="395">
        <f aca="true" t="shared" si="1065" ref="G456:G457">F456+1</f>
        <v>6</v>
      </c>
      <c r="H456" s="395">
        <f aca="true" t="shared" si="1066" ref="H456:H457">G456+1</f>
        <v>7</v>
      </c>
      <c r="I456" s="395">
        <f aca="true" t="shared" si="1067" ref="I456:I457">H456+1</f>
        <v>8</v>
      </c>
      <c r="J456" s="395">
        <f aca="true" t="shared" si="1068" ref="J456:J457">I456+1</f>
        <v>9</v>
      </c>
      <c r="K456" s="395">
        <f aca="true" t="shared" si="1069" ref="K456:K457">J456+1</f>
        <v>10</v>
      </c>
      <c r="L456" s="395">
        <f aca="true" t="shared" si="1070" ref="L456:L457">K456+1</f>
        <v>11</v>
      </c>
      <c r="M456" s="395">
        <f aca="true" t="shared" si="1071" ref="M456:M457">L456+1</f>
        <v>12</v>
      </c>
      <c r="N456" s="395">
        <f aca="true" t="shared" si="1072" ref="N456:N457">M456+1</f>
        <v>13</v>
      </c>
      <c r="O456" s="395">
        <f aca="true" t="shared" si="1073" ref="O456:O457">N456+1</f>
        <v>14</v>
      </c>
      <c r="P456" s="395">
        <f aca="true" t="shared" si="1074" ref="P456:P457">O456+1</f>
        <v>15</v>
      </c>
      <c r="Q456" s="395">
        <f aca="true" t="shared" si="1075" ref="Q456:Q457">P456+1</f>
        <v>16</v>
      </c>
      <c r="R456" s="395">
        <f aca="true" t="shared" si="1076" ref="R456:R457">Q456+1</f>
        <v>17</v>
      </c>
      <c r="S456" s="395">
        <f aca="true" t="shared" si="1077" ref="S456:S457">R456+1</f>
        <v>18</v>
      </c>
      <c r="T456" s="395">
        <f aca="true" t="shared" si="1078" ref="T456:T457">S456+1</f>
        <v>19</v>
      </c>
      <c r="U456" s="395">
        <f aca="true" t="shared" si="1079" ref="U456:U457">T456+1</f>
        <v>20</v>
      </c>
      <c r="V456" s="395">
        <f aca="true" t="shared" si="1080" ref="V456:V457">U456+1</f>
        <v>21</v>
      </c>
      <c r="W456" s="395">
        <f aca="true" t="shared" si="1081" ref="W456:W457">V456+1</f>
        <v>22</v>
      </c>
      <c r="X456" s="395">
        <f aca="true" t="shared" si="1082" ref="X456:X457">W456+1</f>
        <v>23</v>
      </c>
      <c r="Y456" s="395">
        <f aca="true" t="shared" si="1083" ref="Y456:Y457">X456+1</f>
        <v>24</v>
      </c>
      <c r="Z456" s="395">
        <f aca="true" t="shared" si="1084" ref="Z456:Z457">Y456+1</f>
        <v>25</v>
      </c>
      <c r="AA456" s="395">
        <f aca="true" t="shared" si="1085" ref="AA456:AA457">Z456+1</f>
        <v>26</v>
      </c>
      <c r="AB456" s="395">
        <f aca="true" t="shared" si="1086" ref="AB456:AB457">AA456+1</f>
        <v>27</v>
      </c>
      <c r="AC456" s="395">
        <f aca="true" t="shared" si="1087" ref="AC456:AC457">AB456+1</f>
        <v>28</v>
      </c>
      <c r="AD456" s="395">
        <f aca="true" t="shared" si="1088" ref="AD456:AD457">AC456+1</f>
        <v>29</v>
      </c>
      <c r="AE456" s="395">
        <f aca="true" t="shared" si="1089" ref="AE456:AE457">AD456+1</f>
        <v>30</v>
      </c>
      <c r="AF456" s="395">
        <f aca="true" t="shared" si="1090" ref="AF456:AF457">AE456+1</f>
        <v>31</v>
      </c>
      <c r="AG456" s="395">
        <f aca="true" t="shared" si="1091" ref="AG456:AG457">AF456+1</f>
        <v>32</v>
      </c>
      <c r="AH456" s="395">
        <f aca="true" t="shared" si="1092" ref="AH456:AH457">AG456+1</f>
        <v>33</v>
      </c>
      <c r="AI456" s="395">
        <f aca="true" t="shared" si="1093" ref="AI456:AI457">AH456+1</f>
        <v>34</v>
      </c>
      <c r="AJ456" s="395">
        <f aca="true" t="shared" si="1094" ref="AJ456:AJ457">AI456+1</f>
        <v>35</v>
      </c>
      <c r="AK456" s="395">
        <f aca="true" t="shared" si="1095" ref="AK456:AK457">AJ456+1</f>
        <v>36</v>
      </c>
      <c r="AL456" s="395">
        <f aca="true" t="shared" si="1096" ref="AL456:AL457">AK456+1</f>
        <v>37</v>
      </c>
      <c r="AM456" s="395">
        <f aca="true" t="shared" si="1097" ref="AM456:AM457">AL456+1</f>
        <v>38</v>
      </c>
      <c r="AN456" s="395">
        <f aca="true" t="shared" si="1098" ref="AN456:AN457">AM456+1</f>
        <v>39</v>
      </c>
    </row>
    <row r="457" spans="1:40" s="386" customFormat="1" ht="12.75" customHeight="1">
      <c r="A457" s="393" t="s">
        <v>97</v>
      </c>
      <c r="B457" s="394">
        <v>1</v>
      </c>
      <c r="C457" s="394">
        <f>B457+1</f>
        <v>2</v>
      </c>
      <c r="D457" s="394">
        <f t="shared" si="1062"/>
        <v>3</v>
      </c>
      <c r="E457" s="394">
        <f t="shared" si="1063"/>
        <v>4</v>
      </c>
      <c r="F457" s="394">
        <f t="shared" si="1064"/>
        <v>5</v>
      </c>
      <c r="G457" s="395">
        <f t="shared" si="1065"/>
        <v>6</v>
      </c>
      <c r="H457" s="395">
        <f t="shared" si="1066"/>
        <v>7</v>
      </c>
      <c r="I457" s="395">
        <f t="shared" si="1067"/>
        <v>8</v>
      </c>
      <c r="J457" s="395">
        <f t="shared" si="1068"/>
        <v>9</v>
      </c>
      <c r="K457" s="395">
        <f t="shared" si="1069"/>
        <v>10</v>
      </c>
      <c r="L457" s="395">
        <f t="shared" si="1070"/>
        <v>11</v>
      </c>
      <c r="M457" s="395">
        <f t="shared" si="1071"/>
        <v>12</v>
      </c>
      <c r="N457" s="395">
        <f t="shared" si="1072"/>
        <v>13</v>
      </c>
      <c r="O457" s="395">
        <f t="shared" si="1073"/>
        <v>14</v>
      </c>
      <c r="P457" s="395">
        <f t="shared" si="1074"/>
        <v>15</v>
      </c>
      <c r="Q457" s="395">
        <f t="shared" si="1075"/>
        <v>16</v>
      </c>
      <c r="R457" s="395">
        <f t="shared" si="1076"/>
        <v>17</v>
      </c>
      <c r="S457" s="395">
        <f t="shared" si="1077"/>
        <v>18</v>
      </c>
      <c r="T457" s="395">
        <f t="shared" si="1078"/>
        <v>19</v>
      </c>
      <c r="U457" s="395">
        <f t="shared" si="1079"/>
        <v>20</v>
      </c>
      <c r="V457" s="395">
        <f t="shared" si="1080"/>
        <v>21</v>
      </c>
      <c r="W457" s="395">
        <f t="shared" si="1081"/>
        <v>22</v>
      </c>
      <c r="X457" s="395">
        <f t="shared" si="1082"/>
        <v>23</v>
      </c>
      <c r="Y457" s="395">
        <f t="shared" si="1083"/>
        <v>24</v>
      </c>
      <c r="Z457" s="395">
        <f t="shared" si="1084"/>
        <v>25</v>
      </c>
      <c r="AA457" s="395">
        <f t="shared" si="1085"/>
        <v>26</v>
      </c>
      <c r="AB457" s="395">
        <f t="shared" si="1086"/>
        <v>27</v>
      </c>
      <c r="AC457" s="395">
        <f t="shared" si="1087"/>
        <v>28</v>
      </c>
      <c r="AD457" s="395">
        <f t="shared" si="1088"/>
        <v>29</v>
      </c>
      <c r="AE457" s="395">
        <f t="shared" si="1089"/>
        <v>30</v>
      </c>
      <c r="AF457" s="395">
        <f t="shared" si="1090"/>
        <v>31</v>
      </c>
      <c r="AG457" s="395">
        <f t="shared" si="1091"/>
        <v>32</v>
      </c>
      <c r="AH457" s="395">
        <f t="shared" si="1092"/>
        <v>33</v>
      </c>
      <c r="AI457" s="395">
        <f t="shared" si="1093"/>
        <v>34</v>
      </c>
      <c r="AJ457" s="395">
        <f t="shared" si="1094"/>
        <v>35</v>
      </c>
      <c r="AK457" s="395">
        <f t="shared" si="1095"/>
        <v>36</v>
      </c>
      <c r="AL457" s="395">
        <f t="shared" si="1096"/>
        <v>37</v>
      </c>
      <c r="AM457" s="395">
        <f t="shared" si="1097"/>
        <v>38</v>
      </c>
      <c r="AN457" s="395">
        <f t="shared" si="1098"/>
        <v>39</v>
      </c>
    </row>
    <row r="458" spans="1:40" s="386" customFormat="1" ht="12.75" customHeight="1">
      <c r="A458" s="396"/>
      <c r="B458" s="397"/>
      <c r="C458" s="397"/>
      <c r="D458" s="398"/>
      <c r="E458" s="398"/>
      <c r="F458" s="398"/>
      <c r="G458" s="399"/>
      <c r="H458" s="399"/>
      <c r="I458" s="398"/>
      <c r="J458" s="398"/>
      <c r="K458" s="398"/>
      <c r="L458" s="397"/>
      <c r="M458" s="397"/>
      <c r="N458" s="397"/>
      <c r="O458" s="397"/>
      <c r="P458" s="397"/>
      <c r="Q458" s="397"/>
      <c r="R458" s="397"/>
      <c r="S458" s="397"/>
      <c r="T458" s="397"/>
      <c r="U458" s="397"/>
      <c r="V458" s="397"/>
      <c r="W458" s="397"/>
      <c r="X458" s="397"/>
      <c r="Y458" s="397"/>
      <c r="Z458" s="397"/>
      <c r="AA458" s="397"/>
      <c r="AB458" s="397"/>
      <c r="AC458" s="397"/>
      <c r="AD458" s="397"/>
      <c r="AE458" s="397"/>
      <c r="AF458" s="397"/>
      <c r="AG458" s="397"/>
      <c r="AH458" s="397"/>
      <c r="AI458" s="397"/>
      <c r="AJ458" s="397"/>
      <c r="AK458" s="397"/>
      <c r="AL458" s="397"/>
      <c r="AM458" s="397"/>
      <c r="AN458" s="397"/>
    </row>
    <row r="459" spans="1:40" s="386" customFormat="1" ht="12.75" customHeight="1">
      <c r="A459" s="392"/>
      <c r="B459" s="400"/>
      <c r="C459" s="400"/>
      <c r="D459" s="401" t="s">
        <v>96</v>
      </c>
      <c r="E459" s="401" t="s">
        <v>90</v>
      </c>
      <c r="F459" s="401" t="s">
        <v>91</v>
      </c>
      <c r="G459" s="402"/>
      <c r="H459" s="403"/>
      <c r="I459" s="401" t="s">
        <v>97</v>
      </c>
      <c r="J459" s="401" t="s">
        <v>90</v>
      </c>
      <c r="K459" s="401" t="s">
        <v>91</v>
      </c>
      <c r="L459" s="400"/>
      <c r="M459" s="400"/>
      <c r="N459" s="400"/>
      <c r="O459" s="400"/>
      <c r="P459" s="400"/>
      <c r="Q459" s="400"/>
      <c r="R459" s="400"/>
      <c r="S459" s="400"/>
      <c r="T459" s="400"/>
      <c r="U459" s="400"/>
      <c r="V459" s="400"/>
      <c r="W459" s="400"/>
      <c r="X459" s="400"/>
      <c r="Y459" s="400"/>
      <c r="Z459" s="400"/>
      <c r="AA459" s="400"/>
      <c r="AB459" s="400"/>
      <c r="AC459" s="400"/>
      <c r="AD459" s="400"/>
      <c r="AE459" s="400"/>
      <c r="AF459" s="400"/>
      <c r="AG459" s="400"/>
      <c r="AH459" s="400"/>
      <c r="AI459" s="400"/>
      <c r="AJ459" s="400"/>
      <c r="AK459" s="400"/>
      <c r="AL459" s="383"/>
      <c r="AM459" s="383"/>
      <c r="AN459" s="383"/>
    </row>
    <row r="460" spans="1:40" s="386" customFormat="1" ht="12.75" customHeight="1">
      <c r="A460" s="392" t="s">
        <v>142</v>
      </c>
      <c r="B460" s="400"/>
      <c r="C460" s="400"/>
      <c r="D460" s="400"/>
      <c r="E460" s="400"/>
      <c r="F460" s="400"/>
      <c r="G460" s="400"/>
      <c r="H460" s="400"/>
      <c r="I460" s="400"/>
      <c r="J460" s="400"/>
      <c r="K460" s="400"/>
      <c r="L460" s="400"/>
      <c r="M460" s="400"/>
      <c r="N460" s="400"/>
      <c r="O460" s="400"/>
      <c r="P460" s="400"/>
      <c r="Q460" s="400"/>
      <c r="R460" s="400"/>
      <c r="S460" s="400"/>
      <c r="T460" s="400"/>
      <c r="U460" s="400"/>
      <c r="V460" s="400"/>
      <c r="W460" s="400"/>
      <c r="X460" s="400"/>
      <c r="Y460" s="400"/>
      <c r="Z460" s="400"/>
      <c r="AA460" s="400"/>
      <c r="AB460" s="400"/>
      <c r="AC460" s="400"/>
      <c r="AD460" s="400"/>
      <c r="AE460" s="400"/>
      <c r="AF460" s="400"/>
      <c r="AG460" s="400"/>
      <c r="AH460" s="400"/>
      <c r="AI460" s="400"/>
      <c r="AJ460" s="400"/>
      <c r="AK460" s="400"/>
      <c r="AL460" s="400"/>
      <c r="AM460" s="400"/>
      <c r="AN460" s="400"/>
    </row>
    <row r="461" spans="1:40" s="386" customFormat="1" ht="12.75" customHeight="1">
      <c r="A461" s="393" t="s">
        <v>96</v>
      </c>
      <c r="B461" s="394">
        <v>1</v>
      </c>
      <c r="C461" s="394">
        <f aca="true" t="shared" si="1099" ref="C461:C462">B461+1</f>
        <v>2</v>
      </c>
      <c r="D461" s="394">
        <f aca="true" t="shared" si="1100" ref="D461:D462">C461+1</f>
        <v>3</v>
      </c>
      <c r="E461" s="394">
        <f aca="true" t="shared" si="1101" ref="E461:E462">D461+1</f>
        <v>4</v>
      </c>
      <c r="F461" s="394">
        <f aca="true" t="shared" si="1102" ref="F461:F462">E461+1</f>
        <v>5</v>
      </c>
      <c r="G461" s="395">
        <f aca="true" t="shared" si="1103" ref="G461:G462">F461+1</f>
        <v>6</v>
      </c>
      <c r="H461" s="395">
        <f aca="true" t="shared" si="1104" ref="H461:H462">G461+1</f>
        <v>7</v>
      </c>
      <c r="I461" s="395">
        <f aca="true" t="shared" si="1105" ref="I461:I462">H461+1</f>
        <v>8</v>
      </c>
      <c r="J461" s="395">
        <f aca="true" t="shared" si="1106" ref="J461:J462">I461+1</f>
        <v>9</v>
      </c>
      <c r="K461" s="395">
        <f aca="true" t="shared" si="1107" ref="K461:K462">J461+1</f>
        <v>10</v>
      </c>
      <c r="L461" s="395">
        <f aca="true" t="shared" si="1108" ref="L461:L462">K461+1</f>
        <v>11</v>
      </c>
      <c r="M461" s="395">
        <f aca="true" t="shared" si="1109" ref="M461:M462">L461+1</f>
        <v>12</v>
      </c>
      <c r="N461" s="395">
        <f aca="true" t="shared" si="1110" ref="N461:N462">M461+1</f>
        <v>13</v>
      </c>
      <c r="O461" s="395">
        <f aca="true" t="shared" si="1111" ref="O461:O462">N461+1</f>
        <v>14</v>
      </c>
      <c r="P461" s="395">
        <f aca="true" t="shared" si="1112" ref="P461:P462">O461+1</f>
        <v>15</v>
      </c>
      <c r="Q461" s="395">
        <f aca="true" t="shared" si="1113" ref="Q461:Q462">P461+1</f>
        <v>16</v>
      </c>
      <c r="R461" s="395">
        <f aca="true" t="shared" si="1114" ref="R461:R462">Q461+1</f>
        <v>17</v>
      </c>
      <c r="S461" s="395">
        <f aca="true" t="shared" si="1115" ref="S461:S462">R461+1</f>
        <v>18</v>
      </c>
      <c r="T461" s="395">
        <f aca="true" t="shared" si="1116" ref="T461:T462">S461+1</f>
        <v>19</v>
      </c>
      <c r="U461" s="395">
        <f aca="true" t="shared" si="1117" ref="U461:U462">T461+1</f>
        <v>20</v>
      </c>
      <c r="V461" s="395">
        <f aca="true" t="shared" si="1118" ref="V461:V462">U461+1</f>
        <v>21</v>
      </c>
      <c r="W461" s="395">
        <f aca="true" t="shared" si="1119" ref="W461:W462">V461+1</f>
        <v>22</v>
      </c>
      <c r="X461" s="395">
        <f aca="true" t="shared" si="1120" ref="X461:X462">W461+1</f>
        <v>23</v>
      </c>
      <c r="Y461" s="395">
        <f aca="true" t="shared" si="1121" ref="Y461:Y462">X461+1</f>
        <v>24</v>
      </c>
      <c r="Z461" s="395">
        <f aca="true" t="shared" si="1122" ref="Z461:Z462">Y461+1</f>
        <v>25</v>
      </c>
      <c r="AA461" s="395">
        <f aca="true" t="shared" si="1123" ref="AA461:AA462">Z461+1</f>
        <v>26</v>
      </c>
      <c r="AB461" s="395">
        <f aca="true" t="shared" si="1124" ref="AB461:AB462">AA461+1</f>
        <v>27</v>
      </c>
      <c r="AC461" s="395">
        <f aca="true" t="shared" si="1125" ref="AC461:AC462">AB461+1</f>
        <v>28</v>
      </c>
      <c r="AD461" s="395">
        <f aca="true" t="shared" si="1126" ref="AD461:AD462">AC461+1</f>
        <v>29</v>
      </c>
      <c r="AE461" s="395">
        <f aca="true" t="shared" si="1127" ref="AE461:AE462">AD461+1</f>
        <v>30</v>
      </c>
      <c r="AF461" s="395">
        <f aca="true" t="shared" si="1128" ref="AF461:AF462">AE461+1</f>
        <v>31</v>
      </c>
      <c r="AG461" s="395">
        <f aca="true" t="shared" si="1129" ref="AG461:AG462">AF461+1</f>
        <v>32</v>
      </c>
      <c r="AH461" s="395">
        <f aca="true" t="shared" si="1130" ref="AH461:AH462">AG461+1</f>
        <v>33</v>
      </c>
      <c r="AI461" s="395">
        <f aca="true" t="shared" si="1131" ref="AI461:AI462">AH461+1</f>
        <v>34</v>
      </c>
      <c r="AJ461" s="395">
        <f aca="true" t="shared" si="1132" ref="AJ461:AJ462">AI461+1</f>
        <v>35</v>
      </c>
      <c r="AK461" s="395">
        <f aca="true" t="shared" si="1133" ref="AK461:AK462">AJ461+1</f>
        <v>36</v>
      </c>
      <c r="AL461" s="395">
        <f aca="true" t="shared" si="1134" ref="AL461:AL462">AK461+1</f>
        <v>37</v>
      </c>
      <c r="AM461" s="395">
        <f aca="true" t="shared" si="1135" ref="AM461:AM462">AL461+1</f>
        <v>38</v>
      </c>
      <c r="AN461" s="395">
        <f aca="true" t="shared" si="1136" ref="AN461:AN462">AM461+1</f>
        <v>39</v>
      </c>
    </row>
    <row r="462" spans="1:40" s="386" customFormat="1" ht="12.75" customHeight="1">
      <c r="A462" s="393" t="s">
        <v>97</v>
      </c>
      <c r="B462" s="394">
        <v>1</v>
      </c>
      <c r="C462" s="394">
        <f t="shared" si="1099"/>
        <v>2</v>
      </c>
      <c r="D462" s="394">
        <f t="shared" si="1100"/>
        <v>3</v>
      </c>
      <c r="E462" s="394">
        <f t="shared" si="1101"/>
        <v>4</v>
      </c>
      <c r="F462" s="394">
        <f t="shared" si="1102"/>
        <v>5</v>
      </c>
      <c r="G462" s="395">
        <f t="shared" si="1103"/>
        <v>6</v>
      </c>
      <c r="H462" s="395">
        <f t="shared" si="1104"/>
        <v>7</v>
      </c>
      <c r="I462" s="395">
        <f t="shared" si="1105"/>
        <v>8</v>
      </c>
      <c r="J462" s="395">
        <f t="shared" si="1106"/>
        <v>9</v>
      </c>
      <c r="K462" s="395">
        <f t="shared" si="1107"/>
        <v>10</v>
      </c>
      <c r="L462" s="395">
        <f t="shared" si="1108"/>
        <v>11</v>
      </c>
      <c r="M462" s="395">
        <f t="shared" si="1109"/>
        <v>12</v>
      </c>
      <c r="N462" s="395">
        <f t="shared" si="1110"/>
        <v>13</v>
      </c>
      <c r="O462" s="395">
        <f t="shared" si="1111"/>
        <v>14</v>
      </c>
      <c r="P462" s="395">
        <f t="shared" si="1112"/>
        <v>15</v>
      </c>
      <c r="Q462" s="395">
        <f t="shared" si="1113"/>
        <v>16</v>
      </c>
      <c r="R462" s="395">
        <f t="shared" si="1114"/>
        <v>17</v>
      </c>
      <c r="S462" s="395">
        <f t="shared" si="1115"/>
        <v>18</v>
      </c>
      <c r="T462" s="395">
        <f t="shared" si="1116"/>
        <v>19</v>
      </c>
      <c r="U462" s="395">
        <f t="shared" si="1117"/>
        <v>20</v>
      </c>
      <c r="V462" s="395">
        <f t="shared" si="1118"/>
        <v>21</v>
      </c>
      <c r="W462" s="395">
        <f t="shared" si="1119"/>
        <v>22</v>
      </c>
      <c r="X462" s="395">
        <f t="shared" si="1120"/>
        <v>23</v>
      </c>
      <c r="Y462" s="395">
        <f t="shared" si="1121"/>
        <v>24</v>
      </c>
      <c r="Z462" s="395">
        <f t="shared" si="1122"/>
        <v>25</v>
      </c>
      <c r="AA462" s="395">
        <f t="shared" si="1123"/>
        <v>26</v>
      </c>
      <c r="AB462" s="395">
        <f t="shared" si="1124"/>
        <v>27</v>
      </c>
      <c r="AC462" s="395">
        <f t="shared" si="1125"/>
        <v>28</v>
      </c>
      <c r="AD462" s="395">
        <f t="shared" si="1126"/>
        <v>29</v>
      </c>
      <c r="AE462" s="395">
        <f t="shared" si="1127"/>
        <v>30</v>
      </c>
      <c r="AF462" s="395">
        <f t="shared" si="1128"/>
        <v>31</v>
      </c>
      <c r="AG462" s="395">
        <f t="shared" si="1129"/>
        <v>32</v>
      </c>
      <c r="AH462" s="395">
        <f t="shared" si="1130"/>
        <v>33</v>
      </c>
      <c r="AI462" s="395">
        <f t="shared" si="1131"/>
        <v>34</v>
      </c>
      <c r="AJ462" s="395">
        <f t="shared" si="1132"/>
        <v>35</v>
      </c>
      <c r="AK462" s="395">
        <f t="shared" si="1133"/>
        <v>36</v>
      </c>
      <c r="AL462" s="395">
        <f t="shared" si="1134"/>
        <v>37</v>
      </c>
      <c r="AM462" s="395">
        <f t="shared" si="1135"/>
        <v>38</v>
      </c>
      <c r="AN462" s="395">
        <f t="shared" si="1136"/>
        <v>39</v>
      </c>
    </row>
    <row r="463" spans="1:41" s="386" customFormat="1" ht="12.75" customHeight="1">
      <c r="A463" s="396"/>
      <c r="B463" s="397"/>
      <c r="C463" s="397"/>
      <c r="D463" s="398"/>
      <c r="E463" s="398"/>
      <c r="F463" s="398"/>
      <c r="G463" s="399"/>
      <c r="H463" s="399"/>
      <c r="I463" s="398"/>
      <c r="J463" s="398"/>
      <c r="K463" s="398"/>
      <c r="L463" s="397"/>
      <c r="M463" s="397"/>
      <c r="N463" s="397"/>
      <c r="O463" s="397"/>
      <c r="P463" s="397"/>
      <c r="Q463" s="397"/>
      <c r="R463" s="397"/>
      <c r="S463" s="397"/>
      <c r="T463" s="397"/>
      <c r="U463" s="397"/>
      <c r="V463" s="397"/>
      <c r="W463" s="397"/>
      <c r="X463" s="397"/>
      <c r="Y463" s="397"/>
      <c r="Z463" s="397"/>
      <c r="AA463" s="397"/>
      <c r="AB463" s="397"/>
      <c r="AC463" s="397"/>
      <c r="AD463" s="397"/>
      <c r="AE463" s="397"/>
      <c r="AF463" s="397"/>
      <c r="AG463" s="397"/>
      <c r="AH463" s="397"/>
      <c r="AI463" s="397"/>
      <c r="AJ463" s="397"/>
      <c r="AK463" s="397"/>
      <c r="AL463" s="397"/>
      <c r="AM463" s="397"/>
      <c r="AN463" s="397"/>
      <c r="AO463" s="404"/>
    </row>
    <row r="464" spans="1:41" s="386" customFormat="1" ht="12.75" customHeight="1">
      <c r="A464" s="392"/>
      <c r="B464" s="400"/>
      <c r="C464" s="400"/>
      <c r="D464" s="401" t="s">
        <v>96</v>
      </c>
      <c r="E464" s="401" t="s">
        <v>90</v>
      </c>
      <c r="F464" s="401" t="s">
        <v>91</v>
      </c>
      <c r="G464" s="402"/>
      <c r="H464" s="403"/>
      <c r="I464" s="401" t="s">
        <v>97</v>
      </c>
      <c r="J464" s="401" t="s">
        <v>90</v>
      </c>
      <c r="K464" s="401" t="s">
        <v>91</v>
      </c>
      <c r="L464" s="400"/>
      <c r="M464" s="400"/>
      <c r="N464" s="400"/>
      <c r="O464" s="400"/>
      <c r="P464" s="400"/>
      <c r="Q464" s="400"/>
      <c r="R464" s="400"/>
      <c r="S464" s="400"/>
      <c r="T464" s="400"/>
      <c r="U464" s="400"/>
      <c r="V464" s="400"/>
      <c r="W464" s="400"/>
      <c r="X464" s="400"/>
      <c r="Y464" s="400"/>
      <c r="Z464" s="400"/>
      <c r="AA464" s="400"/>
      <c r="AB464" s="400"/>
      <c r="AC464" s="400"/>
      <c r="AD464" s="400"/>
      <c r="AE464" s="400"/>
      <c r="AF464" s="400"/>
      <c r="AG464" s="400"/>
      <c r="AH464" s="400"/>
      <c r="AI464" s="400"/>
      <c r="AJ464" s="400"/>
      <c r="AK464" s="400"/>
      <c r="AL464" s="400"/>
      <c r="AM464" s="400"/>
      <c r="AN464" s="400"/>
      <c r="AO464" s="405"/>
    </row>
    <row r="465" spans="1:40" s="386" customFormat="1" ht="11.25" customHeight="1">
      <c r="A465" s="383"/>
      <c r="B465" s="383"/>
      <c r="C465" s="383"/>
      <c r="D465" s="383"/>
      <c r="E465" s="383"/>
      <c r="F465" s="383"/>
      <c r="G465" s="383"/>
      <c r="H465" s="383"/>
      <c r="I465" s="383"/>
      <c r="J465" s="383"/>
      <c r="K465" s="383"/>
      <c r="L465" s="383"/>
      <c r="M465" s="383"/>
      <c r="N465" s="383"/>
      <c r="O465" s="383"/>
      <c r="P465" s="383"/>
      <c r="Q465" s="383"/>
      <c r="R465" s="383"/>
      <c r="S465" s="383"/>
      <c r="T465" s="383"/>
      <c r="U465" s="383"/>
      <c r="V465" s="383"/>
      <c r="W465" s="383"/>
      <c r="X465" s="383"/>
      <c r="Y465" s="383"/>
      <c r="Z465" s="383"/>
      <c r="AA465" s="383"/>
      <c r="AB465" s="383"/>
      <c r="AC465" s="383"/>
      <c r="AD465" s="383"/>
      <c r="AE465" s="383"/>
      <c r="AF465" s="383"/>
      <c r="AG465" s="383"/>
      <c r="AH465" s="383"/>
      <c r="AI465" s="383"/>
      <c r="AJ465" s="383"/>
      <c r="AK465" s="383"/>
      <c r="AL465" s="383"/>
      <c r="AM465" s="383"/>
      <c r="AN465" s="383"/>
    </row>
    <row r="466" spans="1:40" s="386" customFormat="1" ht="12" customHeight="1">
      <c r="A466" s="383"/>
      <c r="B466" s="383"/>
      <c r="C466" s="400"/>
      <c r="D466" s="406"/>
      <c r="E466" s="407"/>
      <c r="F466" s="407"/>
      <c r="G466" s="406"/>
      <c r="H466" s="406"/>
      <c r="I466" s="406"/>
      <c r="J466" s="407"/>
      <c r="K466" s="407"/>
      <c r="L466" s="400"/>
      <c r="M466" s="400"/>
      <c r="N466" s="400"/>
      <c r="O466" s="400"/>
      <c r="P466" s="383"/>
      <c r="Q466" s="383"/>
      <c r="R466" s="383"/>
      <c r="S466" s="383"/>
      <c r="T466" s="383"/>
      <c r="U466" s="383"/>
      <c r="V466" s="383"/>
      <c r="W466" s="383"/>
      <c r="X466" s="383"/>
      <c r="Y466" s="383"/>
      <c r="Z466" s="383"/>
      <c r="AA466" s="383"/>
      <c r="AB466" s="383"/>
      <c r="AC466" s="383"/>
      <c r="AD466" s="383"/>
      <c r="AE466" s="383"/>
      <c r="AF466" s="383"/>
      <c r="AG466" s="383"/>
      <c r="AH466" s="383"/>
      <c r="AI466" s="383"/>
      <c r="AJ466" s="383"/>
      <c r="AK466" s="383"/>
      <c r="AL466" s="383"/>
      <c r="AM466" s="383"/>
      <c r="AN466" s="383"/>
    </row>
    <row r="467" spans="1:40" s="386" customFormat="1" ht="11.25" customHeight="1">
      <c r="A467" s="383"/>
      <c r="B467" s="383"/>
      <c r="C467" s="383"/>
      <c r="D467" s="383"/>
      <c r="E467" s="383"/>
      <c r="F467" s="383"/>
      <c r="G467" s="383"/>
      <c r="H467" s="383"/>
      <c r="I467" s="383"/>
      <c r="J467" s="383"/>
      <c r="K467" s="383"/>
      <c r="L467" s="383"/>
      <c r="M467" s="383"/>
      <c r="N467" s="383"/>
      <c r="O467" s="383"/>
      <c r="P467" s="383"/>
      <c r="Q467" s="383"/>
      <c r="R467" s="383"/>
      <c r="S467" s="383"/>
      <c r="T467" s="383"/>
      <c r="U467" s="383"/>
      <c r="V467" s="383"/>
      <c r="W467" s="383"/>
      <c r="X467" s="383"/>
      <c r="Y467" s="383"/>
      <c r="Z467" s="383"/>
      <c r="AA467" s="383"/>
      <c r="AB467" s="383"/>
      <c r="AC467" s="383"/>
      <c r="AD467" s="383"/>
      <c r="AE467" s="383"/>
      <c r="AF467" s="383"/>
      <c r="AG467" s="383"/>
      <c r="AH467" s="383"/>
      <c r="AI467" s="383"/>
      <c r="AJ467" s="383"/>
      <c r="AK467" s="383"/>
      <c r="AL467" s="383"/>
      <c r="AM467" s="383"/>
      <c r="AN467" s="383"/>
    </row>
    <row r="468" spans="1:40" s="386" customFormat="1" ht="15.75" customHeight="1">
      <c r="A468" s="408" t="s">
        <v>139</v>
      </c>
      <c r="B468" s="392"/>
      <c r="C468" s="392"/>
      <c r="D468" s="392"/>
      <c r="E468" s="392"/>
      <c r="F468" s="383"/>
      <c r="G468" s="383"/>
      <c r="H468" s="409" t="s">
        <v>96</v>
      </c>
      <c r="I468" s="409"/>
      <c r="J468" s="409" t="s">
        <v>48</v>
      </c>
      <c r="K468" s="409" t="s">
        <v>97</v>
      </c>
      <c r="L468" s="409"/>
      <c r="M468" s="383"/>
      <c r="N468" s="383"/>
      <c r="O468" s="383"/>
      <c r="P468" s="383"/>
      <c r="Q468" s="383"/>
      <c r="R468" s="383"/>
      <c r="S468" s="383"/>
      <c r="T468" s="383"/>
      <c r="U468" s="383"/>
      <c r="V468" s="383"/>
      <c r="W468" s="383"/>
      <c r="X468" s="383"/>
      <c r="Y468" s="383"/>
      <c r="Z468" s="383"/>
      <c r="AA468" s="383"/>
      <c r="AB468" s="383"/>
      <c r="AC468" s="383"/>
      <c r="AD468" s="383"/>
      <c r="AE468" s="383"/>
      <c r="AF468" s="383"/>
      <c r="AG468" s="383"/>
      <c r="AH468" s="383"/>
      <c r="AI468" s="383"/>
      <c r="AJ468" s="383"/>
      <c r="AK468" s="383"/>
      <c r="AL468" s="383"/>
      <c r="AM468" s="383"/>
      <c r="AN468" s="383"/>
    </row>
    <row r="469" spans="1:40" s="386" customFormat="1" ht="15.75" customHeight="1">
      <c r="A469" s="383"/>
      <c r="B469" s="392"/>
      <c r="C469" s="392"/>
      <c r="D469" s="380" t="s">
        <v>141</v>
      </c>
      <c r="E469" s="380"/>
      <c r="F469" s="380"/>
      <c r="G469" s="380"/>
      <c r="H469" s="393"/>
      <c r="I469" s="393"/>
      <c r="J469" s="409" t="s">
        <v>48</v>
      </c>
      <c r="K469" s="393"/>
      <c r="L469" s="393"/>
      <c r="M469" s="410"/>
      <c r="N469" s="383"/>
      <c r="O469" s="411" t="s">
        <v>140</v>
      </c>
      <c r="P469" s="411"/>
      <c r="Q469" s="411"/>
      <c r="R469" s="411"/>
      <c r="S469" s="411"/>
      <c r="T469" s="412"/>
      <c r="U469" s="412"/>
      <c r="V469" s="412"/>
      <c r="W469" s="412"/>
      <c r="X469" s="412"/>
      <c r="Y469" s="412"/>
      <c r="Z469" s="412"/>
      <c r="AA469" s="412"/>
      <c r="AB469" s="412"/>
      <c r="AC469" s="412"/>
      <c r="AD469" s="412"/>
      <c r="AE469" s="412"/>
      <c r="AF469" s="412"/>
      <c r="AG469" s="412"/>
      <c r="AH469" s="412"/>
      <c r="AI469" s="412"/>
      <c r="AJ469" s="413" t="s">
        <v>48</v>
      </c>
      <c r="AK469" s="413"/>
      <c r="AL469" s="413"/>
      <c r="AM469" s="413"/>
      <c r="AN469" s="413"/>
    </row>
    <row r="470" spans="1:40" s="386" customFormat="1" ht="16.5" customHeight="1">
      <c r="A470" s="392"/>
      <c r="B470" s="392"/>
      <c r="C470" s="392"/>
      <c r="D470" s="380" t="s">
        <v>142</v>
      </c>
      <c r="E470" s="380"/>
      <c r="F470" s="380"/>
      <c r="G470" s="380"/>
      <c r="H470" s="393"/>
      <c r="I470" s="393"/>
      <c r="J470" s="409" t="s">
        <v>48</v>
      </c>
      <c r="K470" s="393"/>
      <c r="L470" s="393"/>
      <c r="M470" s="410"/>
      <c r="N470" s="383"/>
      <c r="O470" s="411"/>
      <c r="P470" s="411"/>
      <c r="Q470" s="411"/>
      <c r="R470" s="411"/>
      <c r="S470" s="411"/>
      <c r="T470" s="412"/>
      <c r="U470" s="412"/>
      <c r="V470" s="412"/>
      <c r="W470" s="412"/>
      <c r="X470" s="412"/>
      <c r="Y470" s="412"/>
      <c r="Z470" s="412"/>
      <c r="AA470" s="412"/>
      <c r="AB470" s="412"/>
      <c r="AC470" s="412"/>
      <c r="AD470" s="412"/>
      <c r="AE470" s="412"/>
      <c r="AF470" s="412"/>
      <c r="AG470" s="412"/>
      <c r="AH470" s="412"/>
      <c r="AI470" s="412"/>
      <c r="AJ470" s="413"/>
      <c r="AK470" s="413"/>
      <c r="AL470" s="413"/>
      <c r="AM470" s="413"/>
      <c r="AN470" s="413"/>
    </row>
    <row r="471" spans="1:40" s="386" customFormat="1" ht="15.75" customHeight="1">
      <c r="A471" s="392"/>
      <c r="B471" s="392"/>
      <c r="C471" s="380" t="s">
        <v>40</v>
      </c>
      <c r="D471" s="380"/>
      <c r="E471" s="380"/>
      <c r="F471" s="380"/>
      <c r="G471" s="380"/>
      <c r="H471" s="393"/>
      <c r="I471" s="393"/>
      <c r="J471" s="409" t="s">
        <v>48</v>
      </c>
      <c r="K471" s="393"/>
      <c r="L471" s="393"/>
      <c r="M471" s="383"/>
      <c r="N471" s="383"/>
      <c r="O471" s="383"/>
      <c r="P471" s="383"/>
      <c r="Q471" s="383"/>
      <c r="R471" s="383"/>
      <c r="S471" s="383"/>
      <c r="T471" s="383"/>
      <c r="U471" s="383"/>
      <c r="V471" s="383"/>
      <c r="W471" s="383"/>
      <c r="X471" s="383"/>
      <c r="Y471" s="383"/>
      <c r="Z471" s="383"/>
      <c r="AA471" s="383"/>
      <c r="AB471" s="383"/>
      <c r="AC471" s="383"/>
      <c r="AD471" s="383"/>
      <c r="AE471" s="383"/>
      <c r="AF471" s="383"/>
      <c r="AG471" s="383"/>
      <c r="AH471" s="383"/>
      <c r="AI471" s="383"/>
      <c r="AJ471" s="383"/>
      <c r="AK471" s="383"/>
      <c r="AL471" s="383"/>
      <c r="AM471" s="383"/>
      <c r="AN471" s="383"/>
    </row>
    <row r="472" spans="1:40" s="386" customFormat="1" ht="11.25" customHeight="1">
      <c r="A472" s="383"/>
      <c r="B472" s="383"/>
      <c r="C472" s="383"/>
      <c r="D472" s="383"/>
      <c r="E472" s="383"/>
      <c r="F472" s="383"/>
      <c r="G472" s="383"/>
      <c r="H472" s="383"/>
      <c r="I472" s="383"/>
      <c r="J472" s="383"/>
      <c r="K472" s="383"/>
      <c r="L472" s="383"/>
      <c r="M472" s="383"/>
      <c r="N472" s="383"/>
      <c r="O472" s="383"/>
      <c r="P472" s="383"/>
      <c r="Q472" s="383"/>
      <c r="R472" s="383"/>
      <c r="S472" s="383"/>
      <c r="T472" s="383"/>
      <c r="U472" s="383"/>
      <c r="V472" s="383"/>
      <c r="W472" s="383"/>
      <c r="X472" s="383"/>
      <c r="Y472" s="383"/>
      <c r="Z472" s="383"/>
      <c r="AA472" s="383"/>
      <c r="AB472" s="383"/>
      <c r="AC472" s="383"/>
      <c r="AD472" s="383"/>
      <c r="AE472" s="383"/>
      <c r="AF472" s="383"/>
      <c r="AG472" s="383"/>
      <c r="AH472" s="383"/>
      <c r="AI472" s="383"/>
      <c r="AJ472" s="383"/>
      <c r="AK472" s="383"/>
      <c r="AL472" s="383"/>
      <c r="AM472" s="383"/>
      <c r="AN472" s="383"/>
    </row>
    <row r="473" spans="1:40" s="386" customFormat="1" ht="12.75" customHeight="1">
      <c r="A473" s="383"/>
      <c r="B473" s="383"/>
      <c r="C473" s="383"/>
      <c r="D473" s="383"/>
      <c r="E473" s="383"/>
      <c r="F473" s="383"/>
      <c r="G473" s="383"/>
      <c r="H473" s="383"/>
      <c r="I473" s="383"/>
      <c r="J473" s="383"/>
      <c r="K473" s="383"/>
      <c r="L473" s="383"/>
      <c r="M473" s="383"/>
      <c r="N473" s="383"/>
      <c r="O473" s="383"/>
      <c r="P473" s="383"/>
      <c r="Q473" s="383"/>
      <c r="R473" s="383"/>
      <c r="S473" s="383"/>
      <c r="T473" s="383"/>
      <c r="U473" s="383"/>
      <c r="V473" s="383"/>
      <c r="W473" s="383"/>
      <c r="X473" s="383"/>
      <c r="Y473" s="383"/>
      <c r="Z473" s="383"/>
      <c r="AA473" s="414" t="s">
        <v>145</v>
      </c>
      <c r="AB473" s="383"/>
      <c r="AC473" s="383"/>
      <c r="AD473" s="383"/>
      <c r="AE473" s="415"/>
      <c r="AF473" s="415"/>
      <c r="AG473" s="415"/>
      <c r="AH473" s="415"/>
      <c r="AI473" s="415"/>
      <c r="AJ473" s="415"/>
      <c r="AK473" s="415"/>
      <c r="AL473" s="415"/>
      <c r="AM473" s="415"/>
      <c r="AN473" s="415"/>
    </row>
    <row r="474" spans="1:40" s="386" customFormat="1" ht="11.25" customHeight="1">
      <c r="A474" s="383"/>
      <c r="B474" s="383"/>
      <c r="C474" s="383"/>
      <c r="D474" s="383"/>
      <c r="E474" s="383"/>
      <c r="F474" s="383"/>
      <c r="G474" s="383"/>
      <c r="H474" s="383"/>
      <c r="I474" s="383"/>
      <c r="J474" s="383"/>
      <c r="K474" s="383"/>
      <c r="L474" s="383"/>
      <c r="M474" s="383"/>
      <c r="N474" s="383"/>
      <c r="O474" s="383"/>
      <c r="P474" s="383"/>
      <c r="Q474" s="383"/>
      <c r="R474" s="383"/>
      <c r="S474" s="383"/>
      <c r="T474" s="383"/>
      <c r="U474" s="383"/>
      <c r="V474" s="383"/>
      <c r="W474" s="383"/>
      <c r="X474" s="383"/>
      <c r="Y474" s="383"/>
      <c r="Z474" s="383"/>
      <c r="AA474" s="383"/>
      <c r="AB474" s="383"/>
      <c r="AC474" s="383"/>
      <c r="AD474" s="383"/>
      <c r="AE474" s="415"/>
      <c r="AF474" s="415"/>
      <c r="AG474" s="415"/>
      <c r="AH474" s="415"/>
      <c r="AI474" s="415"/>
      <c r="AJ474" s="415"/>
      <c r="AK474" s="415"/>
      <c r="AL474" s="415"/>
      <c r="AM474" s="415"/>
      <c r="AN474" s="415"/>
    </row>
    <row r="475" spans="1:40" s="386" customFormat="1" ht="11.25" customHeight="1">
      <c r="A475" s="383"/>
      <c r="B475" s="383"/>
      <c r="C475" s="383"/>
      <c r="D475" s="383"/>
      <c r="E475" s="383"/>
      <c r="F475" s="383"/>
      <c r="G475" s="383"/>
      <c r="H475" s="383"/>
      <c r="I475" s="383"/>
      <c r="J475" s="383"/>
      <c r="K475" s="383"/>
      <c r="L475" s="383"/>
      <c r="M475" s="383"/>
      <c r="N475" s="383"/>
      <c r="O475" s="383"/>
      <c r="P475" s="383"/>
      <c r="Q475" s="383"/>
      <c r="R475" s="383"/>
      <c r="S475" s="383"/>
      <c r="T475" s="383"/>
      <c r="U475" s="383"/>
      <c r="V475" s="383"/>
      <c r="W475" s="383"/>
      <c r="X475" s="383"/>
      <c r="Y475" s="383"/>
      <c r="Z475" s="383"/>
      <c r="AA475" s="383"/>
      <c r="AB475" s="383"/>
      <c r="AC475" s="383"/>
      <c r="AD475" s="383"/>
      <c r="AE475" s="383"/>
      <c r="AF475" s="383"/>
      <c r="AG475" s="383"/>
      <c r="AH475" s="383"/>
      <c r="AI475" s="383"/>
      <c r="AJ475" s="383"/>
      <c r="AK475" s="383"/>
      <c r="AL475" s="383"/>
      <c r="AM475" s="383"/>
      <c r="AN475" s="383"/>
    </row>
    <row r="476" spans="1:40" s="386" customFormat="1" ht="11.25" customHeight="1">
      <c r="A476" s="383"/>
      <c r="B476" s="383"/>
      <c r="C476" s="383"/>
      <c r="D476" s="383"/>
      <c r="E476" s="383"/>
      <c r="F476" s="383"/>
      <c r="G476" s="383"/>
      <c r="H476" s="383"/>
      <c r="I476" s="383"/>
      <c r="J476" s="383"/>
      <c r="K476" s="383"/>
      <c r="L476" s="383"/>
      <c r="M476" s="383"/>
      <c r="N476" s="383"/>
      <c r="O476" s="383"/>
      <c r="P476" s="383"/>
      <c r="Q476" s="383"/>
      <c r="R476" s="383"/>
      <c r="S476" s="383"/>
      <c r="T476" s="383"/>
      <c r="U476" s="383"/>
      <c r="V476" s="383"/>
      <c r="W476" s="383"/>
      <c r="X476" s="383"/>
      <c r="Y476" s="383"/>
      <c r="Z476" s="383"/>
      <c r="AA476" s="383"/>
      <c r="AB476" s="383"/>
      <c r="AC476" s="383"/>
      <c r="AD476" s="383"/>
      <c r="AE476" s="383"/>
      <c r="AF476" s="383"/>
      <c r="AG476" s="383"/>
      <c r="AH476" s="383"/>
      <c r="AI476" s="383"/>
      <c r="AJ476" s="383"/>
      <c r="AK476" s="383"/>
      <c r="AL476" s="383"/>
      <c r="AM476" s="383"/>
      <c r="AN476" s="383"/>
    </row>
    <row r="477" spans="1:40" s="386" customFormat="1" ht="12" customHeight="1">
      <c r="A477" s="383"/>
      <c r="B477" s="383"/>
      <c r="C477" s="383"/>
      <c r="D477" s="383"/>
      <c r="E477" s="383"/>
      <c r="F477" s="383"/>
      <c r="G477" s="383"/>
      <c r="H477" s="383"/>
      <c r="I477" s="383"/>
      <c r="J477" s="383"/>
      <c r="K477" s="383"/>
      <c r="L477" s="383"/>
      <c r="M477" s="383"/>
      <c r="N477" s="383"/>
      <c r="O477" s="383"/>
      <c r="P477" s="383"/>
      <c r="Q477" s="383"/>
      <c r="R477" s="383"/>
      <c r="S477" s="383"/>
      <c r="T477" s="383"/>
      <c r="U477" s="383"/>
      <c r="V477" s="383"/>
      <c r="W477" s="383"/>
      <c r="X477" s="383"/>
      <c r="Y477" s="383"/>
      <c r="Z477" s="383"/>
      <c r="AA477" s="383"/>
      <c r="AB477" s="383"/>
      <c r="AC477" s="383"/>
      <c r="AD477" s="383"/>
      <c r="AE477" s="383"/>
      <c r="AF477" s="383"/>
      <c r="AG477" s="383"/>
      <c r="AH477" s="383"/>
      <c r="AI477" s="383"/>
      <c r="AJ477" s="383"/>
      <c r="AK477" s="383"/>
      <c r="AL477" s="383"/>
      <c r="AM477" s="383"/>
      <c r="AN477" s="383"/>
    </row>
    <row r="478" spans="1:40" s="386" customFormat="1" ht="16.5" customHeight="1">
      <c r="A478" s="380" t="s">
        <v>132</v>
      </c>
      <c r="B478" s="380"/>
      <c r="C478" s="381" t="str">
        <f>CONCATENATE('(7) vstupní data'!$B$6," ",'(7) vstupní data'!$B$7,"  ",'(7) vstupní data'!$B$8)</f>
        <v>25.- 26.2014 Český pohár  starší žákyně</v>
      </c>
      <c r="D478" s="381"/>
      <c r="E478" s="381"/>
      <c r="F478" s="381"/>
      <c r="G478" s="381"/>
      <c r="H478" s="381"/>
      <c r="I478" s="381"/>
      <c r="J478" s="381"/>
      <c r="K478" s="381"/>
      <c r="L478" s="381"/>
      <c r="M478" s="381"/>
      <c r="N478" s="381"/>
      <c r="O478" s="381"/>
      <c r="P478" s="381"/>
      <c r="Q478" s="381"/>
      <c r="R478" s="381"/>
      <c r="S478" s="381"/>
      <c r="T478" s="381"/>
      <c r="U478" s="381"/>
      <c r="V478" s="381"/>
      <c r="W478" s="381"/>
      <c r="X478" s="381" t="s">
        <v>133</v>
      </c>
      <c r="Y478" s="381"/>
      <c r="Z478" s="382" t="str">
        <f>'(7) vstupní data'!$B$11</f>
        <v>3.skupina</v>
      </c>
      <c r="AA478" s="382"/>
      <c r="AB478" s="382"/>
      <c r="AC478" s="382"/>
      <c r="AD478" s="382"/>
      <c r="AE478" s="382"/>
      <c r="AF478" s="383"/>
      <c r="AG478" s="383"/>
      <c r="AH478" s="384">
        <f>'(7) vstupní data'!$B$9</f>
        <v>0</v>
      </c>
      <c r="AI478" s="384"/>
      <c r="AJ478" s="384"/>
      <c r="AK478" s="384"/>
      <c r="AL478" s="384"/>
      <c r="AM478" s="384"/>
      <c r="AN478" s="384"/>
    </row>
    <row r="479" spans="1:40" s="386" customFormat="1" ht="15.75" customHeight="1">
      <c r="A479" s="380" t="s">
        <v>134</v>
      </c>
      <c r="B479" s="380"/>
      <c r="C479" s="381" t="str">
        <f>CONCATENATE('(7) vstupní data'!$B$1," ",'(7) vstupní data'!$B$3)</f>
        <v>TJ Orion Praha ZŠ Mráčkova 3090 Praha 12</v>
      </c>
      <c r="D479" s="381"/>
      <c r="E479" s="381"/>
      <c r="F479" s="381"/>
      <c r="G479" s="381"/>
      <c r="H479" s="381"/>
      <c r="I479" s="381"/>
      <c r="J479" s="381"/>
      <c r="K479" s="381"/>
      <c r="L479" s="381"/>
      <c r="M479" s="381"/>
      <c r="N479" s="381"/>
      <c r="O479" s="381"/>
      <c r="P479" s="381"/>
      <c r="Q479" s="381"/>
      <c r="R479" s="381"/>
      <c r="S479" s="381"/>
      <c r="T479" s="381"/>
      <c r="U479" s="381"/>
      <c r="V479" s="381"/>
      <c r="W479" s="381"/>
      <c r="X479" s="381"/>
      <c r="Y479" s="381"/>
      <c r="Z479" s="381"/>
      <c r="AA479" s="381"/>
      <c r="AB479" s="381"/>
      <c r="AC479" s="381"/>
      <c r="AD479" s="381"/>
      <c r="AE479" s="381"/>
      <c r="AF479" s="383"/>
      <c r="AG479" s="383"/>
      <c r="AH479" s="383"/>
      <c r="AI479" s="383"/>
      <c r="AJ479" s="383"/>
      <c r="AK479" s="383"/>
      <c r="AL479" s="383"/>
      <c r="AM479" s="383"/>
      <c r="AN479" s="383"/>
    </row>
    <row r="480" spans="1:40" s="386" customFormat="1" ht="15.75" customHeight="1">
      <c r="A480" s="387"/>
      <c r="B480" s="387"/>
      <c r="C480" s="388"/>
      <c r="D480" s="388"/>
      <c r="E480" s="388"/>
      <c r="F480" s="388"/>
      <c r="G480" s="388"/>
      <c r="H480" s="388"/>
      <c r="I480" s="388"/>
      <c r="J480" s="388"/>
      <c r="K480" s="388"/>
      <c r="L480" s="388"/>
      <c r="M480" s="388"/>
      <c r="N480" s="388"/>
      <c r="O480" s="388"/>
      <c r="P480" s="388"/>
      <c r="Q480" s="388"/>
      <c r="R480" s="388"/>
      <c r="S480" s="388"/>
      <c r="T480" s="388"/>
      <c r="U480" s="388"/>
      <c r="V480" s="388"/>
      <c r="W480" s="388"/>
      <c r="X480" s="388"/>
      <c r="Y480" s="388"/>
      <c r="Z480" s="388"/>
      <c r="AA480" s="388"/>
      <c r="AB480" s="388"/>
      <c r="AC480" s="388"/>
      <c r="AD480" s="388"/>
      <c r="AE480" s="388"/>
      <c r="AF480" s="383"/>
      <c r="AG480" s="383"/>
      <c r="AH480" s="381" t="s">
        <v>135</v>
      </c>
      <c r="AI480" s="381"/>
      <c r="AJ480" s="381"/>
      <c r="AK480" s="381"/>
      <c r="AL480" s="389">
        <v>18</v>
      </c>
      <c r="AM480" s="389"/>
      <c r="AN480" s="383"/>
    </row>
    <row r="481" spans="1:40" s="386" customFormat="1" ht="15.75" customHeight="1">
      <c r="A481" s="387"/>
      <c r="B481" s="387"/>
      <c r="C481" s="388"/>
      <c r="D481" s="388"/>
      <c r="E481" s="388"/>
      <c r="F481" s="388"/>
      <c r="G481" s="388"/>
      <c r="H481" s="388"/>
      <c r="I481" s="388"/>
      <c r="J481" s="388"/>
      <c r="K481" s="388"/>
      <c r="L481" s="388"/>
      <c r="M481" s="388"/>
      <c r="N481" s="388"/>
      <c r="O481" s="388"/>
      <c r="P481" s="388"/>
      <c r="Q481" s="388"/>
      <c r="R481" s="388"/>
      <c r="S481" s="388"/>
      <c r="T481" s="388"/>
      <c r="U481" s="388"/>
      <c r="V481" s="388"/>
      <c r="W481" s="388"/>
      <c r="X481" s="388"/>
      <c r="Y481" s="388"/>
      <c r="Z481" s="388"/>
      <c r="AA481" s="388"/>
      <c r="AB481" s="388"/>
      <c r="AC481" s="388"/>
      <c r="AD481" s="388"/>
      <c r="AE481" s="388"/>
      <c r="AF481" s="383"/>
      <c r="AG481" s="383"/>
      <c r="AH481" s="383"/>
      <c r="AI481" s="383"/>
      <c r="AJ481" s="383"/>
      <c r="AK481" s="383"/>
      <c r="AL481" s="383"/>
      <c r="AM481" s="383"/>
      <c r="AN481" s="383"/>
    </row>
    <row r="482" spans="1:40" s="386" customFormat="1" ht="15.75" customHeight="1">
      <c r="A482" s="390" t="s">
        <v>136</v>
      </c>
      <c r="B482" s="390"/>
      <c r="C482" s="383"/>
      <c r="D482" s="383"/>
      <c r="E482" s="391" t="s">
        <v>137</v>
      </c>
      <c r="F482" s="389" t="str">
        <f>VLOOKUP(AL480,'(7) vstupní data'!$H$2:$P$22,2,0)</f>
        <v>SK Třebín B</v>
      </c>
      <c r="G482" s="389"/>
      <c r="H482" s="389"/>
      <c r="I482" s="389"/>
      <c r="J482" s="389"/>
      <c r="K482" s="389"/>
      <c r="L482" s="389"/>
      <c r="M482" s="389"/>
      <c r="N482" s="389"/>
      <c r="O482" s="389"/>
      <c r="P482" s="389"/>
      <c r="Q482" s="389"/>
      <c r="R482" s="389"/>
      <c r="S482" s="389"/>
      <c r="T482" s="389"/>
      <c r="U482" s="383"/>
      <c r="V482" s="391" t="s">
        <v>138</v>
      </c>
      <c r="W482" s="389" t="str">
        <f>VLOOKUP(AL480,'(7) vstupní data'!$H$2:$P$22,6,0)</f>
        <v>VK Karlovy Vary</v>
      </c>
      <c r="X482" s="389"/>
      <c r="Y482" s="389"/>
      <c r="Z482" s="389"/>
      <c r="AA482" s="389"/>
      <c r="AB482" s="389"/>
      <c r="AC482" s="389"/>
      <c r="AD482" s="389"/>
      <c r="AE482" s="389"/>
      <c r="AF482" s="389"/>
      <c r="AG482" s="389"/>
      <c r="AH482" s="389"/>
      <c r="AI482" s="389"/>
      <c r="AJ482" s="389"/>
      <c r="AK482" s="389"/>
      <c r="AL482" s="383"/>
      <c r="AM482" s="383"/>
      <c r="AN482" s="383"/>
    </row>
    <row r="483" spans="1:40" s="386" customFormat="1" ht="11.25" customHeight="1">
      <c r="A483" s="383"/>
      <c r="B483" s="383"/>
      <c r="C483" s="383"/>
      <c r="D483" s="383"/>
      <c r="E483" s="383"/>
      <c r="F483" s="383"/>
      <c r="G483" s="383"/>
      <c r="H483" s="383"/>
      <c r="I483" s="383"/>
      <c r="J483" s="383"/>
      <c r="K483" s="383"/>
      <c r="L483" s="383"/>
      <c r="M483" s="383"/>
      <c r="N483" s="383"/>
      <c r="O483" s="383"/>
      <c r="P483" s="383"/>
      <c r="Q483" s="383"/>
      <c r="R483" s="383"/>
      <c r="S483" s="383"/>
      <c r="T483" s="383"/>
      <c r="U483" s="383"/>
      <c r="V483" s="383"/>
      <c r="W483" s="383"/>
      <c r="X483" s="383"/>
      <c r="Y483" s="383"/>
      <c r="Z483" s="383"/>
      <c r="AA483" s="383"/>
      <c r="AB483" s="383"/>
      <c r="AC483" s="383"/>
      <c r="AD483" s="383"/>
      <c r="AE483" s="383"/>
      <c r="AF483" s="383"/>
      <c r="AG483" s="383"/>
      <c r="AH483" s="383"/>
      <c r="AI483" s="383"/>
      <c r="AJ483" s="383"/>
      <c r="AK483" s="383"/>
      <c r="AL483" s="383"/>
      <c r="AM483" s="383"/>
      <c r="AN483" s="383"/>
    </row>
    <row r="484" spans="1:40" s="386" customFormat="1" ht="12.75" customHeight="1">
      <c r="A484" s="392" t="s">
        <v>141</v>
      </c>
      <c r="B484" s="383"/>
      <c r="C484" s="383"/>
      <c r="D484" s="383"/>
      <c r="E484" s="383"/>
      <c r="F484" s="383"/>
      <c r="G484" s="383"/>
      <c r="H484" s="383"/>
      <c r="I484" s="383"/>
      <c r="J484" s="383"/>
      <c r="K484" s="383"/>
      <c r="L484" s="383"/>
      <c r="M484" s="383"/>
      <c r="N484" s="383"/>
      <c r="O484" s="383"/>
      <c r="P484" s="383"/>
      <c r="Q484" s="383"/>
      <c r="R484" s="383"/>
      <c r="S484" s="383"/>
      <c r="T484" s="383"/>
      <c r="U484" s="383"/>
      <c r="V484" s="383"/>
      <c r="W484" s="383"/>
      <c r="X484" s="383"/>
      <c r="Y484" s="383"/>
      <c r="Z484" s="383"/>
      <c r="AA484" s="383"/>
      <c r="AB484" s="383"/>
      <c r="AC484" s="383"/>
      <c r="AD484" s="383"/>
      <c r="AE484" s="383"/>
      <c r="AF484" s="383"/>
      <c r="AG484" s="383"/>
      <c r="AH484" s="383"/>
      <c r="AI484" s="383"/>
      <c r="AJ484" s="383"/>
      <c r="AK484" s="383"/>
      <c r="AL484" s="383"/>
      <c r="AM484" s="383"/>
      <c r="AN484" s="383"/>
    </row>
    <row r="485" spans="1:40" s="386" customFormat="1" ht="12.75" customHeight="1">
      <c r="A485" s="393" t="s">
        <v>96</v>
      </c>
      <c r="B485" s="394">
        <v>1</v>
      </c>
      <c r="C485" s="394">
        <f>B485+1</f>
        <v>2</v>
      </c>
      <c r="D485" s="394">
        <f aca="true" t="shared" si="1137" ref="D485:D486">C485+1</f>
        <v>3</v>
      </c>
      <c r="E485" s="394">
        <f aca="true" t="shared" si="1138" ref="E485:E486">D485+1</f>
        <v>4</v>
      </c>
      <c r="F485" s="394">
        <f aca="true" t="shared" si="1139" ref="F485:F486">E485+1</f>
        <v>5</v>
      </c>
      <c r="G485" s="395">
        <f aca="true" t="shared" si="1140" ref="G485:G486">F485+1</f>
        <v>6</v>
      </c>
      <c r="H485" s="395">
        <f aca="true" t="shared" si="1141" ref="H485:H486">G485+1</f>
        <v>7</v>
      </c>
      <c r="I485" s="395">
        <f aca="true" t="shared" si="1142" ref="I485:I486">H485+1</f>
        <v>8</v>
      </c>
      <c r="J485" s="395">
        <f aca="true" t="shared" si="1143" ref="J485:J486">I485+1</f>
        <v>9</v>
      </c>
      <c r="K485" s="395">
        <f aca="true" t="shared" si="1144" ref="K485:K486">J485+1</f>
        <v>10</v>
      </c>
      <c r="L485" s="395">
        <f aca="true" t="shared" si="1145" ref="L485:L486">K485+1</f>
        <v>11</v>
      </c>
      <c r="M485" s="395">
        <f aca="true" t="shared" si="1146" ref="M485:M486">L485+1</f>
        <v>12</v>
      </c>
      <c r="N485" s="395">
        <f aca="true" t="shared" si="1147" ref="N485:N486">M485+1</f>
        <v>13</v>
      </c>
      <c r="O485" s="395">
        <f aca="true" t="shared" si="1148" ref="O485:O486">N485+1</f>
        <v>14</v>
      </c>
      <c r="P485" s="395">
        <f aca="true" t="shared" si="1149" ref="P485:P486">O485+1</f>
        <v>15</v>
      </c>
      <c r="Q485" s="395">
        <f aca="true" t="shared" si="1150" ref="Q485:Q486">P485+1</f>
        <v>16</v>
      </c>
      <c r="R485" s="395">
        <f aca="true" t="shared" si="1151" ref="R485:R486">Q485+1</f>
        <v>17</v>
      </c>
      <c r="S485" s="395">
        <f aca="true" t="shared" si="1152" ref="S485:S486">R485+1</f>
        <v>18</v>
      </c>
      <c r="T485" s="395">
        <f aca="true" t="shared" si="1153" ref="T485:T486">S485+1</f>
        <v>19</v>
      </c>
      <c r="U485" s="395">
        <f aca="true" t="shared" si="1154" ref="U485:U486">T485+1</f>
        <v>20</v>
      </c>
      <c r="V485" s="395">
        <f aca="true" t="shared" si="1155" ref="V485:V486">U485+1</f>
        <v>21</v>
      </c>
      <c r="W485" s="395">
        <f aca="true" t="shared" si="1156" ref="W485:W486">V485+1</f>
        <v>22</v>
      </c>
      <c r="X485" s="395">
        <f aca="true" t="shared" si="1157" ref="X485:X486">W485+1</f>
        <v>23</v>
      </c>
      <c r="Y485" s="395">
        <f aca="true" t="shared" si="1158" ref="Y485:Y486">X485+1</f>
        <v>24</v>
      </c>
      <c r="Z485" s="395">
        <f aca="true" t="shared" si="1159" ref="Z485:Z486">Y485+1</f>
        <v>25</v>
      </c>
      <c r="AA485" s="395">
        <f aca="true" t="shared" si="1160" ref="AA485:AA486">Z485+1</f>
        <v>26</v>
      </c>
      <c r="AB485" s="395">
        <f aca="true" t="shared" si="1161" ref="AB485:AB486">AA485+1</f>
        <v>27</v>
      </c>
      <c r="AC485" s="395">
        <f aca="true" t="shared" si="1162" ref="AC485:AC486">AB485+1</f>
        <v>28</v>
      </c>
      <c r="AD485" s="395">
        <f aca="true" t="shared" si="1163" ref="AD485:AD486">AC485+1</f>
        <v>29</v>
      </c>
      <c r="AE485" s="395">
        <f aca="true" t="shared" si="1164" ref="AE485:AE486">AD485+1</f>
        <v>30</v>
      </c>
      <c r="AF485" s="395">
        <f aca="true" t="shared" si="1165" ref="AF485:AF486">AE485+1</f>
        <v>31</v>
      </c>
      <c r="AG485" s="395">
        <f aca="true" t="shared" si="1166" ref="AG485:AG486">AF485+1</f>
        <v>32</v>
      </c>
      <c r="AH485" s="395">
        <f aca="true" t="shared" si="1167" ref="AH485:AH486">AG485+1</f>
        <v>33</v>
      </c>
      <c r="AI485" s="395">
        <f aca="true" t="shared" si="1168" ref="AI485:AI486">AH485+1</f>
        <v>34</v>
      </c>
      <c r="AJ485" s="395">
        <f aca="true" t="shared" si="1169" ref="AJ485:AJ486">AI485+1</f>
        <v>35</v>
      </c>
      <c r="AK485" s="395">
        <f aca="true" t="shared" si="1170" ref="AK485:AK486">AJ485+1</f>
        <v>36</v>
      </c>
      <c r="AL485" s="395">
        <f aca="true" t="shared" si="1171" ref="AL485:AL486">AK485+1</f>
        <v>37</v>
      </c>
      <c r="AM485" s="395">
        <f aca="true" t="shared" si="1172" ref="AM485:AM486">AL485+1</f>
        <v>38</v>
      </c>
      <c r="AN485" s="395">
        <f aca="true" t="shared" si="1173" ref="AN485:AN486">AM485+1</f>
        <v>39</v>
      </c>
    </row>
    <row r="486" spans="1:40" s="386" customFormat="1" ht="12.75" customHeight="1">
      <c r="A486" s="393" t="s">
        <v>97</v>
      </c>
      <c r="B486" s="394">
        <v>1</v>
      </c>
      <c r="C486" s="394">
        <f>B486+1</f>
        <v>2</v>
      </c>
      <c r="D486" s="394">
        <f t="shared" si="1137"/>
        <v>3</v>
      </c>
      <c r="E486" s="394">
        <f t="shared" si="1138"/>
        <v>4</v>
      </c>
      <c r="F486" s="394">
        <f t="shared" si="1139"/>
        <v>5</v>
      </c>
      <c r="G486" s="395">
        <f t="shared" si="1140"/>
        <v>6</v>
      </c>
      <c r="H486" s="395">
        <f t="shared" si="1141"/>
        <v>7</v>
      </c>
      <c r="I486" s="395">
        <f t="shared" si="1142"/>
        <v>8</v>
      </c>
      <c r="J486" s="395">
        <f t="shared" si="1143"/>
        <v>9</v>
      </c>
      <c r="K486" s="395">
        <f t="shared" si="1144"/>
        <v>10</v>
      </c>
      <c r="L486" s="395">
        <f t="shared" si="1145"/>
        <v>11</v>
      </c>
      <c r="M486" s="395">
        <f t="shared" si="1146"/>
        <v>12</v>
      </c>
      <c r="N486" s="395">
        <f t="shared" si="1147"/>
        <v>13</v>
      </c>
      <c r="O486" s="395">
        <f t="shared" si="1148"/>
        <v>14</v>
      </c>
      <c r="P486" s="395">
        <f t="shared" si="1149"/>
        <v>15</v>
      </c>
      <c r="Q486" s="395">
        <f t="shared" si="1150"/>
        <v>16</v>
      </c>
      <c r="R486" s="395">
        <f t="shared" si="1151"/>
        <v>17</v>
      </c>
      <c r="S486" s="395">
        <f t="shared" si="1152"/>
        <v>18</v>
      </c>
      <c r="T486" s="395">
        <f t="shared" si="1153"/>
        <v>19</v>
      </c>
      <c r="U486" s="395">
        <f t="shared" si="1154"/>
        <v>20</v>
      </c>
      <c r="V486" s="395">
        <f t="shared" si="1155"/>
        <v>21</v>
      </c>
      <c r="W486" s="395">
        <f t="shared" si="1156"/>
        <v>22</v>
      </c>
      <c r="X486" s="395">
        <f t="shared" si="1157"/>
        <v>23</v>
      </c>
      <c r="Y486" s="395">
        <f t="shared" si="1158"/>
        <v>24</v>
      </c>
      <c r="Z486" s="395">
        <f t="shared" si="1159"/>
        <v>25</v>
      </c>
      <c r="AA486" s="395">
        <f t="shared" si="1160"/>
        <v>26</v>
      </c>
      <c r="AB486" s="395">
        <f t="shared" si="1161"/>
        <v>27</v>
      </c>
      <c r="AC486" s="395">
        <f t="shared" si="1162"/>
        <v>28</v>
      </c>
      <c r="AD486" s="395">
        <f t="shared" si="1163"/>
        <v>29</v>
      </c>
      <c r="AE486" s="395">
        <f t="shared" si="1164"/>
        <v>30</v>
      </c>
      <c r="AF486" s="395">
        <f t="shared" si="1165"/>
        <v>31</v>
      </c>
      <c r="AG486" s="395">
        <f t="shared" si="1166"/>
        <v>32</v>
      </c>
      <c r="AH486" s="395">
        <f t="shared" si="1167"/>
        <v>33</v>
      </c>
      <c r="AI486" s="395">
        <f t="shared" si="1168"/>
        <v>34</v>
      </c>
      <c r="AJ486" s="395">
        <f t="shared" si="1169"/>
        <v>35</v>
      </c>
      <c r="AK486" s="395">
        <f t="shared" si="1170"/>
        <v>36</v>
      </c>
      <c r="AL486" s="395">
        <f t="shared" si="1171"/>
        <v>37</v>
      </c>
      <c r="AM486" s="395">
        <f t="shared" si="1172"/>
        <v>38</v>
      </c>
      <c r="AN486" s="395">
        <f t="shared" si="1173"/>
        <v>39</v>
      </c>
    </row>
    <row r="487" spans="1:40" s="386" customFormat="1" ht="12.75" customHeight="1">
      <c r="A487" s="396"/>
      <c r="B487" s="397"/>
      <c r="C487" s="397"/>
      <c r="D487" s="398"/>
      <c r="E487" s="398"/>
      <c r="F487" s="398"/>
      <c r="G487" s="399"/>
      <c r="H487" s="399"/>
      <c r="I487" s="398"/>
      <c r="J487" s="398"/>
      <c r="K487" s="398"/>
      <c r="L487" s="397"/>
      <c r="M487" s="397"/>
      <c r="N487" s="397"/>
      <c r="O487" s="397"/>
      <c r="P487" s="397"/>
      <c r="Q487" s="397"/>
      <c r="R487" s="397"/>
      <c r="S487" s="397"/>
      <c r="T487" s="397"/>
      <c r="U487" s="397"/>
      <c r="V487" s="397"/>
      <c r="W487" s="397"/>
      <c r="X487" s="397"/>
      <c r="Y487" s="397"/>
      <c r="Z487" s="397"/>
      <c r="AA487" s="397"/>
      <c r="AB487" s="397"/>
      <c r="AC487" s="397"/>
      <c r="AD487" s="397"/>
      <c r="AE487" s="397"/>
      <c r="AF487" s="397"/>
      <c r="AG487" s="397"/>
      <c r="AH487" s="397"/>
      <c r="AI487" s="397"/>
      <c r="AJ487" s="397"/>
      <c r="AK487" s="397"/>
      <c r="AL487" s="397"/>
      <c r="AM487" s="397"/>
      <c r="AN487" s="397"/>
    </row>
    <row r="488" spans="1:40" s="386" customFormat="1" ht="12.75" customHeight="1">
      <c r="A488" s="392"/>
      <c r="B488" s="400"/>
      <c r="C488" s="400"/>
      <c r="D488" s="401" t="s">
        <v>96</v>
      </c>
      <c r="E488" s="401" t="s">
        <v>90</v>
      </c>
      <c r="F488" s="401" t="s">
        <v>91</v>
      </c>
      <c r="G488" s="402"/>
      <c r="H488" s="403"/>
      <c r="I488" s="401" t="s">
        <v>97</v>
      </c>
      <c r="J488" s="401" t="s">
        <v>90</v>
      </c>
      <c r="K488" s="401" t="s">
        <v>91</v>
      </c>
      <c r="L488" s="400"/>
      <c r="M488" s="400"/>
      <c r="N488" s="400"/>
      <c r="O488" s="400"/>
      <c r="P488" s="400"/>
      <c r="Q488" s="400"/>
      <c r="R488" s="400"/>
      <c r="S488" s="400"/>
      <c r="T488" s="400"/>
      <c r="U488" s="400"/>
      <c r="V488" s="400"/>
      <c r="W488" s="400"/>
      <c r="X488" s="400"/>
      <c r="Y488" s="400"/>
      <c r="Z488" s="400"/>
      <c r="AA488" s="400"/>
      <c r="AB488" s="400"/>
      <c r="AC488" s="400"/>
      <c r="AD488" s="400"/>
      <c r="AE488" s="400"/>
      <c r="AF488" s="400"/>
      <c r="AG488" s="400"/>
      <c r="AH488" s="400"/>
      <c r="AI488" s="400"/>
      <c r="AJ488" s="400"/>
      <c r="AK488" s="400"/>
      <c r="AL488" s="383"/>
      <c r="AM488" s="383"/>
      <c r="AN488" s="383"/>
    </row>
    <row r="489" spans="1:40" s="386" customFormat="1" ht="12.75" customHeight="1">
      <c r="A489" s="392" t="s">
        <v>142</v>
      </c>
      <c r="B489" s="400"/>
      <c r="C489" s="400"/>
      <c r="D489" s="400"/>
      <c r="E489" s="400"/>
      <c r="F489" s="400"/>
      <c r="G489" s="400"/>
      <c r="H489" s="400"/>
      <c r="I489" s="400"/>
      <c r="J489" s="400"/>
      <c r="K489" s="400"/>
      <c r="L489" s="400"/>
      <c r="M489" s="400"/>
      <c r="N489" s="400"/>
      <c r="O489" s="400"/>
      <c r="P489" s="400"/>
      <c r="Q489" s="400"/>
      <c r="R489" s="400"/>
      <c r="S489" s="400"/>
      <c r="T489" s="400"/>
      <c r="U489" s="400"/>
      <c r="V489" s="400"/>
      <c r="W489" s="400"/>
      <c r="X489" s="400"/>
      <c r="Y489" s="400"/>
      <c r="Z489" s="400"/>
      <c r="AA489" s="400"/>
      <c r="AB489" s="400"/>
      <c r="AC489" s="400"/>
      <c r="AD489" s="400"/>
      <c r="AE489" s="400"/>
      <c r="AF489" s="400"/>
      <c r="AG489" s="400"/>
      <c r="AH489" s="400"/>
      <c r="AI489" s="400"/>
      <c r="AJ489" s="400"/>
      <c r="AK489" s="400"/>
      <c r="AL489" s="400"/>
      <c r="AM489" s="400"/>
      <c r="AN489" s="400"/>
    </row>
    <row r="490" spans="1:40" s="386" customFormat="1" ht="12.75" customHeight="1">
      <c r="A490" s="393" t="s">
        <v>96</v>
      </c>
      <c r="B490" s="394">
        <v>1</v>
      </c>
      <c r="C490" s="394">
        <f aca="true" t="shared" si="1174" ref="C490:C491">B490+1</f>
        <v>2</v>
      </c>
      <c r="D490" s="394">
        <f aca="true" t="shared" si="1175" ref="D490:D491">C490+1</f>
        <v>3</v>
      </c>
      <c r="E490" s="394">
        <f aca="true" t="shared" si="1176" ref="E490:E491">D490+1</f>
        <v>4</v>
      </c>
      <c r="F490" s="394">
        <f aca="true" t="shared" si="1177" ref="F490:F491">E490+1</f>
        <v>5</v>
      </c>
      <c r="G490" s="395">
        <f aca="true" t="shared" si="1178" ref="G490:G491">F490+1</f>
        <v>6</v>
      </c>
      <c r="H490" s="395">
        <f aca="true" t="shared" si="1179" ref="H490:H491">G490+1</f>
        <v>7</v>
      </c>
      <c r="I490" s="395">
        <f aca="true" t="shared" si="1180" ref="I490:I491">H490+1</f>
        <v>8</v>
      </c>
      <c r="J490" s="395">
        <f aca="true" t="shared" si="1181" ref="J490:J491">I490+1</f>
        <v>9</v>
      </c>
      <c r="K490" s="395">
        <f aca="true" t="shared" si="1182" ref="K490:K491">J490+1</f>
        <v>10</v>
      </c>
      <c r="L490" s="395">
        <f aca="true" t="shared" si="1183" ref="L490:L491">K490+1</f>
        <v>11</v>
      </c>
      <c r="M490" s="395">
        <f aca="true" t="shared" si="1184" ref="M490:M491">L490+1</f>
        <v>12</v>
      </c>
      <c r="N490" s="395">
        <f aca="true" t="shared" si="1185" ref="N490:N491">M490+1</f>
        <v>13</v>
      </c>
      <c r="O490" s="395">
        <f aca="true" t="shared" si="1186" ref="O490:O491">N490+1</f>
        <v>14</v>
      </c>
      <c r="P490" s="395">
        <f aca="true" t="shared" si="1187" ref="P490:P491">O490+1</f>
        <v>15</v>
      </c>
      <c r="Q490" s="395">
        <f aca="true" t="shared" si="1188" ref="Q490:Q491">P490+1</f>
        <v>16</v>
      </c>
      <c r="R490" s="395">
        <f aca="true" t="shared" si="1189" ref="R490:R491">Q490+1</f>
        <v>17</v>
      </c>
      <c r="S490" s="395">
        <f aca="true" t="shared" si="1190" ref="S490:S491">R490+1</f>
        <v>18</v>
      </c>
      <c r="T490" s="395">
        <f aca="true" t="shared" si="1191" ref="T490:T491">S490+1</f>
        <v>19</v>
      </c>
      <c r="U490" s="395">
        <f aca="true" t="shared" si="1192" ref="U490:U491">T490+1</f>
        <v>20</v>
      </c>
      <c r="V490" s="395">
        <f aca="true" t="shared" si="1193" ref="V490:V491">U490+1</f>
        <v>21</v>
      </c>
      <c r="W490" s="395">
        <f aca="true" t="shared" si="1194" ref="W490:W491">V490+1</f>
        <v>22</v>
      </c>
      <c r="X490" s="395">
        <f aca="true" t="shared" si="1195" ref="X490:X491">W490+1</f>
        <v>23</v>
      </c>
      <c r="Y490" s="395">
        <f aca="true" t="shared" si="1196" ref="Y490:Y491">X490+1</f>
        <v>24</v>
      </c>
      <c r="Z490" s="395">
        <f aca="true" t="shared" si="1197" ref="Z490:Z491">Y490+1</f>
        <v>25</v>
      </c>
      <c r="AA490" s="395">
        <f aca="true" t="shared" si="1198" ref="AA490:AA491">Z490+1</f>
        <v>26</v>
      </c>
      <c r="AB490" s="395">
        <f aca="true" t="shared" si="1199" ref="AB490:AB491">AA490+1</f>
        <v>27</v>
      </c>
      <c r="AC490" s="395">
        <f aca="true" t="shared" si="1200" ref="AC490:AC491">AB490+1</f>
        <v>28</v>
      </c>
      <c r="AD490" s="395">
        <f aca="true" t="shared" si="1201" ref="AD490:AD491">AC490+1</f>
        <v>29</v>
      </c>
      <c r="AE490" s="395">
        <f aca="true" t="shared" si="1202" ref="AE490:AE491">AD490+1</f>
        <v>30</v>
      </c>
      <c r="AF490" s="395">
        <f aca="true" t="shared" si="1203" ref="AF490:AF491">AE490+1</f>
        <v>31</v>
      </c>
      <c r="AG490" s="395">
        <f aca="true" t="shared" si="1204" ref="AG490:AG491">AF490+1</f>
        <v>32</v>
      </c>
      <c r="AH490" s="395">
        <f aca="true" t="shared" si="1205" ref="AH490:AH491">AG490+1</f>
        <v>33</v>
      </c>
      <c r="AI490" s="395">
        <f aca="true" t="shared" si="1206" ref="AI490:AI491">AH490+1</f>
        <v>34</v>
      </c>
      <c r="AJ490" s="395">
        <f aca="true" t="shared" si="1207" ref="AJ490:AJ491">AI490+1</f>
        <v>35</v>
      </c>
      <c r="AK490" s="395">
        <f aca="true" t="shared" si="1208" ref="AK490:AK491">AJ490+1</f>
        <v>36</v>
      </c>
      <c r="AL490" s="395">
        <f aca="true" t="shared" si="1209" ref="AL490:AL491">AK490+1</f>
        <v>37</v>
      </c>
      <c r="AM490" s="395">
        <f aca="true" t="shared" si="1210" ref="AM490:AM491">AL490+1</f>
        <v>38</v>
      </c>
      <c r="AN490" s="395">
        <f aca="true" t="shared" si="1211" ref="AN490:AN491">AM490+1</f>
        <v>39</v>
      </c>
    </row>
    <row r="491" spans="1:40" s="386" customFormat="1" ht="12.75" customHeight="1">
      <c r="A491" s="393" t="s">
        <v>97</v>
      </c>
      <c r="B491" s="394">
        <v>1</v>
      </c>
      <c r="C491" s="394">
        <f t="shared" si="1174"/>
        <v>2</v>
      </c>
      <c r="D491" s="394">
        <f t="shared" si="1175"/>
        <v>3</v>
      </c>
      <c r="E491" s="394">
        <f t="shared" si="1176"/>
        <v>4</v>
      </c>
      <c r="F491" s="394">
        <f t="shared" si="1177"/>
        <v>5</v>
      </c>
      <c r="G491" s="395">
        <f t="shared" si="1178"/>
        <v>6</v>
      </c>
      <c r="H491" s="395">
        <f t="shared" si="1179"/>
        <v>7</v>
      </c>
      <c r="I491" s="395">
        <f t="shared" si="1180"/>
        <v>8</v>
      </c>
      <c r="J491" s="395">
        <f t="shared" si="1181"/>
        <v>9</v>
      </c>
      <c r="K491" s="395">
        <f t="shared" si="1182"/>
        <v>10</v>
      </c>
      <c r="L491" s="395">
        <f t="shared" si="1183"/>
        <v>11</v>
      </c>
      <c r="M491" s="395">
        <f t="shared" si="1184"/>
        <v>12</v>
      </c>
      <c r="N491" s="395">
        <f t="shared" si="1185"/>
        <v>13</v>
      </c>
      <c r="O491" s="395">
        <f t="shared" si="1186"/>
        <v>14</v>
      </c>
      <c r="P491" s="395">
        <f t="shared" si="1187"/>
        <v>15</v>
      </c>
      <c r="Q491" s="395">
        <f t="shared" si="1188"/>
        <v>16</v>
      </c>
      <c r="R491" s="395">
        <f t="shared" si="1189"/>
        <v>17</v>
      </c>
      <c r="S491" s="395">
        <f t="shared" si="1190"/>
        <v>18</v>
      </c>
      <c r="T491" s="395">
        <f t="shared" si="1191"/>
        <v>19</v>
      </c>
      <c r="U491" s="395">
        <f t="shared" si="1192"/>
        <v>20</v>
      </c>
      <c r="V491" s="395">
        <f t="shared" si="1193"/>
        <v>21</v>
      </c>
      <c r="W491" s="395">
        <f t="shared" si="1194"/>
        <v>22</v>
      </c>
      <c r="X491" s="395">
        <f t="shared" si="1195"/>
        <v>23</v>
      </c>
      <c r="Y491" s="395">
        <f t="shared" si="1196"/>
        <v>24</v>
      </c>
      <c r="Z491" s="395">
        <f t="shared" si="1197"/>
        <v>25</v>
      </c>
      <c r="AA491" s="395">
        <f t="shared" si="1198"/>
        <v>26</v>
      </c>
      <c r="AB491" s="395">
        <f t="shared" si="1199"/>
        <v>27</v>
      </c>
      <c r="AC491" s="395">
        <f t="shared" si="1200"/>
        <v>28</v>
      </c>
      <c r="AD491" s="395">
        <f t="shared" si="1201"/>
        <v>29</v>
      </c>
      <c r="AE491" s="395">
        <f t="shared" si="1202"/>
        <v>30</v>
      </c>
      <c r="AF491" s="395">
        <f t="shared" si="1203"/>
        <v>31</v>
      </c>
      <c r="AG491" s="395">
        <f t="shared" si="1204"/>
        <v>32</v>
      </c>
      <c r="AH491" s="395">
        <f t="shared" si="1205"/>
        <v>33</v>
      </c>
      <c r="AI491" s="395">
        <f t="shared" si="1206"/>
        <v>34</v>
      </c>
      <c r="AJ491" s="395">
        <f t="shared" si="1207"/>
        <v>35</v>
      </c>
      <c r="AK491" s="395">
        <f t="shared" si="1208"/>
        <v>36</v>
      </c>
      <c r="AL491" s="395">
        <f t="shared" si="1209"/>
        <v>37</v>
      </c>
      <c r="AM491" s="395">
        <f t="shared" si="1210"/>
        <v>38</v>
      </c>
      <c r="AN491" s="395">
        <f t="shared" si="1211"/>
        <v>39</v>
      </c>
    </row>
    <row r="492" spans="1:40" s="386" customFormat="1" ht="12.75" customHeight="1">
      <c r="A492" s="396"/>
      <c r="B492" s="397"/>
      <c r="C492" s="397"/>
      <c r="D492" s="398"/>
      <c r="E492" s="398"/>
      <c r="F492" s="398"/>
      <c r="G492" s="399"/>
      <c r="H492" s="399"/>
      <c r="I492" s="398"/>
      <c r="J492" s="398"/>
      <c r="K492" s="398"/>
      <c r="L492" s="397"/>
      <c r="M492" s="397"/>
      <c r="N492" s="397"/>
      <c r="O492" s="397"/>
      <c r="P492" s="397"/>
      <c r="Q492" s="397"/>
      <c r="R492" s="397"/>
      <c r="S492" s="397"/>
      <c r="T492" s="397"/>
      <c r="U492" s="397"/>
      <c r="V492" s="397"/>
      <c r="W492" s="397"/>
      <c r="X492" s="397"/>
      <c r="Y492" s="397"/>
      <c r="Z492" s="397"/>
      <c r="AA492" s="397"/>
      <c r="AB492" s="397"/>
      <c r="AC492" s="397"/>
      <c r="AD492" s="397"/>
      <c r="AE492" s="397"/>
      <c r="AF492" s="397"/>
      <c r="AG492" s="397"/>
      <c r="AH492" s="397"/>
      <c r="AI492" s="397"/>
      <c r="AJ492" s="397"/>
      <c r="AK492" s="397"/>
      <c r="AL492" s="397"/>
      <c r="AM492" s="397"/>
      <c r="AN492" s="397"/>
    </row>
    <row r="493" spans="1:40" s="386" customFormat="1" ht="12.75" customHeight="1">
      <c r="A493" s="392"/>
      <c r="B493" s="400"/>
      <c r="C493" s="400"/>
      <c r="D493" s="401" t="s">
        <v>96</v>
      </c>
      <c r="E493" s="401" t="s">
        <v>90</v>
      </c>
      <c r="F493" s="401" t="s">
        <v>91</v>
      </c>
      <c r="G493" s="402"/>
      <c r="H493" s="403"/>
      <c r="I493" s="401" t="s">
        <v>97</v>
      </c>
      <c r="J493" s="401" t="s">
        <v>90</v>
      </c>
      <c r="K493" s="401" t="s">
        <v>91</v>
      </c>
      <c r="L493" s="400"/>
      <c r="M493" s="400"/>
      <c r="N493" s="400"/>
      <c r="O493" s="400"/>
      <c r="P493" s="400"/>
      <c r="Q493" s="400"/>
      <c r="R493" s="400"/>
      <c r="S493" s="400"/>
      <c r="T493" s="400"/>
      <c r="U493" s="400"/>
      <c r="V493" s="400"/>
      <c r="W493" s="400"/>
      <c r="X493" s="400"/>
      <c r="Y493" s="400"/>
      <c r="Z493" s="400"/>
      <c r="AA493" s="400"/>
      <c r="AB493" s="400"/>
      <c r="AC493" s="400"/>
      <c r="AD493" s="400"/>
      <c r="AE493" s="400"/>
      <c r="AF493" s="400"/>
      <c r="AG493" s="400"/>
      <c r="AH493" s="400"/>
      <c r="AI493" s="400"/>
      <c r="AJ493" s="400"/>
      <c r="AK493" s="400"/>
      <c r="AL493" s="400"/>
      <c r="AM493" s="400"/>
      <c r="AN493" s="400"/>
    </row>
    <row r="494" spans="1:40" s="386" customFormat="1" ht="11.25" customHeight="1">
      <c r="A494" s="383"/>
      <c r="B494" s="383"/>
      <c r="C494" s="383"/>
      <c r="D494" s="383"/>
      <c r="E494" s="383"/>
      <c r="F494" s="383"/>
      <c r="G494" s="383"/>
      <c r="H494" s="383"/>
      <c r="I494" s="383"/>
      <c r="J494" s="383"/>
      <c r="K494" s="383"/>
      <c r="L494" s="383"/>
      <c r="M494" s="383"/>
      <c r="N494" s="383"/>
      <c r="O494" s="383"/>
      <c r="P494" s="383"/>
      <c r="Q494" s="383"/>
      <c r="R494" s="383"/>
      <c r="S494" s="383"/>
      <c r="T494" s="383"/>
      <c r="U494" s="383"/>
      <c r="V494" s="383"/>
      <c r="W494" s="383"/>
      <c r="X494" s="383"/>
      <c r="Y494" s="383"/>
      <c r="Z494" s="383"/>
      <c r="AA494" s="383"/>
      <c r="AB494" s="383"/>
      <c r="AC494" s="383"/>
      <c r="AD494" s="383"/>
      <c r="AE494" s="383"/>
      <c r="AF494" s="383"/>
      <c r="AG494" s="383"/>
      <c r="AH494" s="383"/>
      <c r="AI494" s="383"/>
      <c r="AJ494" s="383"/>
      <c r="AK494" s="383"/>
      <c r="AL494" s="383"/>
      <c r="AM494" s="383"/>
      <c r="AN494" s="383"/>
    </row>
    <row r="495" spans="1:40" s="386" customFormat="1" ht="12" customHeight="1">
      <c r="A495" s="383"/>
      <c r="B495" s="383"/>
      <c r="C495" s="400"/>
      <c r="D495" s="406"/>
      <c r="E495" s="407"/>
      <c r="F495" s="407"/>
      <c r="G495" s="406"/>
      <c r="H495" s="406"/>
      <c r="I495" s="406"/>
      <c r="J495" s="407"/>
      <c r="K495" s="407"/>
      <c r="L495" s="400"/>
      <c r="M495" s="400"/>
      <c r="N495" s="400"/>
      <c r="O495" s="400"/>
      <c r="P495" s="383"/>
      <c r="Q495" s="383"/>
      <c r="R495" s="383"/>
      <c r="S495" s="383"/>
      <c r="T495" s="383"/>
      <c r="U495" s="383"/>
      <c r="V495" s="383"/>
      <c r="W495" s="383"/>
      <c r="X495" s="383"/>
      <c r="Y495" s="383"/>
      <c r="Z495" s="383"/>
      <c r="AA495" s="383"/>
      <c r="AB495" s="383"/>
      <c r="AC495" s="383"/>
      <c r="AD495" s="383"/>
      <c r="AE495" s="383"/>
      <c r="AF495" s="383"/>
      <c r="AG495" s="383"/>
      <c r="AH495" s="383"/>
      <c r="AI495" s="383"/>
      <c r="AJ495" s="383"/>
      <c r="AK495" s="383"/>
      <c r="AL495" s="383"/>
      <c r="AM495" s="383"/>
      <c r="AN495" s="383"/>
    </row>
    <row r="496" spans="1:40" s="386" customFormat="1" ht="11.25" customHeight="1">
      <c r="A496" s="383"/>
      <c r="B496" s="383"/>
      <c r="C496" s="383"/>
      <c r="D496" s="383"/>
      <c r="E496" s="383"/>
      <c r="F496" s="383"/>
      <c r="G496" s="383"/>
      <c r="H496" s="383"/>
      <c r="I496" s="383"/>
      <c r="J496" s="383"/>
      <c r="K496" s="383"/>
      <c r="L496" s="383"/>
      <c r="M496" s="383"/>
      <c r="N496" s="383"/>
      <c r="O496" s="383"/>
      <c r="P496" s="383"/>
      <c r="Q496" s="383"/>
      <c r="R496" s="383"/>
      <c r="S496" s="383"/>
      <c r="T496" s="383"/>
      <c r="U496" s="383"/>
      <c r="V496" s="383"/>
      <c r="W496" s="383"/>
      <c r="X496" s="383"/>
      <c r="Y496" s="383"/>
      <c r="Z496" s="383"/>
      <c r="AA496" s="383"/>
      <c r="AB496" s="383"/>
      <c r="AC496" s="383"/>
      <c r="AD496" s="383"/>
      <c r="AE496" s="383"/>
      <c r="AF496" s="383"/>
      <c r="AG496" s="383"/>
      <c r="AH496" s="383"/>
      <c r="AI496" s="383"/>
      <c r="AJ496" s="383"/>
      <c r="AK496" s="383"/>
      <c r="AL496" s="383"/>
      <c r="AM496" s="383"/>
      <c r="AN496" s="383"/>
    </row>
    <row r="497" spans="1:40" s="386" customFormat="1" ht="15.75" customHeight="1">
      <c r="A497" s="408" t="s">
        <v>139</v>
      </c>
      <c r="B497" s="392"/>
      <c r="C497" s="392"/>
      <c r="D497" s="392"/>
      <c r="E497" s="392"/>
      <c r="F497" s="383"/>
      <c r="G497" s="383"/>
      <c r="H497" s="409" t="s">
        <v>96</v>
      </c>
      <c r="I497" s="409"/>
      <c r="J497" s="409" t="s">
        <v>48</v>
      </c>
      <c r="K497" s="409" t="s">
        <v>97</v>
      </c>
      <c r="L497" s="409"/>
      <c r="M497" s="383"/>
      <c r="N497" s="383"/>
      <c r="O497" s="383"/>
      <c r="P497" s="383"/>
      <c r="Q497" s="383"/>
      <c r="R497" s="383"/>
      <c r="S497" s="383"/>
      <c r="T497" s="383"/>
      <c r="U497" s="383"/>
      <c r="V497" s="383"/>
      <c r="W497" s="383"/>
      <c r="X497" s="383"/>
      <c r="Y497" s="383"/>
      <c r="Z497" s="383"/>
      <c r="AA497" s="383"/>
      <c r="AB497" s="383"/>
      <c r="AC497" s="383"/>
      <c r="AD497" s="383"/>
      <c r="AE497" s="383"/>
      <c r="AF497" s="383"/>
      <c r="AG497" s="383"/>
      <c r="AH497" s="383"/>
      <c r="AI497" s="383"/>
      <c r="AJ497" s="383"/>
      <c r="AK497" s="383"/>
      <c r="AL497" s="383"/>
      <c r="AM497" s="383"/>
      <c r="AN497" s="383"/>
    </row>
    <row r="498" spans="1:40" s="386" customFormat="1" ht="15.75" customHeight="1">
      <c r="A498" s="383"/>
      <c r="B498" s="392"/>
      <c r="C498" s="392"/>
      <c r="D498" s="380" t="s">
        <v>141</v>
      </c>
      <c r="E498" s="380"/>
      <c r="F498" s="380"/>
      <c r="G498" s="380"/>
      <c r="H498" s="393"/>
      <c r="I498" s="393"/>
      <c r="J498" s="409" t="s">
        <v>48</v>
      </c>
      <c r="K498" s="393"/>
      <c r="L498" s="393"/>
      <c r="M498" s="410"/>
      <c r="N498" s="383"/>
      <c r="O498" s="411" t="s">
        <v>140</v>
      </c>
      <c r="P498" s="411"/>
      <c r="Q498" s="411"/>
      <c r="R498" s="411"/>
      <c r="S498" s="411"/>
      <c r="T498" s="412"/>
      <c r="U498" s="412"/>
      <c r="V498" s="412"/>
      <c r="W498" s="412"/>
      <c r="X498" s="412"/>
      <c r="Y498" s="412"/>
      <c r="Z498" s="412"/>
      <c r="AA498" s="412"/>
      <c r="AB498" s="412"/>
      <c r="AC498" s="412"/>
      <c r="AD498" s="412"/>
      <c r="AE498" s="412"/>
      <c r="AF498" s="412"/>
      <c r="AG498" s="412"/>
      <c r="AH498" s="412"/>
      <c r="AI498" s="412"/>
      <c r="AJ498" s="413" t="s">
        <v>48</v>
      </c>
      <c r="AK498" s="413"/>
      <c r="AL498" s="413"/>
      <c r="AM498" s="413"/>
      <c r="AN498" s="413"/>
    </row>
    <row r="499" spans="1:40" s="386" customFormat="1" ht="16.5" customHeight="1">
      <c r="A499" s="392"/>
      <c r="B499" s="392"/>
      <c r="C499" s="392"/>
      <c r="D499" s="380" t="s">
        <v>142</v>
      </c>
      <c r="E499" s="380"/>
      <c r="F499" s="380"/>
      <c r="G499" s="380"/>
      <c r="H499" s="393"/>
      <c r="I499" s="393"/>
      <c r="J499" s="409" t="s">
        <v>48</v>
      </c>
      <c r="K499" s="393"/>
      <c r="L499" s="393"/>
      <c r="M499" s="410"/>
      <c r="N499" s="383"/>
      <c r="O499" s="411"/>
      <c r="P499" s="411"/>
      <c r="Q499" s="411"/>
      <c r="R499" s="411"/>
      <c r="S499" s="411"/>
      <c r="T499" s="412"/>
      <c r="U499" s="412"/>
      <c r="V499" s="412"/>
      <c r="W499" s="412"/>
      <c r="X499" s="412"/>
      <c r="Y499" s="412"/>
      <c r="Z499" s="412"/>
      <c r="AA499" s="412"/>
      <c r="AB499" s="412"/>
      <c r="AC499" s="412"/>
      <c r="AD499" s="412"/>
      <c r="AE499" s="412"/>
      <c r="AF499" s="412"/>
      <c r="AG499" s="412"/>
      <c r="AH499" s="412"/>
      <c r="AI499" s="412"/>
      <c r="AJ499" s="413"/>
      <c r="AK499" s="413"/>
      <c r="AL499" s="413"/>
      <c r="AM499" s="413"/>
      <c r="AN499" s="413"/>
    </row>
    <row r="500" spans="1:40" s="386" customFormat="1" ht="15.75" customHeight="1">
      <c r="A500" s="392"/>
      <c r="B500" s="392"/>
      <c r="C500" s="380" t="s">
        <v>40</v>
      </c>
      <c r="D500" s="380"/>
      <c r="E500" s="380"/>
      <c r="F500" s="380"/>
      <c r="G500" s="380"/>
      <c r="H500" s="393"/>
      <c r="I500" s="393"/>
      <c r="J500" s="409" t="s">
        <v>48</v>
      </c>
      <c r="K500" s="393"/>
      <c r="L500" s="393"/>
      <c r="M500" s="383"/>
      <c r="N500" s="383"/>
      <c r="O500" s="383"/>
      <c r="P500" s="383"/>
      <c r="Q500" s="383"/>
      <c r="R500" s="383"/>
      <c r="S500" s="383"/>
      <c r="T500" s="383"/>
      <c r="U500" s="383"/>
      <c r="V500" s="383"/>
      <c r="W500" s="383"/>
      <c r="X500" s="383"/>
      <c r="Y500" s="383"/>
      <c r="Z500" s="383"/>
      <c r="AA500" s="383"/>
      <c r="AB500" s="383"/>
      <c r="AC500" s="383"/>
      <c r="AD500" s="383"/>
      <c r="AE500" s="383"/>
      <c r="AF500" s="383"/>
      <c r="AG500" s="383"/>
      <c r="AH500" s="383"/>
      <c r="AI500" s="383"/>
      <c r="AJ500" s="383"/>
      <c r="AK500" s="383"/>
      <c r="AL500" s="383"/>
      <c r="AM500" s="383"/>
      <c r="AN500" s="383"/>
    </row>
    <row r="501" spans="1:40" s="386" customFormat="1" ht="11.25" customHeight="1">
      <c r="A501" s="383"/>
      <c r="B501" s="383"/>
      <c r="C501" s="383"/>
      <c r="D501" s="383"/>
      <c r="E501" s="383"/>
      <c r="F501" s="383"/>
      <c r="G501" s="383"/>
      <c r="H501" s="383"/>
      <c r="I501" s="383"/>
      <c r="J501" s="383"/>
      <c r="K501" s="383"/>
      <c r="L501" s="383"/>
      <c r="M501" s="383"/>
      <c r="N501" s="383"/>
      <c r="O501" s="383"/>
      <c r="P501" s="383"/>
      <c r="Q501" s="383"/>
      <c r="R501" s="383"/>
      <c r="S501" s="383"/>
      <c r="T501" s="383"/>
      <c r="U501" s="383"/>
      <c r="V501" s="383"/>
      <c r="W501" s="383"/>
      <c r="X501" s="383"/>
      <c r="Y501" s="383"/>
      <c r="Z501" s="383"/>
      <c r="AA501" s="383"/>
      <c r="AB501" s="383"/>
      <c r="AC501" s="383"/>
      <c r="AD501" s="383"/>
      <c r="AE501" s="383"/>
      <c r="AF501" s="383"/>
      <c r="AG501" s="383"/>
      <c r="AH501" s="383"/>
      <c r="AI501" s="383"/>
      <c r="AJ501" s="383"/>
      <c r="AK501" s="383"/>
      <c r="AL501" s="383"/>
      <c r="AM501" s="383"/>
      <c r="AN501" s="383"/>
    </row>
    <row r="502" spans="1:40" s="386" customFormat="1" ht="12.75" customHeight="1">
      <c r="A502" s="383"/>
      <c r="B502" s="383"/>
      <c r="C502" s="383"/>
      <c r="D502" s="383"/>
      <c r="E502" s="383"/>
      <c r="F502" s="383"/>
      <c r="G502" s="383"/>
      <c r="H502" s="383"/>
      <c r="I502" s="383"/>
      <c r="J502" s="383"/>
      <c r="K502" s="383"/>
      <c r="L502" s="383"/>
      <c r="M502" s="383"/>
      <c r="N502" s="383"/>
      <c r="O502" s="383"/>
      <c r="P502" s="383"/>
      <c r="Q502" s="383"/>
      <c r="R502" s="383"/>
      <c r="S502" s="383"/>
      <c r="T502" s="383"/>
      <c r="U502" s="383"/>
      <c r="V502" s="383"/>
      <c r="W502" s="383"/>
      <c r="X502" s="383"/>
      <c r="Y502" s="383"/>
      <c r="Z502" s="383"/>
      <c r="AA502" s="414" t="s">
        <v>145</v>
      </c>
      <c r="AB502" s="383"/>
      <c r="AC502" s="383"/>
      <c r="AD502" s="383"/>
      <c r="AE502" s="415"/>
      <c r="AF502" s="415"/>
      <c r="AG502" s="415"/>
      <c r="AH502" s="415"/>
      <c r="AI502" s="415"/>
      <c r="AJ502" s="415"/>
      <c r="AK502" s="415"/>
      <c r="AL502" s="415"/>
      <c r="AM502" s="415"/>
      <c r="AN502" s="415"/>
    </row>
    <row r="503" spans="1:40" s="386" customFormat="1" ht="12.75" customHeight="1">
      <c r="A503" s="383"/>
      <c r="B503" s="383"/>
      <c r="C503" s="383"/>
      <c r="D503" s="383"/>
      <c r="E503" s="383"/>
      <c r="F503" s="383"/>
      <c r="G503" s="383"/>
      <c r="H503" s="383"/>
      <c r="I503" s="383"/>
      <c r="J503" s="383"/>
      <c r="K503" s="383"/>
      <c r="L503" s="383"/>
      <c r="M503" s="383"/>
      <c r="N503" s="383"/>
      <c r="O503" s="383"/>
      <c r="P503" s="383"/>
      <c r="Q503" s="383"/>
      <c r="R503" s="383"/>
      <c r="S503" s="383"/>
      <c r="T503" s="383"/>
      <c r="U503" s="383"/>
      <c r="V503" s="383"/>
      <c r="W503" s="383"/>
      <c r="X503" s="383"/>
      <c r="Y503" s="383"/>
      <c r="Z503" s="383"/>
      <c r="AA503" s="414"/>
      <c r="AB503" s="383"/>
      <c r="AC503" s="383"/>
      <c r="AD503" s="383"/>
      <c r="AE503" s="415"/>
      <c r="AF503" s="415"/>
      <c r="AG503" s="415"/>
      <c r="AH503" s="415"/>
      <c r="AI503" s="415"/>
      <c r="AJ503" s="415"/>
      <c r="AK503" s="415"/>
      <c r="AL503" s="415"/>
      <c r="AM503" s="415"/>
      <c r="AN503" s="415"/>
    </row>
    <row r="504" spans="1:40" s="386" customFormat="1" ht="13.5" customHeight="1">
      <c r="A504" s="383"/>
      <c r="B504" s="383"/>
      <c r="C504" s="383"/>
      <c r="D504" s="383"/>
      <c r="E504" s="383"/>
      <c r="F504" s="383"/>
      <c r="G504" s="383"/>
      <c r="H504" s="383"/>
      <c r="I504" s="383"/>
      <c r="J504" s="383"/>
      <c r="K504" s="383"/>
      <c r="L504" s="383"/>
      <c r="M504" s="383"/>
      <c r="N504" s="383"/>
      <c r="O504" s="383"/>
      <c r="P504" s="383"/>
      <c r="Q504" s="383"/>
      <c r="R504" s="383"/>
      <c r="S504" s="383"/>
      <c r="T504" s="383"/>
      <c r="U504" s="383"/>
      <c r="V504" s="383"/>
      <c r="W504" s="383"/>
      <c r="X504" s="383"/>
      <c r="Y504" s="383"/>
      <c r="Z504" s="383"/>
      <c r="AA504" s="414"/>
      <c r="AB504" s="383"/>
      <c r="AC504" s="383"/>
      <c r="AD504" s="383"/>
      <c r="AE504" s="383"/>
      <c r="AF504" s="383"/>
      <c r="AG504" s="383"/>
      <c r="AH504" s="383"/>
      <c r="AI504" s="383"/>
      <c r="AJ504" s="383"/>
      <c r="AK504" s="383"/>
      <c r="AL504" s="383"/>
      <c r="AM504" s="383"/>
      <c r="AN504" s="383"/>
    </row>
    <row r="505" spans="1:41" s="386" customFormat="1" ht="16.5" customHeight="1">
      <c r="A505" s="380" t="s">
        <v>132</v>
      </c>
      <c r="B505" s="380"/>
      <c r="C505" s="381" t="str">
        <f>CONCATENATE('(7) vstupní data'!$B$6," ",'(7) vstupní data'!$B$7,"  ",'(7) vstupní data'!$B$8)</f>
        <v>25.- 26.2014 Český pohár  starší žákyně</v>
      </c>
      <c r="D505" s="381"/>
      <c r="E505" s="381"/>
      <c r="F505" s="381"/>
      <c r="G505" s="381"/>
      <c r="H505" s="381"/>
      <c r="I505" s="381"/>
      <c r="J505" s="381"/>
      <c r="K505" s="381"/>
      <c r="L505" s="381"/>
      <c r="M505" s="381"/>
      <c r="N505" s="381"/>
      <c r="O505" s="381"/>
      <c r="P505" s="381"/>
      <c r="Q505" s="381"/>
      <c r="R505" s="381"/>
      <c r="S505" s="381"/>
      <c r="T505" s="381"/>
      <c r="U505" s="381"/>
      <c r="V505" s="381"/>
      <c r="W505" s="381"/>
      <c r="X505" s="381" t="s">
        <v>133</v>
      </c>
      <c r="Y505" s="381"/>
      <c r="Z505" s="382" t="str">
        <f>'(7) vstupní data'!$B$11</f>
        <v>3.skupina</v>
      </c>
      <c r="AA505" s="382"/>
      <c r="AB505" s="382"/>
      <c r="AC505" s="382"/>
      <c r="AD505" s="382"/>
      <c r="AE505" s="382"/>
      <c r="AF505" s="383"/>
      <c r="AG505" s="383"/>
      <c r="AH505" s="384">
        <f>'(7) vstupní data'!$B$9</f>
        <v>0</v>
      </c>
      <c r="AI505" s="384"/>
      <c r="AJ505" s="384"/>
      <c r="AK505" s="384"/>
      <c r="AL505" s="384"/>
      <c r="AM505" s="384"/>
      <c r="AN505" s="384"/>
      <c r="AO505" s="385"/>
    </row>
    <row r="506" spans="1:40" s="386" customFormat="1" ht="15.75" customHeight="1">
      <c r="A506" s="380" t="s">
        <v>134</v>
      </c>
      <c r="B506" s="380"/>
      <c r="C506" s="381" t="str">
        <f>CONCATENATE('(7) vstupní data'!$B$1," ",'(7) vstupní data'!$B$3)</f>
        <v>TJ Orion Praha ZŠ Mráčkova 3090 Praha 12</v>
      </c>
      <c r="D506" s="381"/>
      <c r="E506" s="381"/>
      <c r="F506" s="381"/>
      <c r="G506" s="381"/>
      <c r="H506" s="381"/>
      <c r="I506" s="381"/>
      <c r="J506" s="381"/>
      <c r="K506" s="381"/>
      <c r="L506" s="381"/>
      <c r="M506" s="381"/>
      <c r="N506" s="381"/>
      <c r="O506" s="381"/>
      <c r="P506" s="381"/>
      <c r="Q506" s="381"/>
      <c r="R506" s="381"/>
      <c r="S506" s="381"/>
      <c r="T506" s="381"/>
      <c r="U506" s="381"/>
      <c r="V506" s="381"/>
      <c r="W506" s="381"/>
      <c r="X506" s="381"/>
      <c r="Y506" s="381"/>
      <c r="Z506" s="381"/>
      <c r="AA506" s="381"/>
      <c r="AB506" s="381"/>
      <c r="AC506" s="381"/>
      <c r="AD506" s="381"/>
      <c r="AE506" s="381"/>
      <c r="AF506" s="383"/>
      <c r="AG506" s="383"/>
      <c r="AH506" s="383"/>
      <c r="AI506" s="383"/>
      <c r="AJ506" s="383"/>
      <c r="AK506" s="383"/>
      <c r="AL506" s="383"/>
      <c r="AM506" s="383"/>
      <c r="AN506" s="383"/>
    </row>
    <row r="507" spans="1:40" s="386" customFormat="1" ht="15.75" customHeight="1">
      <c r="A507" s="387"/>
      <c r="B507" s="387"/>
      <c r="C507" s="388"/>
      <c r="D507" s="388"/>
      <c r="E507" s="388"/>
      <c r="F507" s="388"/>
      <c r="G507" s="388"/>
      <c r="H507" s="388"/>
      <c r="I507" s="388"/>
      <c r="J507" s="388"/>
      <c r="K507" s="388"/>
      <c r="L507" s="388"/>
      <c r="M507" s="388"/>
      <c r="N507" s="388"/>
      <c r="O507" s="388"/>
      <c r="P507" s="388"/>
      <c r="Q507" s="388"/>
      <c r="R507" s="388"/>
      <c r="S507" s="388"/>
      <c r="T507" s="388"/>
      <c r="U507" s="388"/>
      <c r="V507" s="388"/>
      <c r="W507" s="388"/>
      <c r="X507" s="388"/>
      <c r="Y507" s="388"/>
      <c r="Z507" s="388"/>
      <c r="AA507" s="388"/>
      <c r="AB507" s="388"/>
      <c r="AC507" s="388"/>
      <c r="AD507" s="388"/>
      <c r="AE507" s="388"/>
      <c r="AF507" s="383"/>
      <c r="AG507" s="383"/>
      <c r="AH507" s="381" t="s">
        <v>135</v>
      </c>
      <c r="AI507" s="381"/>
      <c r="AJ507" s="381"/>
      <c r="AK507" s="381"/>
      <c r="AL507" s="389">
        <v>19</v>
      </c>
      <c r="AM507" s="389"/>
      <c r="AN507" s="383"/>
    </row>
    <row r="508" spans="1:40" s="386" customFormat="1" ht="15.75" customHeight="1">
      <c r="A508" s="387"/>
      <c r="B508" s="387"/>
      <c r="C508" s="388"/>
      <c r="D508" s="388"/>
      <c r="E508" s="388"/>
      <c r="F508" s="388"/>
      <c r="G508" s="388"/>
      <c r="H508" s="388"/>
      <c r="I508" s="388"/>
      <c r="J508" s="388"/>
      <c r="K508" s="388"/>
      <c r="L508" s="388"/>
      <c r="M508" s="388"/>
      <c r="N508" s="388"/>
      <c r="O508" s="388"/>
      <c r="P508" s="388"/>
      <c r="Q508" s="388"/>
      <c r="R508" s="388"/>
      <c r="S508" s="388"/>
      <c r="T508" s="388"/>
      <c r="U508" s="388"/>
      <c r="V508" s="388"/>
      <c r="W508" s="388"/>
      <c r="X508" s="388"/>
      <c r="Y508" s="388"/>
      <c r="Z508" s="388"/>
      <c r="AA508" s="388"/>
      <c r="AB508" s="388"/>
      <c r="AC508" s="388"/>
      <c r="AD508" s="388"/>
      <c r="AE508" s="388"/>
      <c r="AF508" s="383"/>
      <c r="AG508" s="383"/>
      <c r="AH508" s="383"/>
      <c r="AI508" s="383"/>
      <c r="AJ508" s="383"/>
      <c r="AK508" s="383"/>
      <c r="AL508" s="383"/>
      <c r="AM508" s="383"/>
      <c r="AN508" s="383"/>
    </row>
    <row r="509" spans="1:40" s="386" customFormat="1" ht="15.75" customHeight="1">
      <c r="A509" s="390" t="s">
        <v>136</v>
      </c>
      <c r="B509" s="390"/>
      <c r="C509" s="383"/>
      <c r="D509" s="383"/>
      <c r="E509" s="391" t="s">
        <v>137</v>
      </c>
      <c r="F509" s="389" t="str">
        <f>VLOOKUP(AL507,'(7) vstupní data'!$H$2:$P$22,2,0)</f>
        <v>SK TO Duchcov</v>
      </c>
      <c r="G509" s="389"/>
      <c r="H509" s="389"/>
      <c r="I509" s="389"/>
      <c r="J509" s="389"/>
      <c r="K509" s="389"/>
      <c r="L509" s="389"/>
      <c r="M509" s="389"/>
      <c r="N509" s="389"/>
      <c r="O509" s="389"/>
      <c r="P509" s="389"/>
      <c r="Q509" s="389"/>
      <c r="R509" s="389"/>
      <c r="S509" s="389"/>
      <c r="T509" s="389"/>
      <c r="U509" s="383"/>
      <c r="V509" s="391" t="s">
        <v>138</v>
      </c>
      <c r="W509" s="389" t="str">
        <f>VLOOKUP(AL507,'(7) vstupní data'!$H$2:$P$22,6,0)</f>
        <v>VK České Budějovice</v>
      </c>
      <c r="X509" s="389"/>
      <c r="Y509" s="389"/>
      <c r="Z509" s="389"/>
      <c r="AA509" s="389"/>
      <c r="AB509" s="389"/>
      <c r="AC509" s="389"/>
      <c r="AD509" s="389"/>
      <c r="AE509" s="389"/>
      <c r="AF509" s="389"/>
      <c r="AG509" s="389"/>
      <c r="AH509" s="389"/>
      <c r="AI509" s="389"/>
      <c r="AJ509" s="389"/>
      <c r="AK509" s="389"/>
      <c r="AL509" s="383"/>
      <c r="AM509" s="383"/>
      <c r="AN509" s="383"/>
    </row>
    <row r="510" spans="1:40" s="386" customFormat="1" ht="11.25" customHeight="1">
      <c r="A510" s="383"/>
      <c r="B510" s="383"/>
      <c r="C510" s="383"/>
      <c r="D510" s="383"/>
      <c r="E510" s="383"/>
      <c r="F510" s="383"/>
      <c r="G510" s="383"/>
      <c r="H510" s="383"/>
      <c r="I510" s="383"/>
      <c r="J510" s="383"/>
      <c r="K510" s="383"/>
      <c r="L510" s="383"/>
      <c r="M510" s="383"/>
      <c r="N510" s="383"/>
      <c r="O510" s="383"/>
      <c r="P510" s="383"/>
      <c r="Q510" s="383"/>
      <c r="R510" s="383"/>
      <c r="S510" s="383"/>
      <c r="T510" s="383"/>
      <c r="U510" s="383"/>
      <c r="V510" s="383"/>
      <c r="W510" s="383"/>
      <c r="X510" s="383"/>
      <c r="Y510" s="383"/>
      <c r="Z510" s="383"/>
      <c r="AA510" s="383"/>
      <c r="AB510" s="383"/>
      <c r="AC510" s="383"/>
      <c r="AD510" s="383"/>
      <c r="AE510" s="383"/>
      <c r="AF510" s="383"/>
      <c r="AG510" s="383"/>
      <c r="AH510" s="383"/>
      <c r="AI510" s="383"/>
      <c r="AJ510" s="383"/>
      <c r="AK510" s="383"/>
      <c r="AL510" s="383"/>
      <c r="AM510" s="383"/>
      <c r="AN510" s="383"/>
    </row>
    <row r="511" spans="1:40" s="386" customFormat="1" ht="12.75" customHeight="1">
      <c r="A511" s="392" t="s">
        <v>141</v>
      </c>
      <c r="B511" s="383"/>
      <c r="C511" s="383"/>
      <c r="D511" s="383"/>
      <c r="E511" s="383"/>
      <c r="F511" s="383"/>
      <c r="G511" s="383"/>
      <c r="H511" s="383"/>
      <c r="I511" s="383"/>
      <c r="J511" s="383"/>
      <c r="K511" s="383"/>
      <c r="L511" s="383"/>
      <c r="M511" s="383"/>
      <c r="N511" s="383"/>
      <c r="O511" s="383"/>
      <c r="P511" s="383"/>
      <c r="Q511" s="383"/>
      <c r="R511" s="383"/>
      <c r="S511" s="383"/>
      <c r="T511" s="383"/>
      <c r="U511" s="383"/>
      <c r="V511" s="383"/>
      <c r="W511" s="383"/>
      <c r="X511" s="383"/>
      <c r="Y511" s="383"/>
      <c r="Z511" s="383"/>
      <c r="AA511" s="383"/>
      <c r="AB511" s="383"/>
      <c r="AC511" s="383"/>
      <c r="AD511" s="383"/>
      <c r="AE511" s="383"/>
      <c r="AF511" s="383"/>
      <c r="AG511" s="383"/>
      <c r="AH511" s="383"/>
      <c r="AI511" s="383"/>
      <c r="AJ511" s="383"/>
      <c r="AK511" s="383"/>
      <c r="AL511" s="383"/>
      <c r="AM511" s="383"/>
      <c r="AN511" s="383"/>
    </row>
    <row r="512" spans="1:40" s="386" customFormat="1" ht="12.75" customHeight="1">
      <c r="A512" s="393" t="s">
        <v>96</v>
      </c>
      <c r="B512" s="394">
        <v>1</v>
      </c>
      <c r="C512" s="394">
        <f>B512+1</f>
        <v>2</v>
      </c>
      <c r="D512" s="394">
        <f aca="true" t="shared" si="1212" ref="D512:D513">C512+1</f>
        <v>3</v>
      </c>
      <c r="E512" s="394">
        <f aca="true" t="shared" si="1213" ref="E512:E513">D512+1</f>
        <v>4</v>
      </c>
      <c r="F512" s="394">
        <f aca="true" t="shared" si="1214" ref="F512:F513">E512+1</f>
        <v>5</v>
      </c>
      <c r="G512" s="395">
        <f aca="true" t="shared" si="1215" ref="G512:G513">F512+1</f>
        <v>6</v>
      </c>
      <c r="H512" s="395">
        <f aca="true" t="shared" si="1216" ref="H512:H513">G512+1</f>
        <v>7</v>
      </c>
      <c r="I512" s="395">
        <f aca="true" t="shared" si="1217" ref="I512:I513">H512+1</f>
        <v>8</v>
      </c>
      <c r="J512" s="395">
        <f aca="true" t="shared" si="1218" ref="J512:J513">I512+1</f>
        <v>9</v>
      </c>
      <c r="K512" s="395">
        <f aca="true" t="shared" si="1219" ref="K512:K513">J512+1</f>
        <v>10</v>
      </c>
      <c r="L512" s="395">
        <f aca="true" t="shared" si="1220" ref="L512:L513">K512+1</f>
        <v>11</v>
      </c>
      <c r="M512" s="395">
        <f aca="true" t="shared" si="1221" ref="M512:M513">L512+1</f>
        <v>12</v>
      </c>
      <c r="N512" s="395">
        <f aca="true" t="shared" si="1222" ref="N512:N513">M512+1</f>
        <v>13</v>
      </c>
      <c r="O512" s="395">
        <f aca="true" t="shared" si="1223" ref="O512:O513">N512+1</f>
        <v>14</v>
      </c>
      <c r="P512" s="395">
        <f aca="true" t="shared" si="1224" ref="P512:P513">O512+1</f>
        <v>15</v>
      </c>
      <c r="Q512" s="395">
        <f aca="true" t="shared" si="1225" ref="Q512:Q513">P512+1</f>
        <v>16</v>
      </c>
      <c r="R512" s="395">
        <f aca="true" t="shared" si="1226" ref="R512:R513">Q512+1</f>
        <v>17</v>
      </c>
      <c r="S512" s="395">
        <f aca="true" t="shared" si="1227" ref="S512:S513">R512+1</f>
        <v>18</v>
      </c>
      <c r="T512" s="395">
        <f aca="true" t="shared" si="1228" ref="T512:T513">S512+1</f>
        <v>19</v>
      </c>
      <c r="U512" s="395">
        <f aca="true" t="shared" si="1229" ref="U512:U513">T512+1</f>
        <v>20</v>
      </c>
      <c r="V512" s="395">
        <f aca="true" t="shared" si="1230" ref="V512:V513">U512+1</f>
        <v>21</v>
      </c>
      <c r="W512" s="395">
        <f aca="true" t="shared" si="1231" ref="W512:W513">V512+1</f>
        <v>22</v>
      </c>
      <c r="X512" s="395">
        <f aca="true" t="shared" si="1232" ref="X512:X513">W512+1</f>
        <v>23</v>
      </c>
      <c r="Y512" s="395">
        <f aca="true" t="shared" si="1233" ref="Y512:Y513">X512+1</f>
        <v>24</v>
      </c>
      <c r="Z512" s="395">
        <f aca="true" t="shared" si="1234" ref="Z512:Z513">Y512+1</f>
        <v>25</v>
      </c>
      <c r="AA512" s="395">
        <f aca="true" t="shared" si="1235" ref="AA512:AA513">Z512+1</f>
        <v>26</v>
      </c>
      <c r="AB512" s="395">
        <f aca="true" t="shared" si="1236" ref="AB512:AB513">AA512+1</f>
        <v>27</v>
      </c>
      <c r="AC512" s="395">
        <f aca="true" t="shared" si="1237" ref="AC512:AC513">AB512+1</f>
        <v>28</v>
      </c>
      <c r="AD512" s="395">
        <f aca="true" t="shared" si="1238" ref="AD512:AD513">AC512+1</f>
        <v>29</v>
      </c>
      <c r="AE512" s="395">
        <f aca="true" t="shared" si="1239" ref="AE512:AE513">AD512+1</f>
        <v>30</v>
      </c>
      <c r="AF512" s="395">
        <f aca="true" t="shared" si="1240" ref="AF512:AF513">AE512+1</f>
        <v>31</v>
      </c>
      <c r="AG512" s="395">
        <f aca="true" t="shared" si="1241" ref="AG512:AG513">AF512+1</f>
        <v>32</v>
      </c>
      <c r="AH512" s="395">
        <f aca="true" t="shared" si="1242" ref="AH512:AH513">AG512+1</f>
        <v>33</v>
      </c>
      <c r="AI512" s="395">
        <f aca="true" t="shared" si="1243" ref="AI512:AI513">AH512+1</f>
        <v>34</v>
      </c>
      <c r="AJ512" s="395">
        <f aca="true" t="shared" si="1244" ref="AJ512:AJ513">AI512+1</f>
        <v>35</v>
      </c>
      <c r="AK512" s="395">
        <f aca="true" t="shared" si="1245" ref="AK512:AK513">AJ512+1</f>
        <v>36</v>
      </c>
      <c r="AL512" s="395">
        <f aca="true" t="shared" si="1246" ref="AL512:AL513">AK512+1</f>
        <v>37</v>
      </c>
      <c r="AM512" s="395">
        <f aca="true" t="shared" si="1247" ref="AM512:AM513">AL512+1</f>
        <v>38</v>
      </c>
      <c r="AN512" s="395">
        <f aca="true" t="shared" si="1248" ref="AN512:AN513">AM512+1</f>
        <v>39</v>
      </c>
    </row>
    <row r="513" spans="1:40" s="386" customFormat="1" ht="12.75" customHeight="1">
      <c r="A513" s="393" t="s">
        <v>97</v>
      </c>
      <c r="B513" s="394">
        <v>1</v>
      </c>
      <c r="C513" s="394">
        <f>B513+1</f>
        <v>2</v>
      </c>
      <c r="D513" s="394">
        <f t="shared" si="1212"/>
        <v>3</v>
      </c>
      <c r="E513" s="394">
        <f t="shared" si="1213"/>
        <v>4</v>
      </c>
      <c r="F513" s="394">
        <f t="shared" si="1214"/>
        <v>5</v>
      </c>
      <c r="G513" s="395">
        <f t="shared" si="1215"/>
        <v>6</v>
      </c>
      <c r="H513" s="395">
        <f t="shared" si="1216"/>
        <v>7</v>
      </c>
      <c r="I513" s="395">
        <f t="shared" si="1217"/>
        <v>8</v>
      </c>
      <c r="J513" s="395">
        <f t="shared" si="1218"/>
        <v>9</v>
      </c>
      <c r="K513" s="395">
        <f t="shared" si="1219"/>
        <v>10</v>
      </c>
      <c r="L513" s="395">
        <f t="shared" si="1220"/>
        <v>11</v>
      </c>
      <c r="M513" s="395">
        <f t="shared" si="1221"/>
        <v>12</v>
      </c>
      <c r="N513" s="395">
        <f t="shared" si="1222"/>
        <v>13</v>
      </c>
      <c r="O513" s="395">
        <f t="shared" si="1223"/>
        <v>14</v>
      </c>
      <c r="P513" s="395">
        <f t="shared" si="1224"/>
        <v>15</v>
      </c>
      <c r="Q513" s="395">
        <f t="shared" si="1225"/>
        <v>16</v>
      </c>
      <c r="R513" s="395">
        <f t="shared" si="1226"/>
        <v>17</v>
      </c>
      <c r="S513" s="395">
        <f t="shared" si="1227"/>
        <v>18</v>
      </c>
      <c r="T513" s="395">
        <f t="shared" si="1228"/>
        <v>19</v>
      </c>
      <c r="U513" s="395">
        <f t="shared" si="1229"/>
        <v>20</v>
      </c>
      <c r="V513" s="395">
        <f t="shared" si="1230"/>
        <v>21</v>
      </c>
      <c r="W513" s="395">
        <f t="shared" si="1231"/>
        <v>22</v>
      </c>
      <c r="X513" s="395">
        <f t="shared" si="1232"/>
        <v>23</v>
      </c>
      <c r="Y513" s="395">
        <f t="shared" si="1233"/>
        <v>24</v>
      </c>
      <c r="Z513" s="395">
        <f t="shared" si="1234"/>
        <v>25</v>
      </c>
      <c r="AA513" s="395">
        <f t="shared" si="1235"/>
        <v>26</v>
      </c>
      <c r="AB513" s="395">
        <f t="shared" si="1236"/>
        <v>27</v>
      </c>
      <c r="AC513" s="395">
        <f t="shared" si="1237"/>
        <v>28</v>
      </c>
      <c r="AD513" s="395">
        <f t="shared" si="1238"/>
        <v>29</v>
      </c>
      <c r="AE513" s="395">
        <f t="shared" si="1239"/>
        <v>30</v>
      </c>
      <c r="AF513" s="395">
        <f t="shared" si="1240"/>
        <v>31</v>
      </c>
      <c r="AG513" s="395">
        <f t="shared" si="1241"/>
        <v>32</v>
      </c>
      <c r="AH513" s="395">
        <f t="shared" si="1242"/>
        <v>33</v>
      </c>
      <c r="AI513" s="395">
        <f t="shared" si="1243"/>
        <v>34</v>
      </c>
      <c r="AJ513" s="395">
        <f t="shared" si="1244"/>
        <v>35</v>
      </c>
      <c r="AK513" s="395">
        <f t="shared" si="1245"/>
        <v>36</v>
      </c>
      <c r="AL513" s="395">
        <f t="shared" si="1246"/>
        <v>37</v>
      </c>
      <c r="AM513" s="395">
        <f t="shared" si="1247"/>
        <v>38</v>
      </c>
      <c r="AN513" s="395">
        <f t="shared" si="1248"/>
        <v>39</v>
      </c>
    </row>
    <row r="514" spans="1:40" s="386" customFormat="1" ht="12.75" customHeight="1">
      <c r="A514" s="396"/>
      <c r="B514" s="397"/>
      <c r="C514" s="397"/>
      <c r="D514" s="398"/>
      <c r="E514" s="398"/>
      <c r="F514" s="398"/>
      <c r="G514" s="399"/>
      <c r="H514" s="399"/>
      <c r="I514" s="398"/>
      <c r="J514" s="398"/>
      <c r="K514" s="398"/>
      <c r="L514" s="397"/>
      <c r="M514" s="397"/>
      <c r="N514" s="397"/>
      <c r="O514" s="397"/>
      <c r="P514" s="397"/>
      <c r="Q514" s="397"/>
      <c r="R514" s="397"/>
      <c r="S514" s="397"/>
      <c r="T514" s="397"/>
      <c r="U514" s="397"/>
      <c r="V514" s="397"/>
      <c r="W514" s="397"/>
      <c r="X514" s="397"/>
      <c r="Y514" s="397"/>
      <c r="Z514" s="397"/>
      <c r="AA514" s="397"/>
      <c r="AB514" s="397"/>
      <c r="AC514" s="397"/>
      <c r="AD514" s="397"/>
      <c r="AE514" s="397"/>
      <c r="AF514" s="397"/>
      <c r="AG514" s="397"/>
      <c r="AH514" s="397"/>
      <c r="AI514" s="397"/>
      <c r="AJ514" s="397"/>
      <c r="AK514" s="397"/>
      <c r="AL514" s="397"/>
      <c r="AM514" s="397"/>
      <c r="AN514" s="397"/>
    </row>
    <row r="515" spans="1:40" s="386" customFormat="1" ht="12.75" customHeight="1">
      <c r="A515" s="392"/>
      <c r="B515" s="400"/>
      <c r="C515" s="400"/>
      <c r="D515" s="401" t="s">
        <v>96</v>
      </c>
      <c r="E515" s="401" t="s">
        <v>90</v>
      </c>
      <c r="F515" s="401" t="s">
        <v>91</v>
      </c>
      <c r="G515" s="402"/>
      <c r="H515" s="403"/>
      <c r="I515" s="401" t="s">
        <v>97</v>
      </c>
      <c r="J515" s="401" t="s">
        <v>90</v>
      </c>
      <c r="K515" s="401" t="s">
        <v>91</v>
      </c>
      <c r="L515" s="400"/>
      <c r="M515" s="400"/>
      <c r="N515" s="400"/>
      <c r="O515" s="400"/>
      <c r="P515" s="400"/>
      <c r="Q515" s="400"/>
      <c r="R515" s="400"/>
      <c r="S515" s="400"/>
      <c r="T515" s="400"/>
      <c r="U515" s="400"/>
      <c r="V515" s="400"/>
      <c r="W515" s="400"/>
      <c r="X515" s="400"/>
      <c r="Y515" s="400"/>
      <c r="Z515" s="400"/>
      <c r="AA515" s="400"/>
      <c r="AB515" s="400"/>
      <c r="AC515" s="400"/>
      <c r="AD515" s="400"/>
      <c r="AE515" s="400"/>
      <c r="AF515" s="400"/>
      <c r="AG515" s="400"/>
      <c r="AH515" s="400"/>
      <c r="AI515" s="400"/>
      <c r="AJ515" s="400"/>
      <c r="AK515" s="400"/>
      <c r="AL515" s="383"/>
      <c r="AM515" s="383"/>
      <c r="AN515" s="383"/>
    </row>
    <row r="516" spans="1:40" s="386" customFormat="1" ht="12.75" customHeight="1">
      <c r="A516" s="392" t="s">
        <v>142</v>
      </c>
      <c r="B516" s="400"/>
      <c r="C516" s="400"/>
      <c r="D516" s="400"/>
      <c r="E516" s="400"/>
      <c r="F516" s="400"/>
      <c r="G516" s="400"/>
      <c r="H516" s="400"/>
      <c r="I516" s="400"/>
      <c r="J516" s="400"/>
      <c r="K516" s="400"/>
      <c r="L516" s="400"/>
      <c r="M516" s="400"/>
      <c r="N516" s="400"/>
      <c r="O516" s="400"/>
      <c r="P516" s="400"/>
      <c r="Q516" s="400"/>
      <c r="R516" s="400"/>
      <c r="S516" s="400"/>
      <c r="T516" s="400"/>
      <c r="U516" s="400"/>
      <c r="V516" s="400"/>
      <c r="W516" s="400"/>
      <c r="X516" s="400"/>
      <c r="Y516" s="400"/>
      <c r="Z516" s="400"/>
      <c r="AA516" s="400"/>
      <c r="AB516" s="400"/>
      <c r="AC516" s="400"/>
      <c r="AD516" s="400"/>
      <c r="AE516" s="400"/>
      <c r="AF516" s="400"/>
      <c r="AG516" s="400"/>
      <c r="AH516" s="400"/>
      <c r="AI516" s="400"/>
      <c r="AJ516" s="400"/>
      <c r="AK516" s="400"/>
      <c r="AL516" s="400"/>
      <c r="AM516" s="400"/>
      <c r="AN516" s="400"/>
    </row>
    <row r="517" spans="1:40" s="386" customFormat="1" ht="12.75" customHeight="1">
      <c r="A517" s="393" t="s">
        <v>96</v>
      </c>
      <c r="B517" s="394">
        <v>1</v>
      </c>
      <c r="C517" s="394">
        <f aca="true" t="shared" si="1249" ref="C517:C518">B517+1</f>
        <v>2</v>
      </c>
      <c r="D517" s="394">
        <f aca="true" t="shared" si="1250" ref="D517:D518">C517+1</f>
        <v>3</v>
      </c>
      <c r="E517" s="394">
        <f aca="true" t="shared" si="1251" ref="E517:E518">D517+1</f>
        <v>4</v>
      </c>
      <c r="F517" s="394">
        <f aca="true" t="shared" si="1252" ref="F517:F518">E517+1</f>
        <v>5</v>
      </c>
      <c r="G517" s="395">
        <f aca="true" t="shared" si="1253" ref="G517:G518">F517+1</f>
        <v>6</v>
      </c>
      <c r="H517" s="395">
        <f aca="true" t="shared" si="1254" ref="H517:H518">G517+1</f>
        <v>7</v>
      </c>
      <c r="I517" s="395">
        <f aca="true" t="shared" si="1255" ref="I517:I518">H517+1</f>
        <v>8</v>
      </c>
      <c r="J517" s="395">
        <f aca="true" t="shared" si="1256" ref="J517:J518">I517+1</f>
        <v>9</v>
      </c>
      <c r="K517" s="395">
        <f aca="true" t="shared" si="1257" ref="K517:K518">J517+1</f>
        <v>10</v>
      </c>
      <c r="L517" s="395">
        <f aca="true" t="shared" si="1258" ref="L517:L518">K517+1</f>
        <v>11</v>
      </c>
      <c r="M517" s="395">
        <f aca="true" t="shared" si="1259" ref="M517:M518">L517+1</f>
        <v>12</v>
      </c>
      <c r="N517" s="395">
        <f aca="true" t="shared" si="1260" ref="N517:N518">M517+1</f>
        <v>13</v>
      </c>
      <c r="O517" s="395">
        <f aca="true" t="shared" si="1261" ref="O517:O518">N517+1</f>
        <v>14</v>
      </c>
      <c r="P517" s="395">
        <f aca="true" t="shared" si="1262" ref="P517:P518">O517+1</f>
        <v>15</v>
      </c>
      <c r="Q517" s="395">
        <f aca="true" t="shared" si="1263" ref="Q517:Q518">P517+1</f>
        <v>16</v>
      </c>
      <c r="R517" s="395">
        <f aca="true" t="shared" si="1264" ref="R517:R518">Q517+1</f>
        <v>17</v>
      </c>
      <c r="S517" s="395">
        <f aca="true" t="shared" si="1265" ref="S517:S518">R517+1</f>
        <v>18</v>
      </c>
      <c r="T517" s="395">
        <f aca="true" t="shared" si="1266" ref="T517:T518">S517+1</f>
        <v>19</v>
      </c>
      <c r="U517" s="395">
        <f aca="true" t="shared" si="1267" ref="U517:U518">T517+1</f>
        <v>20</v>
      </c>
      <c r="V517" s="395">
        <f aca="true" t="shared" si="1268" ref="V517:V518">U517+1</f>
        <v>21</v>
      </c>
      <c r="W517" s="395">
        <f aca="true" t="shared" si="1269" ref="W517:W518">V517+1</f>
        <v>22</v>
      </c>
      <c r="X517" s="395">
        <f aca="true" t="shared" si="1270" ref="X517:X518">W517+1</f>
        <v>23</v>
      </c>
      <c r="Y517" s="395">
        <f aca="true" t="shared" si="1271" ref="Y517:Y518">X517+1</f>
        <v>24</v>
      </c>
      <c r="Z517" s="395">
        <f aca="true" t="shared" si="1272" ref="Z517:Z518">Y517+1</f>
        <v>25</v>
      </c>
      <c r="AA517" s="395">
        <f aca="true" t="shared" si="1273" ref="AA517:AA518">Z517+1</f>
        <v>26</v>
      </c>
      <c r="AB517" s="395">
        <f aca="true" t="shared" si="1274" ref="AB517:AB518">AA517+1</f>
        <v>27</v>
      </c>
      <c r="AC517" s="395">
        <f aca="true" t="shared" si="1275" ref="AC517:AC518">AB517+1</f>
        <v>28</v>
      </c>
      <c r="AD517" s="395">
        <f aca="true" t="shared" si="1276" ref="AD517:AD518">AC517+1</f>
        <v>29</v>
      </c>
      <c r="AE517" s="395">
        <f aca="true" t="shared" si="1277" ref="AE517:AE518">AD517+1</f>
        <v>30</v>
      </c>
      <c r="AF517" s="395">
        <f aca="true" t="shared" si="1278" ref="AF517:AF518">AE517+1</f>
        <v>31</v>
      </c>
      <c r="AG517" s="395">
        <f aca="true" t="shared" si="1279" ref="AG517:AG518">AF517+1</f>
        <v>32</v>
      </c>
      <c r="AH517" s="395">
        <f aca="true" t="shared" si="1280" ref="AH517:AH518">AG517+1</f>
        <v>33</v>
      </c>
      <c r="AI517" s="395">
        <f aca="true" t="shared" si="1281" ref="AI517:AI518">AH517+1</f>
        <v>34</v>
      </c>
      <c r="AJ517" s="395">
        <f aca="true" t="shared" si="1282" ref="AJ517:AJ518">AI517+1</f>
        <v>35</v>
      </c>
      <c r="AK517" s="395">
        <f aca="true" t="shared" si="1283" ref="AK517:AK518">AJ517+1</f>
        <v>36</v>
      </c>
      <c r="AL517" s="395">
        <f aca="true" t="shared" si="1284" ref="AL517:AL518">AK517+1</f>
        <v>37</v>
      </c>
      <c r="AM517" s="395">
        <f aca="true" t="shared" si="1285" ref="AM517:AM518">AL517+1</f>
        <v>38</v>
      </c>
      <c r="AN517" s="395">
        <f aca="true" t="shared" si="1286" ref="AN517:AN518">AM517+1</f>
        <v>39</v>
      </c>
    </row>
    <row r="518" spans="1:40" s="386" customFormat="1" ht="12.75" customHeight="1">
      <c r="A518" s="393" t="s">
        <v>97</v>
      </c>
      <c r="B518" s="394">
        <v>1</v>
      </c>
      <c r="C518" s="394">
        <f t="shared" si="1249"/>
        <v>2</v>
      </c>
      <c r="D518" s="394">
        <f t="shared" si="1250"/>
        <v>3</v>
      </c>
      <c r="E518" s="394">
        <f t="shared" si="1251"/>
        <v>4</v>
      </c>
      <c r="F518" s="394">
        <f t="shared" si="1252"/>
        <v>5</v>
      </c>
      <c r="G518" s="395">
        <f t="shared" si="1253"/>
        <v>6</v>
      </c>
      <c r="H518" s="395">
        <f t="shared" si="1254"/>
        <v>7</v>
      </c>
      <c r="I518" s="395">
        <f t="shared" si="1255"/>
        <v>8</v>
      </c>
      <c r="J518" s="395">
        <f t="shared" si="1256"/>
        <v>9</v>
      </c>
      <c r="K518" s="395">
        <f t="shared" si="1257"/>
        <v>10</v>
      </c>
      <c r="L518" s="395">
        <f t="shared" si="1258"/>
        <v>11</v>
      </c>
      <c r="M518" s="395">
        <f t="shared" si="1259"/>
        <v>12</v>
      </c>
      <c r="N518" s="395">
        <f t="shared" si="1260"/>
        <v>13</v>
      </c>
      <c r="O518" s="395">
        <f t="shared" si="1261"/>
        <v>14</v>
      </c>
      <c r="P518" s="395">
        <f t="shared" si="1262"/>
        <v>15</v>
      </c>
      <c r="Q518" s="395">
        <f t="shared" si="1263"/>
        <v>16</v>
      </c>
      <c r="R518" s="395">
        <f t="shared" si="1264"/>
        <v>17</v>
      </c>
      <c r="S518" s="395">
        <f t="shared" si="1265"/>
        <v>18</v>
      </c>
      <c r="T518" s="395">
        <f t="shared" si="1266"/>
        <v>19</v>
      </c>
      <c r="U518" s="395">
        <f t="shared" si="1267"/>
        <v>20</v>
      </c>
      <c r="V518" s="395">
        <f t="shared" si="1268"/>
        <v>21</v>
      </c>
      <c r="W518" s="395">
        <f t="shared" si="1269"/>
        <v>22</v>
      </c>
      <c r="X518" s="395">
        <f t="shared" si="1270"/>
        <v>23</v>
      </c>
      <c r="Y518" s="395">
        <f t="shared" si="1271"/>
        <v>24</v>
      </c>
      <c r="Z518" s="395">
        <f t="shared" si="1272"/>
        <v>25</v>
      </c>
      <c r="AA518" s="395">
        <f t="shared" si="1273"/>
        <v>26</v>
      </c>
      <c r="AB518" s="395">
        <f t="shared" si="1274"/>
        <v>27</v>
      </c>
      <c r="AC518" s="395">
        <f t="shared" si="1275"/>
        <v>28</v>
      </c>
      <c r="AD518" s="395">
        <f t="shared" si="1276"/>
        <v>29</v>
      </c>
      <c r="AE518" s="395">
        <f t="shared" si="1277"/>
        <v>30</v>
      </c>
      <c r="AF518" s="395">
        <f t="shared" si="1278"/>
        <v>31</v>
      </c>
      <c r="AG518" s="395">
        <f t="shared" si="1279"/>
        <v>32</v>
      </c>
      <c r="AH518" s="395">
        <f t="shared" si="1280"/>
        <v>33</v>
      </c>
      <c r="AI518" s="395">
        <f t="shared" si="1281"/>
        <v>34</v>
      </c>
      <c r="AJ518" s="395">
        <f t="shared" si="1282"/>
        <v>35</v>
      </c>
      <c r="AK518" s="395">
        <f t="shared" si="1283"/>
        <v>36</v>
      </c>
      <c r="AL518" s="395">
        <f t="shared" si="1284"/>
        <v>37</v>
      </c>
      <c r="AM518" s="395">
        <f t="shared" si="1285"/>
        <v>38</v>
      </c>
      <c r="AN518" s="395">
        <f t="shared" si="1286"/>
        <v>39</v>
      </c>
    </row>
    <row r="519" spans="1:41" s="386" customFormat="1" ht="12.75" customHeight="1">
      <c r="A519" s="396"/>
      <c r="B519" s="397"/>
      <c r="C519" s="397"/>
      <c r="D519" s="398"/>
      <c r="E519" s="398"/>
      <c r="F519" s="398"/>
      <c r="G519" s="399"/>
      <c r="H519" s="399"/>
      <c r="I519" s="398"/>
      <c r="J519" s="398"/>
      <c r="K519" s="398"/>
      <c r="L519" s="397"/>
      <c r="M519" s="397"/>
      <c r="N519" s="397"/>
      <c r="O519" s="397"/>
      <c r="P519" s="397"/>
      <c r="Q519" s="397"/>
      <c r="R519" s="397"/>
      <c r="S519" s="397"/>
      <c r="T519" s="397"/>
      <c r="U519" s="397"/>
      <c r="V519" s="397"/>
      <c r="W519" s="397"/>
      <c r="X519" s="397"/>
      <c r="Y519" s="397"/>
      <c r="Z519" s="397"/>
      <c r="AA519" s="397"/>
      <c r="AB519" s="397"/>
      <c r="AC519" s="397"/>
      <c r="AD519" s="397"/>
      <c r="AE519" s="397"/>
      <c r="AF519" s="397"/>
      <c r="AG519" s="397"/>
      <c r="AH519" s="397"/>
      <c r="AI519" s="397"/>
      <c r="AJ519" s="397"/>
      <c r="AK519" s="397"/>
      <c r="AL519" s="397"/>
      <c r="AM519" s="397"/>
      <c r="AN519" s="397"/>
      <c r="AO519" s="404"/>
    </row>
    <row r="520" spans="1:41" s="386" customFormat="1" ht="12.75" customHeight="1">
      <c r="A520" s="392"/>
      <c r="B520" s="400"/>
      <c r="C520" s="400"/>
      <c r="D520" s="401" t="s">
        <v>96</v>
      </c>
      <c r="E520" s="401" t="s">
        <v>90</v>
      </c>
      <c r="F520" s="401" t="s">
        <v>91</v>
      </c>
      <c r="G520" s="402"/>
      <c r="H520" s="403"/>
      <c r="I520" s="401" t="s">
        <v>97</v>
      </c>
      <c r="J520" s="401" t="s">
        <v>90</v>
      </c>
      <c r="K520" s="401" t="s">
        <v>91</v>
      </c>
      <c r="L520" s="400"/>
      <c r="M520" s="400"/>
      <c r="N520" s="400"/>
      <c r="O520" s="400"/>
      <c r="P520" s="400"/>
      <c r="Q520" s="400"/>
      <c r="R520" s="400"/>
      <c r="S520" s="400"/>
      <c r="T520" s="400"/>
      <c r="U520" s="400"/>
      <c r="V520" s="400"/>
      <c r="W520" s="400"/>
      <c r="X520" s="400"/>
      <c r="Y520" s="400"/>
      <c r="Z520" s="400"/>
      <c r="AA520" s="400"/>
      <c r="AB520" s="400"/>
      <c r="AC520" s="400"/>
      <c r="AD520" s="400"/>
      <c r="AE520" s="400"/>
      <c r="AF520" s="400"/>
      <c r="AG520" s="400"/>
      <c r="AH520" s="400"/>
      <c r="AI520" s="400"/>
      <c r="AJ520" s="400"/>
      <c r="AK520" s="400"/>
      <c r="AL520" s="400"/>
      <c r="AM520" s="400"/>
      <c r="AN520" s="400"/>
      <c r="AO520" s="405"/>
    </row>
    <row r="521" spans="1:40" s="386" customFormat="1" ht="11.25" customHeight="1">
      <c r="A521" s="383"/>
      <c r="B521" s="383"/>
      <c r="C521" s="383"/>
      <c r="D521" s="383"/>
      <c r="E521" s="383"/>
      <c r="F521" s="383"/>
      <c r="G521" s="383"/>
      <c r="H521" s="383"/>
      <c r="I521" s="383"/>
      <c r="J521" s="383"/>
      <c r="K521" s="383"/>
      <c r="L521" s="383"/>
      <c r="M521" s="383"/>
      <c r="N521" s="383"/>
      <c r="O521" s="383"/>
      <c r="P521" s="383"/>
      <c r="Q521" s="383"/>
      <c r="R521" s="383"/>
      <c r="S521" s="383"/>
      <c r="T521" s="383"/>
      <c r="U521" s="383"/>
      <c r="V521" s="383"/>
      <c r="W521" s="383"/>
      <c r="X521" s="383"/>
      <c r="Y521" s="383"/>
      <c r="Z521" s="383"/>
      <c r="AA521" s="383"/>
      <c r="AB521" s="383"/>
      <c r="AC521" s="383"/>
      <c r="AD521" s="383"/>
      <c r="AE521" s="383"/>
      <c r="AF521" s="383"/>
      <c r="AG521" s="383"/>
      <c r="AH521" s="383"/>
      <c r="AI521" s="383"/>
      <c r="AJ521" s="383"/>
      <c r="AK521" s="383"/>
      <c r="AL521" s="383"/>
      <c r="AM521" s="383"/>
      <c r="AN521" s="383"/>
    </row>
    <row r="522" spans="1:40" s="386" customFormat="1" ht="12" customHeight="1">
      <c r="A522" s="383"/>
      <c r="B522" s="383"/>
      <c r="C522" s="400"/>
      <c r="D522" s="406"/>
      <c r="E522" s="407"/>
      <c r="F522" s="407"/>
      <c r="G522" s="406"/>
      <c r="H522" s="406"/>
      <c r="I522" s="406"/>
      <c r="J522" s="407"/>
      <c r="K522" s="407"/>
      <c r="L522" s="400"/>
      <c r="M522" s="400"/>
      <c r="N522" s="400"/>
      <c r="O522" s="400"/>
      <c r="P522" s="383"/>
      <c r="Q522" s="383"/>
      <c r="R522" s="383"/>
      <c r="S522" s="383"/>
      <c r="T522" s="383"/>
      <c r="U522" s="383"/>
      <c r="V522" s="383"/>
      <c r="W522" s="383"/>
      <c r="X522" s="383"/>
      <c r="Y522" s="383"/>
      <c r="Z522" s="383"/>
      <c r="AA522" s="383"/>
      <c r="AB522" s="383"/>
      <c r="AC522" s="383"/>
      <c r="AD522" s="383"/>
      <c r="AE522" s="383"/>
      <c r="AF522" s="383"/>
      <c r="AG522" s="383"/>
      <c r="AH522" s="383"/>
      <c r="AI522" s="383"/>
      <c r="AJ522" s="383"/>
      <c r="AK522" s="383"/>
      <c r="AL522" s="383"/>
      <c r="AM522" s="383"/>
      <c r="AN522" s="383"/>
    </row>
    <row r="523" spans="1:40" s="386" customFormat="1" ht="11.25" customHeight="1">
      <c r="A523" s="383"/>
      <c r="B523" s="383"/>
      <c r="C523" s="383"/>
      <c r="D523" s="383"/>
      <c r="E523" s="383"/>
      <c r="F523" s="383"/>
      <c r="G523" s="383"/>
      <c r="H523" s="383"/>
      <c r="I523" s="383"/>
      <c r="J523" s="383"/>
      <c r="K523" s="383"/>
      <c r="L523" s="383"/>
      <c r="M523" s="383"/>
      <c r="N523" s="383"/>
      <c r="O523" s="383"/>
      <c r="P523" s="383"/>
      <c r="Q523" s="383"/>
      <c r="R523" s="383"/>
      <c r="S523" s="383"/>
      <c r="T523" s="383"/>
      <c r="U523" s="383"/>
      <c r="V523" s="383"/>
      <c r="W523" s="383"/>
      <c r="X523" s="383"/>
      <c r="Y523" s="383"/>
      <c r="Z523" s="383"/>
      <c r="AA523" s="383"/>
      <c r="AB523" s="383"/>
      <c r="AC523" s="383"/>
      <c r="AD523" s="383"/>
      <c r="AE523" s="383"/>
      <c r="AF523" s="383"/>
      <c r="AG523" s="383"/>
      <c r="AH523" s="383"/>
      <c r="AI523" s="383"/>
      <c r="AJ523" s="383"/>
      <c r="AK523" s="383"/>
      <c r="AL523" s="383"/>
      <c r="AM523" s="383"/>
      <c r="AN523" s="383"/>
    </row>
    <row r="524" spans="1:40" s="386" customFormat="1" ht="15.75" customHeight="1">
      <c r="A524" s="408" t="s">
        <v>139</v>
      </c>
      <c r="B524" s="392"/>
      <c r="C524" s="392"/>
      <c r="D524" s="392"/>
      <c r="E524" s="392"/>
      <c r="F524" s="383"/>
      <c r="G524" s="383"/>
      <c r="H524" s="409" t="s">
        <v>96</v>
      </c>
      <c r="I524" s="409"/>
      <c r="J524" s="409" t="s">
        <v>48</v>
      </c>
      <c r="K524" s="409" t="s">
        <v>97</v>
      </c>
      <c r="L524" s="409"/>
      <c r="M524" s="383"/>
      <c r="N524" s="383"/>
      <c r="O524" s="383"/>
      <c r="P524" s="383"/>
      <c r="Q524" s="383"/>
      <c r="R524" s="383"/>
      <c r="S524" s="383"/>
      <c r="T524" s="383"/>
      <c r="U524" s="383"/>
      <c r="V524" s="383"/>
      <c r="W524" s="383"/>
      <c r="X524" s="383"/>
      <c r="Y524" s="383"/>
      <c r="Z524" s="383"/>
      <c r="AA524" s="383"/>
      <c r="AB524" s="383"/>
      <c r="AC524" s="383"/>
      <c r="AD524" s="383"/>
      <c r="AE524" s="383"/>
      <c r="AF524" s="383"/>
      <c r="AG524" s="383"/>
      <c r="AH524" s="383"/>
      <c r="AI524" s="383"/>
      <c r="AJ524" s="383"/>
      <c r="AK524" s="383"/>
      <c r="AL524" s="383"/>
      <c r="AM524" s="383"/>
      <c r="AN524" s="383"/>
    </row>
    <row r="525" spans="1:40" s="386" customFormat="1" ht="15.75" customHeight="1">
      <c r="A525" s="383"/>
      <c r="B525" s="392"/>
      <c r="C525" s="392"/>
      <c r="D525" s="380" t="s">
        <v>141</v>
      </c>
      <c r="E525" s="380"/>
      <c r="F525" s="380"/>
      <c r="G525" s="380"/>
      <c r="H525" s="393"/>
      <c r="I525" s="393"/>
      <c r="J525" s="409" t="s">
        <v>48</v>
      </c>
      <c r="K525" s="393"/>
      <c r="L525" s="393"/>
      <c r="M525" s="410"/>
      <c r="N525" s="383"/>
      <c r="O525" s="411" t="s">
        <v>140</v>
      </c>
      <c r="P525" s="411"/>
      <c r="Q525" s="411"/>
      <c r="R525" s="411"/>
      <c r="S525" s="411"/>
      <c r="T525" s="412"/>
      <c r="U525" s="412"/>
      <c r="V525" s="412"/>
      <c r="W525" s="412"/>
      <c r="X525" s="412"/>
      <c r="Y525" s="412"/>
      <c r="Z525" s="412"/>
      <c r="AA525" s="412"/>
      <c r="AB525" s="412"/>
      <c r="AC525" s="412"/>
      <c r="AD525" s="412"/>
      <c r="AE525" s="412"/>
      <c r="AF525" s="412"/>
      <c r="AG525" s="412"/>
      <c r="AH525" s="412"/>
      <c r="AI525" s="412"/>
      <c r="AJ525" s="413" t="s">
        <v>48</v>
      </c>
      <c r="AK525" s="413"/>
      <c r="AL525" s="413"/>
      <c r="AM525" s="413"/>
      <c r="AN525" s="413"/>
    </row>
    <row r="526" spans="1:40" s="386" customFormat="1" ht="16.5" customHeight="1">
      <c r="A526" s="392"/>
      <c r="B526" s="392"/>
      <c r="C526" s="392"/>
      <c r="D526" s="380" t="s">
        <v>142</v>
      </c>
      <c r="E526" s="380"/>
      <c r="F526" s="380"/>
      <c r="G526" s="380"/>
      <c r="H526" s="393"/>
      <c r="I526" s="393"/>
      <c r="J526" s="409" t="s">
        <v>48</v>
      </c>
      <c r="K526" s="393"/>
      <c r="L526" s="393"/>
      <c r="M526" s="410"/>
      <c r="N526" s="383"/>
      <c r="O526" s="411"/>
      <c r="P526" s="411"/>
      <c r="Q526" s="411"/>
      <c r="R526" s="411"/>
      <c r="S526" s="411"/>
      <c r="T526" s="412"/>
      <c r="U526" s="412"/>
      <c r="V526" s="412"/>
      <c r="W526" s="412"/>
      <c r="X526" s="412"/>
      <c r="Y526" s="412"/>
      <c r="Z526" s="412"/>
      <c r="AA526" s="412"/>
      <c r="AB526" s="412"/>
      <c r="AC526" s="412"/>
      <c r="AD526" s="412"/>
      <c r="AE526" s="412"/>
      <c r="AF526" s="412"/>
      <c r="AG526" s="412"/>
      <c r="AH526" s="412"/>
      <c r="AI526" s="412"/>
      <c r="AJ526" s="413"/>
      <c r="AK526" s="413"/>
      <c r="AL526" s="413"/>
      <c r="AM526" s="413"/>
      <c r="AN526" s="413"/>
    </row>
    <row r="527" spans="1:40" s="386" customFormat="1" ht="15.75" customHeight="1">
      <c r="A527" s="392"/>
      <c r="B527" s="392"/>
      <c r="C527" s="380" t="s">
        <v>40</v>
      </c>
      <c r="D527" s="380"/>
      <c r="E527" s="380"/>
      <c r="F527" s="380"/>
      <c r="G527" s="380"/>
      <c r="H527" s="393"/>
      <c r="I527" s="393"/>
      <c r="J527" s="409" t="s">
        <v>48</v>
      </c>
      <c r="K527" s="393"/>
      <c r="L527" s="393"/>
      <c r="M527" s="383"/>
      <c r="N527" s="383"/>
      <c r="O527" s="383"/>
      <c r="P527" s="383"/>
      <c r="Q527" s="383"/>
      <c r="R527" s="383"/>
      <c r="S527" s="383"/>
      <c r="T527" s="383"/>
      <c r="U527" s="383"/>
      <c r="V527" s="383"/>
      <c r="W527" s="383"/>
      <c r="X527" s="383"/>
      <c r="Y527" s="383"/>
      <c r="Z527" s="383"/>
      <c r="AA527" s="383"/>
      <c r="AB527" s="383"/>
      <c r="AC527" s="383"/>
      <c r="AD527" s="383"/>
      <c r="AE527" s="383"/>
      <c r="AF527" s="383"/>
      <c r="AG527" s="383"/>
      <c r="AH527" s="383"/>
      <c r="AI527" s="383"/>
      <c r="AJ527" s="383"/>
      <c r="AK527" s="383"/>
      <c r="AL527" s="383"/>
      <c r="AM527" s="383"/>
      <c r="AN527" s="383"/>
    </row>
    <row r="528" spans="1:40" s="386" customFormat="1" ht="11.25" customHeight="1">
      <c r="A528" s="383"/>
      <c r="B528" s="383"/>
      <c r="C528" s="383"/>
      <c r="D528" s="383"/>
      <c r="E528" s="383"/>
      <c r="F528" s="383"/>
      <c r="G528" s="383"/>
      <c r="H528" s="383"/>
      <c r="I528" s="383"/>
      <c r="J528" s="383"/>
      <c r="K528" s="383"/>
      <c r="L528" s="383"/>
      <c r="M528" s="383"/>
      <c r="N528" s="383"/>
      <c r="O528" s="383"/>
      <c r="P528" s="383"/>
      <c r="Q528" s="383"/>
      <c r="R528" s="383"/>
      <c r="S528" s="383"/>
      <c r="T528" s="383"/>
      <c r="U528" s="383"/>
      <c r="V528" s="383"/>
      <c r="W528" s="383"/>
      <c r="X528" s="383"/>
      <c r="Y528" s="383"/>
      <c r="Z528" s="383"/>
      <c r="AA528" s="383"/>
      <c r="AB528" s="383"/>
      <c r="AC528" s="383"/>
      <c r="AD528" s="383"/>
      <c r="AE528" s="383"/>
      <c r="AF528" s="383"/>
      <c r="AG528" s="383"/>
      <c r="AH528" s="383"/>
      <c r="AI528" s="383"/>
      <c r="AJ528" s="383"/>
      <c r="AK528" s="383"/>
      <c r="AL528" s="383"/>
      <c r="AM528" s="383"/>
      <c r="AN528" s="383"/>
    </row>
    <row r="529" spans="1:40" s="386" customFormat="1" ht="12.75" customHeight="1">
      <c r="A529" s="383"/>
      <c r="B529" s="383"/>
      <c r="C529" s="383"/>
      <c r="D529" s="383"/>
      <c r="E529" s="383"/>
      <c r="F529" s="383"/>
      <c r="G529" s="383"/>
      <c r="H529" s="383"/>
      <c r="I529" s="383"/>
      <c r="J529" s="383"/>
      <c r="K529" s="383"/>
      <c r="L529" s="383"/>
      <c r="M529" s="383"/>
      <c r="N529" s="383"/>
      <c r="O529" s="383"/>
      <c r="P529" s="383"/>
      <c r="Q529" s="383"/>
      <c r="R529" s="383"/>
      <c r="S529" s="383"/>
      <c r="T529" s="383"/>
      <c r="U529" s="383"/>
      <c r="V529" s="383"/>
      <c r="W529" s="383"/>
      <c r="X529" s="383"/>
      <c r="Y529" s="383"/>
      <c r="Z529" s="383"/>
      <c r="AA529" s="414" t="s">
        <v>145</v>
      </c>
      <c r="AB529" s="383"/>
      <c r="AC529" s="383"/>
      <c r="AD529" s="383"/>
      <c r="AE529" s="415"/>
      <c r="AF529" s="415"/>
      <c r="AG529" s="415"/>
      <c r="AH529" s="415"/>
      <c r="AI529" s="415"/>
      <c r="AJ529" s="415"/>
      <c r="AK529" s="415"/>
      <c r="AL529" s="415"/>
      <c r="AM529" s="415"/>
      <c r="AN529" s="415"/>
    </row>
    <row r="530" spans="1:40" s="386" customFormat="1" ht="11.25" customHeight="1">
      <c r="A530" s="383"/>
      <c r="B530" s="383"/>
      <c r="C530" s="383"/>
      <c r="D530" s="383"/>
      <c r="E530" s="383"/>
      <c r="F530" s="383"/>
      <c r="G530" s="383"/>
      <c r="H530" s="383"/>
      <c r="I530" s="383"/>
      <c r="J530" s="383"/>
      <c r="K530" s="383"/>
      <c r="L530" s="383"/>
      <c r="M530" s="383"/>
      <c r="N530" s="383"/>
      <c r="O530" s="383"/>
      <c r="P530" s="383"/>
      <c r="Q530" s="383"/>
      <c r="R530" s="383"/>
      <c r="S530" s="383"/>
      <c r="T530" s="383"/>
      <c r="U530" s="383"/>
      <c r="V530" s="383"/>
      <c r="W530" s="383"/>
      <c r="X530" s="383"/>
      <c r="Y530" s="383"/>
      <c r="Z530" s="383"/>
      <c r="AA530" s="383"/>
      <c r="AB530" s="383"/>
      <c r="AC530" s="383"/>
      <c r="AD530" s="383"/>
      <c r="AE530" s="415"/>
      <c r="AF530" s="415"/>
      <c r="AG530" s="415"/>
      <c r="AH530" s="415"/>
      <c r="AI530" s="415"/>
      <c r="AJ530" s="415"/>
      <c r="AK530" s="415"/>
      <c r="AL530" s="415"/>
      <c r="AM530" s="415"/>
      <c r="AN530" s="415"/>
    </row>
    <row r="531" spans="1:40" s="386" customFormat="1" ht="11.25" customHeight="1">
      <c r="A531" s="383"/>
      <c r="B531" s="383"/>
      <c r="C531" s="383"/>
      <c r="D531" s="383"/>
      <c r="E531" s="383"/>
      <c r="F531" s="383"/>
      <c r="G531" s="383"/>
      <c r="H531" s="383"/>
      <c r="I531" s="383"/>
      <c r="J531" s="383"/>
      <c r="K531" s="383"/>
      <c r="L531" s="383"/>
      <c r="M531" s="383"/>
      <c r="N531" s="383"/>
      <c r="O531" s="383"/>
      <c r="P531" s="383"/>
      <c r="Q531" s="383"/>
      <c r="R531" s="383"/>
      <c r="S531" s="383"/>
      <c r="T531" s="383"/>
      <c r="U531" s="383"/>
      <c r="V531" s="383"/>
      <c r="W531" s="383"/>
      <c r="X531" s="383"/>
      <c r="Y531" s="383"/>
      <c r="Z531" s="383"/>
      <c r="AA531" s="383"/>
      <c r="AB531" s="383"/>
      <c r="AC531" s="383"/>
      <c r="AD531" s="383"/>
      <c r="AE531" s="383"/>
      <c r="AF531" s="383"/>
      <c r="AG531" s="383"/>
      <c r="AH531" s="383"/>
      <c r="AI531" s="383"/>
      <c r="AJ531" s="383"/>
      <c r="AK531" s="383"/>
      <c r="AL531" s="383"/>
      <c r="AM531" s="383"/>
      <c r="AN531" s="383"/>
    </row>
    <row r="532" spans="1:40" s="386" customFormat="1" ht="11.25" customHeight="1">
      <c r="A532" s="383"/>
      <c r="B532" s="383"/>
      <c r="C532" s="383"/>
      <c r="D532" s="383"/>
      <c r="E532" s="383"/>
      <c r="F532" s="383"/>
      <c r="G532" s="383"/>
      <c r="H532" s="383"/>
      <c r="I532" s="383"/>
      <c r="J532" s="383"/>
      <c r="K532" s="383"/>
      <c r="L532" s="383"/>
      <c r="M532" s="383"/>
      <c r="N532" s="383"/>
      <c r="O532" s="383"/>
      <c r="P532" s="383"/>
      <c r="Q532" s="383"/>
      <c r="R532" s="383"/>
      <c r="S532" s="383"/>
      <c r="T532" s="383"/>
      <c r="U532" s="383"/>
      <c r="V532" s="383"/>
      <c r="W532" s="383"/>
      <c r="X532" s="383"/>
      <c r="Y532" s="383"/>
      <c r="Z532" s="383"/>
      <c r="AA532" s="383"/>
      <c r="AB532" s="383"/>
      <c r="AC532" s="383"/>
      <c r="AD532" s="383"/>
      <c r="AE532" s="383"/>
      <c r="AF532" s="383"/>
      <c r="AG532" s="383"/>
      <c r="AH532" s="383"/>
      <c r="AI532" s="383"/>
      <c r="AJ532" s="383"/>
      <c r="AK532" s="383"/>
      <c r="AL532" s="383"/>
      <c r="AM532" s="383"/>
      <c r="AN532" s="383"/>
    </row>
    <row r="533" spans="1:40" s="386" customFormat="1" ht="12" customHeight="1">
      <c r="A533" s="383"/>
      <c r="B533" s="383"/>
      <c r="C533" s="383"/>
      <c r="D533" s="383"/>
      <c r="E533" s="383"/>
      <c r="F533" s="383"/>
      <c r="G533" s="383"/>
      <c r="H533" s="383"/>
      <c r="I533" s="383"/>
      <c r="J533" s="383"/>
      <c r="K533" s="383"/>
      <c r="L533" s="383"/>
      <c r="M533" s="383"/>
      <c r="N533" s="383"/>
      <c r="O533" s="383"/>
      <c r="P533" s="383"/>
      <c r="Q533" s="383"/>
      <c r="R533" s="383"/>
      <c r="S533" s="383"/>
      <c r="T533" s="383"/>
      <c r="U533" s="383"/>
      <c r="V533" s="383"/>
      <c r="W533" s="383"/>
      <c r="X533" s="383"/>
      <c r="Y533" s="383"/>
      <c r="Z533" s="383"/>
      <c r="AA533" s="383"/>
      <c r="AB533" s="383"/>
      <c r="AC533" s="383"/>
      <c r="AD533" s="383"/>
      <c r="AE533" s="383"/>
      <c r="AF533" s="383"/>
      <c r="AG533" s="383"/>
      <c r="AH533" s="383"/>
      <c r="AI533" s="383"/>
      <c r="AJ533" s="383"/>
      <c r="AK533" s="383"/>
      <c r="AL533" s="383"/>
      <c r="AM533" s="383"/>
      <c r="AN533" s="383"/>
    </row>
    <row r="534" spans="1:40" s="386" customFormat="1" ht="16.5" customHeight="1">
      <c r="A534" s="380" t="s">
        <v>132</v>
      </c>
      <c r="B534" s="380"/>
      <c r="C534" s="381" t="str">
        <f>CONCATENATE('(7) vstupní data'!$B$6," ",'(7) vstupní data'!$B$7,"  ",'(7) vstupní data'!$B$8)</f>
        <v>25.- 26.2014 Český pohár  starší žákyně</v>
      </c>
      <c r="D534" s="381"/>
      <c r="E534" s="381"/>
      <c r="F534" s="381"/>
      <c r="G534" s="381"/>
      <c r="H534" s="381"/>
      <c r="I534" s="381"/>
      <c r="J534" s="381"/>
      <c r="K534" s="381"/>
      <c r="L534" s="381"/>
      <c r="M534" s="381"/>
      <c r="N534" s="381"/>
      <c r="O534" s="381"/>
      <c r="P534" s="381"/>
      <c r="Q534" s="381"/>
      <c r="R534" s="381"/>
      <c r="S534" s="381"/>
      <c r="T534" s="381"/>
      <c r="U534" s="381"/>
      <c r="V534" s="381"/>
      <c r="W534" s="381"/>
      <c r="X534" s="381" t="s">
        <v>133</v>
      </c>
      <c r="Y534" s="381"/>
      <c r="Z534" s="382" t="str">
        <f>'(7) vstupní data'!$B$11</f>
        <v>3.skupina</v>
      </c>
      <c r="AA534" s="382"/>
      <c r="AB534" s="382"/>
      <c r="AC534" s="382"/>
      <c r="AD534" s="382"/>
      <c r="AE534" s="382"/>
      <c r="AF534" s="383"/>
      <c r="AG534" s="383"/>
      <c r="AH534" s="384">
        <f>'(7) vstupní data'!$B$9</f>
        <v>0</v>
      </c>
      <c r="AI534" s="384"/>
      <c r="AJ534" s="384"/>
      <c r="AK534" s="384"/>
      <c r="AL534" s="384"/>
      <c r="AM534" s="384"/>
      <c r="AN534" s="384"/>
    </row>
    <row r="535" spans="1:40" s="386" customFormat="1" ht="15.75" customHeight="1">
      <c r="A535" s="380" t="s">
        <v>134</v>
      </c>
      <c r="B535" s="380"/>
      <c r="C535" s="381" t="str">
        <f>CONCATENATE('(7) vstupní data'!$B$1," ",'(7) vstupní data'!$B$3)</f>
        <v>TJ Orion Praha ZŠ Mráčkova 3090 Praha 12</v>
      </c>
      <c r="D535" s="381"/>
      <c r="E535" s="381"/>
      <c r="F535" s="381"/>
      <c r="G535" s="381"/>
      <c r="H535" s="381"/>
      <c r="I535" s="381"/>
      <c r="J535" s="381"/>
      <c r="K535" s="381"/>
      <c r="L535" s="381"/>
      <c r="M535" s="381"/>
      <c r="N535" s="381"/>
      <c r="O535" s="381"/>
      <c r="P535" s="381"/>
      <c r="Q535" s="381"/>
      <c r="R535" s="381"/>
      <c r="S535" s="381"/>
      <c r="T535" s="381"/>
      <c r="U535" s="381"/>
      <c r="V535" s="381"/>
      <c r="W535" s="381"/>
      <c r="X535" s="381"/>
      <c r="Y535" s="381"/>
      <c r="Z535" s="381"/>
      <c r="AA535" s="381"/>
      <c r="AB535" s="381"/>
      <c r="AC535" s="381"/>
      <c r="AD535" s="381"/>
      <c r="AE535" s="381"/>
      <c r="AF535" s="383"/>
      <c r="AG535" s="383"/>
      <c r="AH535" s="383"/>
      <c r="AI535" s="383"/>
      <c r="AJ535" s="383"/>
      <c r="AK535" s="383"/>
      <c r="AL535" s="383"/>
      <c r="AM535" s="383"/>
      <c r="AN535" s="383"/>
    </row>
    <row r="536" spans="1:40" s="386" customFormat="1" ht="15.75" customHeight="1">
      <c r="A536" s="387"/>
      <c r="B536" s="387"/>
      <c r="C536" s="388"/>
      <c r="D536" s="388"/>
      <c r="E536" s="388"/>
      <c r="F536" s="388"/>
      <c r="G536" s="388"/>
      <c r="H536" s="388"/>
      <c r="I536" s="388"/>
      <c r="J536" s="388"/>
      <c r="K536" s="388"/>
      <c r="L536" s="388"/>
      <c r="M536" s="388"/>
      <c r="N536" s="388"/>
      <c r="O536" s="388"/>
      <c r="P536" s="388"/>
      <c r="Q536" s="388"/>
      <c r="R536" s="388"/>
      <c r="S536" s="388"/>
      <c r="T536" s="388"/>
      <c r="U536" s="388"/>
      <c r="V536" s="388"/>
      <c r="W536" s="388"/>
      <c r="X536" s="388"/>
      <c r="Y536" s="388"/>
      <c r="Z536" s="388"/>
      <c r="AA536" s="388"/>
      <c r="AB536" s="388"/>
      <c r="AC536" s="388"/>
      <c r="AD536" s="388"/>
      <c r="AE536" s="388"/>
      <c r="AF536" s="383"/>
      <c r="AG536" s="383"/>
      <c r="AH536" s="381" t="s">
        <v>135</v>
      </c>
      <c r="AI536" s="381"/>
      <c r="AJ536" s="381"/>
      <c r="AK536" s="381"/>
      <c r="AL536" s="389">
        <v>20</v>
      </c>
      <c r="AM536" s="389"/>
      <c r="AN536" s="383"/>
    </row>
    <row r="537" spans="1:40" s="386" customFormat="1" ht="15.75" customHeight="1">
      <c r="A537" s="387"/>
      <c r="B537" s="387"/>
      <c r="C537" s="388"/>
      <c r="D537" s="388"/>
      <c r="E537" s="388"/>
      <c r="F537" s="388"/>
      <c r="G537" s="388"/>
      <c r="H537" s="388"/>
      <c r="I537" s="388"/>
      <c r="J537" s="388"/>
      <c r="K537" s="388"/>
      <c r="L537" s="388"/>
      <c r="M537" s="388"/>
      <c r="N537" s="388"/>
      <c r="O537" s="388"/>
      <c r="P537" s="388"/>
      <c r="Q537" s="388"/>
      <c r="R537" s="388"/>
      <c r="S537" s="388"/>
      <c r="T537" s="388"/>
      <c r="U537" s="388"/>
      <c r="V537" s="388"/>
      <c r="W537" s="388"/>
      <c r="X537" s="388"/>
      <c r="Y537" s="388"/>
      <c r="Z537" s="388"/>
      <c r="AA537" s="388"/>
      <c r="AB537" s="388"/>
      <c r="AC537" s="388"/>
      <c r="AD537" s="388"/>
      <c r="AE537" s="388"/>
      <c r="AF537" s="383"/>
      <c r="AG537" s="383"/>
      <c r="AH537" s="383"/>
      <c r="AI537" s="383"/>
      <c r="AJ537" s="383"/>
      <c r="AK537" s="383"/>
      <c r="AL537" s="383"/>
      <c r="AM537" s="383"/>
      <c r="AN537" s="383"/>
    </row>
    <row r="538" spans="1:40" s="386" customFormat="1" ht="15.75" customHeight="1">
      <c r="A538" s="390" t="s">
        <v>136</v>
      </c>
      <c r="B538" s="390"/>
      <c r="C538" s="383"/>
      <c r="D538" s="383"/>
      <c r="E538" s="391" t="s">
        <v>137</v>
      </c>
      <c r="F538" s="389" t="str">
        <f>VLOOKUP(AL536,'(7) vstupní data'!$H$2:$P$22,2,0)</f>
        <v>TJ Orion Praha</v>
      </c>
      <c r="G538" s="389"/>
      <c r="H538" s="389"/>
      <c r="I538" s="389"/>
      <c r="J538" s="389"/>
      <c r="K538" s="389"/>
      <c r="L538" s="389"/>
      <c r="M538" s="389"/>
      <c r="N538" s="389"/>
      <c r="O538" s="389"/>
      <c r="P538" s="389"/>
      <c r="Q538" s="389"/>
      <c r="R538" s="389"/>
      <c r="S538" s="389"/>
      <c r="T538" s="389"/>
      <c r="U538" s="383"/>
      <c r="V538" s="391" t="s">
        <v>138</v>
      </c>
      <c r="W538" s="389" t="str">
        <f>VLOOKUP(AL536,'(7) vstupní data'!$H$2:$P$22,6,0)</f>
        <v>SK Kometa B</v>
      </c>
      <c r="X538" s="389"/>
      <c r="Y538" s="389"/>
      <c r="Z538" s="389"/>
      <c r="AA538" s="389"/>
      <c r="AB538" s="389"/>
      <c r="AC538" s="389"/>
      <c r="AD538" s="389"/>
      <c r="AE538" s="389"/>
      <c r="AF538" s="389"/>
      <c r="AG538" s="389"/>
      <c r="AH538" s="389"/>
      <c r="AI538" s="389"/>
      <c r="AJ538" s="389"/>
      <c r="AK538" s="389"/>
      <c r="AL538" s="383"/>
      <c r="AM538" s="383"/>
      <c r="AN538" s="383"/>
    </row>
    <row r="539" spans="1:40" s="386" customFormat="1" ht="11.25" customHeight="1">
      <c r="A539" s="383"/>
      <c r="B539" s="383"/>
      <c r="C539" s="383"/>
      <c r="D539" s="383"/>
      <c r="E539" s="383"/>
      <c r="F539" s="383"/>
      <c r="G539" s="383"/>
      <c r="H539" s="383"/>
      <c r="I539" s="383"/>
      <c r="J539" s="383"/>
      <c r="K539" s="383"/>
      <c r="L539" s="383"/>
      <c r="M539" s="383"/>
      <c r="N539" s="383"/>
      <c r="O539" s="383"/>
      <c r="P539" s="383"/>
      <c r="Q539" s="383"/>
      <c r="R539" s="383"/>
      <c r="S539" s="383"/>
      <c r="T539" s="383"/>
      <c r="U539" s="383"/>
      <c r="V539" s="383"/>
      <c r="W539" s="383"/>
      <c r="X539" s="383"/>
      <c r="Y539" s="383"/>
      <c r="Z539" s="383"/>
      <c r="AA539" s="383"/>
      <c r="AB539" s="383"/>
      <c r="AC539" s="383"/>
      <c r="AD539" s="383"/>
      <c r="AE539" s="383"/>
      <c r="AF539" s="383"/>
      <c r="AG539" s="383"/>
      <c r="AH539" s="383"/>
      <c r="AI539" s="383"/>
      <c r="AJ539" s="383"/>
      <c r="AK539" s="383"/>
      <c r="AL539" s="383"/>
      <c r="AM539" s="383"/>
      <c r="AN539" s="383"/>
    </row>
    <row r="540" spans="1:40" s="386" customFormat="1" ht="12.75" customHeight="1">
      <c r="A540" s="392" t="s">
        <v>141</v>
      </c>
      <c r="B540" s="383"/>
      <c r="C540" s="383"/>
      <c r="D540" s="383"/>
      <c r="E540" s="383"/>
      <c r="F540" s="383"/>
      <c r="G540" s="383"/>
      <c r="H540" s="383"/>
      <c r="I540" s="383"/>
      <c r="J540" s="383"/>
      <c r="K540" s="383"/>
      <c r="L540" s="383"/>
      <c r="M540" s="383"/>
      <c r="N540" s="383"/>
      <c r="O540" s="383"/>
      <c r="P540" s="383"/>
      <c r="Q540" s="383"/>
      <c r="R540" s="383"/>
      <c r="S540" s="383"/>
      <c r="T540" s="383"/>
      <c r="U540" s="383"/>
      <c r="V540" s="383"/>
      <c r="W540" s="383"/>
      <c r="X540" s="383"/>
      <c r="Y540" s="383"/>
      <c r="Z540" s="383"/>
      <c r="AA540" s="383"/>
      <c r="AB540" s="383"/>
      <c r="AC540" s="383"/>
      <c r="AD540" s="383"/>
      <c r="AE540" s="383"/>
      <c r="AF540" s="383"/>
      <c r="AG540" s="383"/>
      <c r="AH540" s="383"/>
      <c r="AI540" s="383"/>
      <c r="AJ540" s="383"/>
      <c r="AK540" s="383"/>
      <c r="AL540" s="383"/>
      <c r="AM540" s="383"/>
      <c r="AN540" s="383"/>
    </row>
    <row r="541" spans="1:40" s="386" customFormat="1" ht="12.75" customHeight="1">
      <c r="A541" s="393" t="s">
        <v>96</v>
      </c>
      <c r="B541" s="394">
        <v>1</v>
      </c>
      <c r="C541" s="394">
        <f>B541+1</f>
        <v>2</v>
      </c>
      <c r="D541" s="394">
        <f aca="true" t="shared" si="1287" ref="D541:D542">C541+1</f>
        <v>3</v>
      </c>
      <c r="E541" s="394">
        <f aca="true" t="shared" si="1288" ref="E541:E542">D541+1</f>
        <v>4</v>
      </c>
      <c r="F541" s="394">
        <f aca="true" t="shared" si="1289" ref="F541:F542">E541+1</f>
        <v>5</v>
      </c>
      <c r="G541" s="395">
        <f aca="true" t="shared" si="1290" ref="G541:G542">F541+1</f>
        <v>6</v>
      </c>
      <c r="H541" s="395">
        <f aca="true" t="shared" si="1291" ref="H541:H542">G541+1</f>
        <v>7</v>
      </c>
      <c r="I541" s="395">
        <f aca="true" t="shared" si="1292" ref="I541:I542">H541+1</f>
        <v>8</v>
      </c>
      <c r="J541" s="395">
        <f aca="true" t="shared" si="1293" ref="J541:J542">I541+1</f>
        <v>9</v>
      </c>
      <c r="K541" s="395">
        <f aca="true" t="shared" si="1294" ref="K541:K542">J541+1</f>
        <v>10</v>
      </c>
      <c r="L541" s="395">
        <f aca="true" t="shared" si="1295" ref="L541:L542">K541+1</f>
        <v>11</v>
      </c>
      <c r="M541" s="395">
        <f aca="true" t="shared" si="1296" ref="M541:M542">L541+1</f>
        <v>12</v>
      </c>
      <c r="N541" s="395">
        <f aca="true" t="shared" si="1297" ref="N541:N542">M541+1</f>
        <v>13</v>
      </c>
      <c r="O541" s="395">
        <f aca="true" t="shared" si="1298" ref="O541:O542">N541+1</f>
        <v>14</v>
      </c>
      <c r="P541" s="395">
        <f aca="true" t="shared" si="1299" ref="P541:P542">O541+1</f>
        <v>15</v>
      </c>
      <c r="Q541" s="395">
        <f aca="true" t="shared" si="1300" ref="Q541:Q542">P541+1</f>
        <v>16</v>
      </c>
      <c r="R541" s="395">
        <f aca="true" t="shared" si="1301" ref="R541:R542">Q541+1</f>
        <v>17</v>
      </c>
      <c r="S541" s="395">
        <f aca="true" t="shared" si="1302" ref="S541:S542">R541+1</f>
        <v>18</v>
      </c>
      <c r="T541" s="395">
        <f aca="true" t="shared" si="1303" ref="T541:T542">S541+1</f>
        <v>19</v>
      </c>
      <c r="U541" s="395">
        <f aca="true" t="shared" si="1304" ref="U541:U542">T541+1</f>
        <v>20</v>
      </c>
      <c r="V541" s="395">
        <f aca="true" t="shared" si="1305" ref="V541:V542">U541+1</f>
        <v>21</v>
      </c>
      <c r="W541" s="395">
        <f aca="true" t="shared" si="1306" ref="W541:W542">V541+1</f>
        <v>22</v>
      </c>
      <c r="X541" s="395">
        <f aca="true" t="shared" si="1307" ref="X541:X542">W541+1</f>
        <v>23</v>
      </c>
      <c r="Y541" s="395">
        <f aca="true" t="shared" si="1308" ref="Y541:Y542">X541+1</f>
        <v>24</v>
      </c>
      <c r="Z541" s="395">
        <f aca="true" t="shared" si="1309" ref="Z541:Z542">Y541+1</f>
        <v>25</v>
      </c>
      <c r="AA541" s="395">
        <f aca="true" t="shared" si="1310" ref="AA541:AA542">Z541+1</f>
        <v>26</v>
      </c>
      <c r="AB541" s="395">
        <f aca="true" t="shared" si="1311" ref="AB541:AB542">AA541+1</f>
        <v>27</v>
      </c>
      <c r="AC541" s="395">
        <f aca="true" t="shared" si="1312" ref="AC541:AC542">AB541+1</f>
        <v>28</v>
      </c>
      <c r="AD541" s="395">
        <f aca="true" t="shared" si="1313" ref="AD541:AD542">AC541+1</f>
        <v>29</v>
      </c>
      <c r="AE541" s="395">
        <f aca="true" t="shared" si="1314" ref="AE541:AE542">AD541+1</f>
        <v>30</v>
      </c>
      <c r="AF541" s="395">
        <f aca="true" t="shared" si="1315" ref="AF541:AF542">AE541+1</f>
        <v>31</v>
      </c>
      <c r="AG541" s="395">
        <f aca="true" t="shared" si="1316" ref="AG541:AG542">AF541+1</f>
        <v>32</v>
      </c>
      <c r="AH541" s="395">
        <f aca="true" t="shared" si="1317" ref="AH541:AH542">AG541+1</f>
        <v>33</v>
      </c>
      <c r="AI541" s="395">
        <f aca="true" t="shared" si="1318" ref="AI541:AI542">AH541+1</f>
        <v>34</v>
      </c>
      <c r="AJ541" s="395">
        <f aca="true" t="shared" si="1319" ref="AJ541:AJ542">AI541+1</f>
        <v>35</v>
      </c>
      <c r="AK541" s="395">
        <f aca="true" t="shared" si="1320" ref="AK541:AK542">AJ541+1</f>
        <v>36</v>
      </c>
      <c r="AL541" s="395">
        <f aca="true" t="shared" si="1321" ref="AL541:AL542">AK541+1</f>
        <v>37</v>
      </c>
      <c r="AM541" s="395">
        <f aca="true" t="shared" si="1322" ref="AM541:AM542">AL541+1</f>
        <v>38</v>
      </c>
      <c r="AN541" s="395">
        <f aca="true" t="shared" si="1323" ref="AN541:AN542">AM541+1</f>
        <v>39</v>
      </c>
    </row>
    <row r="542" spans="1:40" s="386" customFormat="1" ht="12.75" customHeight="1">
      <c r="A542" s="393" t="s">
        <v>97</v>
      </c>
      <c r="B542" s="394">
        <v>1</v>
      </c>
      <c r="C542" s="394">
        <f>B542+1</f>
        <v>2</v>
      </c>
      <c r="D542" s="394">
        <f t="shared" si="1287"/>
        <v>3</v>
      </c>
      <c r="E542" s="394">
        <f t="shared" si="1288"/>
        <v>4</v>
      </c>
      <c r="F542" s="394">
        <f t="shared" si="1289"/>
        <v>5</v>
      </c>
      <c r="G542" s="395">
        <f t="shared" si="1290"/>
        <v>6</v>
      </c>
      <c r="H542" s="395">
        <f t="shared" si="1291"/>
        <v>7</v>
      </c>
      <c r="I542" s="395">
        <f t="shared" si="1292"/>
        <v>8</v>
      </c>
      <c r="J542" s="395">
        <f t="shared" si="1293"/>
        <v>9</v>
      </c>
      <c r="K542" s="395">
        <f t="shared" si="1294"/>
        <v>10</v>
      </c>
      <c r="L542" s="395">
        <f t="shared" si="1295"/>
        <v>11</v>
      </c>
      <c r="M542" s="395">
        <f t="shared" si="1296"/>
        <v>12</v>
      </c>
      <c r="N542" s="395">
        <f t="shared" si="1297"/>
        <v>13</v>
      </c>
      <c r="O542" s="395">
        <f t="shared" si="1298"/>
        <v>14</v>
      </c>
      <c r="P542" s="395">
        <f t="shared" si="1299"/>
        <v>15</v>
      </c>
      <c r="Q542" s="395">
        <f t="shared" si="1300"/>
        <v>16</v>
      </c>
      <c r="R542" s="395">
        <f t="shared" si="1301"/>
        <v>17</v>
      </c>
      <c r="S542" s="395">
        <f t="shared" si="1302"/>
        <v>18</v>
      </c>
      <c r="T542" s="395">
        <f t="shared" si="1303"/>
        <v>19</v>
      </c>
      <c r="U542" s="395">
        <f t="shared" si="1304"/>
        <v>20</v>
      </c>
      <c r="V542" s="395">
        <f t="shared" si="1305"/>
        <v>21</v>
      </c>
      <c r="W542" s="395">
        <f t="shared" si="1306"/>
        <v>22</v>
      </c>
      <c r="X542" s="395">
        <f t="shared" si="1307"/>
        <v>23</v>
      </c>
      <c r="Y542" s="395">
        <f t="shared" si="1308"/>
        <v>24</v>
      </c>
      <c r="Z542" s="395">
        <f t="shared" si="1309"/>
        <v>25</v>
      </c>
      <c r="AA542" s="395">
        <f t="shared" si="1310"/>
        <v>26</v>
      </c>
      <c r="AB542" s="395">
        <f t="shared" si="1311"/>
        <v>27</v>
      </c>
      <c r="AC542" s="395">
        <f t="shared" si="1312"/>
        <v>28</v>
      </c>
      <c r="AD542" s="395">
        <f t="shared" si="1313"/>
        <v>29</v>
      </c>
      <c r="AE542" s="395">
        <f t="shared" si="1314"/>
        <v>30</v>
      </c>
      <c r="AF542" s="395">
        <f t="shared" si="1315"/>
        <v>31</v>
      </c>
      <c r="AG542" s="395">
        <f t="shared" si="1316"/>
        <v>32</v>
      </c>
      <c r="AH542" s="395">
        <f t="shared" si="1317"/>
        <v>33</v>
      </c>
      <c r="AI542" s="395">
        <f t="shared" si="1318"/>
        <v>34</v>
      </c>
      <c r="AJ542" s="395">
        <f t="shared" si="1319"/>
        <v>35</v>
      </c>
      <c r="AK542" s="395">
        <f t="shared" si="1320"/>
        <v>36</v>
      </c>
      <c r="AL542" s="395">
        <f t="shared" si="1321"/>
        <v>37</v>
      </c>
      <c r="AM542" s="395">
        <f t="shared" si="1322"/>
        <v>38</v>
      </c>
      <c r="AN542" s="395">
        <f t="shared" si="1323"/>
        <v>39</v>
      </c>
    </row>
    <row r="543" spans="1:40" s="386" customFormat="1" ht="12.75" customHeight="1">
      <c r="A543" s="396"/>
      <c r="B543" s="397"/>
      <c r="C543" s="397"/>
      <c r="D543" s="398"/>
      <c r="E543" s="398"/>
      <c r="F543" s="398"/>
      <c r="G543" s="399"/>
      <c r="H543" s="399"/>
      <c r="I543" s="398"/>
      <c r="J543" s="398"/>
      <c r="K543" s="398"/>
      <c r="L543" s="397"/>
      <c r="M543" s="397"/>
      <c r="N543" s="397"/>
      <c r="O543" s="397"/>
      <c r="P543" s="397"/>
      <c r="Q543" s="397"/>
      <c r="R543" s="397"/>
      <c r="S543" s="397"/>
      <c r="T543" s="397"/>
      <c r="U543" s="397"/>
      <c r="V543" s="397"/>
      <c r="W543" s="397"/>
      <c r="X543" s="397"/>
      <c r="Y543" s="397"/>
      <c r="Z543" s="397"/>
      <c r="AA543" s="397"/>
      <c r="AB543" s="397"/>
      <c r="AC543" s="397"/>
      <c r="AD543" s="397"/>
      <c r="AE543" s="397"/>
      <c r="AF543" s="397"/>
      <c r="AG543" s="397"/>
      <c r="AH543" s="397"/>
      <c r="AI543" s="397"/>
      <c r="AJ543" s="397"/>
      <c r="AK543" s="397"/>
      <c r="AL543" s="397"/>
      <c r="AM543" s="397"/>
      <c r="AN543" s="397"/>
    </row>
    <row r="544" spans="1:40" s="386" customFormat="1" ht="12.75" customHeight="1">
      <c r="A544" s="392"/>
      <c r="B544" s="400"/>
      <c r="C544" s="400"/>
      <c r="D544" s="401" t="s">
        <v>96</v>
      </c>
      <c r="E544" s="401" t="s">
        <v>90</v>
      </c>
      <c r="F544" s="401" t="s">
        <v>91</v>
      </c>
      <c r="G544" s="402"/>
      <c r="H544" s="403"/>
      <c r="I544" s="401" t="s">
        <v>97</v>
      </c>
      <c r="J544" s="401" t="s">
        <v>90</v>
      </c>
      <c r="K544" s="401" t="s">
        <v>91</v>
      </c>
      <c r="L544" s="400"/>
      <c r="M544" s="400"/>
      <c r="N544" s="400"/>
      <c r="O544" s="400"/>
      <c r="P544" s="400"/>
      <c r="Q544" s="400"/>
      <c r="R544" s="400"/>
      <c r="S544" s="400"/>
      <c r="T544" s="400"/>
      <c r="U544" s="400"/>
      <c r="V544" s="400"/>
      <c r="W544" s="400"/>
      <c r="X544" s="400"/>
      <c r="Y544" s="400"/>
      <c r="Z544" s="400"/>
      <c r="AA544" s="400"/>
      <c r="AB544" s="400"/>
      <c r="AC544" s="400"/>
      <c r="AD544" s="400"/>
      <c r="AE544" s="400"/>
      <c r="AF544" s="400"/>
      <c r="AG544" s="400"/>
      <c r="AH544" s="400"/>
      <c r="AI544" s="400"/>
      <c r="AJ544" s="400"/>
      <c r="AK544" s="400"/>
      <c r="AL544" s="383"/>
      <c r="AM544" s="383"/>
      <c r="AN544" s="383"/>
    </row>
    <row r="545" spans="1:40" s="386" customFormat="1" ht="12.75" customHeight="1">
      <c r="A545" s="392" t="s">
        <v>142</v>
      </c>
      <c r="B545" s="400"/>
      <c r="C545" s="400"/>
      <c r="D545" s="400"/>
      <c r="E545" s="400"/>
      <c r="F545" s="400"/>
      <c r="G545" s="400"/>
      <c r="H545" s="400"/>
      <c r="I545" s="400"/>
      <c r="J545" s="400"/>
      <c r="K545" s="400"/>
      <c r="L545" s="400"/>
      <c r="M545" s="400"/>
      <c r="N545" s="400"/>
      <c r="O545" s="400"/>
      <c r="P545" s="400"/>
      <c r="Q545" s="400"/>
      <c r="R545" s="400"/>
      <c r="S545" s="400"/>
      <c r="T545" s="400"/>
      <c r="U545" s="400"/>
      <c r="V545" s="400"/>
      <c r="W545" s="400"/>
      <c r="X545" s="400"/>
      <c r="Y545" s="400"/>
      <c r="Z545" s="400"/>
      <c r="AA545" s="400"/>
      <c r="AB545" s="400"/>
      <c r="AC545" s="400"/>
      <c r="AD545" s="400"/>
      <c r="AE545" s="400"/>
      <c r="AF545" s="400"/>
      <c r="AG545" s="400"/>
      <c r="AH545" s="400"/>
      <c r="AI545" s="400"/>
      <c r="AJ545" s="400"/>
      <c r="AK545" s="400"/>
      <c r="AL545" s="400"/>
      <c r="AM545" s="400"/>
      <c r="AN545" s="400"/>
    </row>
    <row r="546" spans="1:40" s="386" customFormat="1" ht="12.75" customHeight="1">
      <c r="A546" s="393" t="s">
        <v>96</v>
      </c>
      <c r="B546" s="394">
        <v>1</v>
      </c>
      <c r="C546" s="394">
        <f aca="true" t="shared" si="1324" ref="C546:C547">B546+1</f>
        <v>2</v>
      </c>
      <c r="D546" s="394">
        <f aca="true" t="shared" si="1325" ref="D546:D547">C546+1</f>
        <v>3</v>
      </c>
      <c r="E546" s="394">
        <f aca="true" t="shared" si="1326" ref="E546:E547">D546+1</f>
        <v>4</v>
      </c>
      <c r="F546" s="394">
        <f aca="true" t="shared" si="1327" ref="F546:F547">E546+1</f>
        <v>5</v>
      </c>
      <c r="G546" s="395">
        <f aca="true" t="shared" si="1328" ref="G546:G547">F546+1</f>
        <v>6</v>
      </c>
      <c r="H546" s="395">
        <f aca="true" t="shared" si="1329" ref="H546:H547">G546+1</f>
        <v>7</v>
      </c>
      <c r="I546" s="395">
        <f aca="true" t="shared" si="1330" ref="I546:I547">H546+1</f>
        <v>8</v>
      </c>
      <c r="J546" s="395">
        <f aca="true" t="shared" si="1331" ref="J546:J547">I546+1</f>
        <v>9</v>
      </c>
      <c r="K546" s="395">
        <f aca="true" t="shared" si="1332" ref="K546:K547">J546+1</f>
        <v>10</v>
      </c>
      <c r="L546" s="395">
        <f aca="true" t="shared" si="1333" ref="L546:L547">K546+1</f>
        <v>11</v>
      </c>
      <c r="M546" s="395">
        <f aca="true" t="shared" si="1334" ref="M546:M547">L546+1</f>
        <v>12</v>
      </c>
      <c r="N546" s="395">
        <f aca="true" t="shared" si="1335" ref="N546:N547">M546+1</f>
        <v>13</v>
      </c>
      <c r="O546" s="395">
        <f aca="true" t="shared" si="1336" ref="O546:O547">N546+1</f>
        <v>14</v>
      </c>
      <c r="P546" s="395">
        <f aca="true" t="shared" si="1337" ref="P546:P547">O546+1</f>
        <v>15</v>
      </c>
      <c r="Q546" s="395">
        <f aca="true" t="shared" si="1338" ref="Q546:Q547">P546+1</f>
        <v>16</v>
      </c>
      <c r="R546" s="395">
        <f aca="true" t="shared" si="1339" ref="R546:R547">Q546+1</f>
        <v>17</v>
      </c>
      <c r="S546" s="395">
        <f aca="true" t="shared" si="1340" ref="S546:S547">R546+1</f>
        <v>18</v>
      </c>
      <c r="T546" s="395">
        <f aca="true" t="shared" si="1341" ref="T546:T547">S546+1</f>
        <v>19</v>
      </c>
      <c r="U546" s="395">
        <f aca="true" t="shared" si="1342" ref="U546:U547">T546+1</f>
        <v>20</v>
      </c>
      <c r="V546" s="395">
        <f aca="true" t="shared" si="1343" ref="V546:V547">U546+1</f>
        <v>21</v>
      </c>
      <c r="W546" s="395">
        <f aca="true" t="shared" si="1344" ref="W546:W547">V546+1</f>
        <v>22</v>
      </c>
      <c r="X546" s="395">
        <f aca="true" t="shared" si="1345" ref="X546:X547">W546+1</f>
        <v>23</v>
      </c>
      <c r="Y546" s="395">
        <f aca="true" t="shared" si="1346" ref="Y546:Y547">X546+1</f>
        <v>24</v>
      </c>
      <c r="Z546" s="395">
        <f aca="true" t="shared" si="1347" ref="Z546:Z547">Y546+1</f>
        <v>25</v>
      </c>
      <c r="AA546" s="395">
        <f aca="true" t="shared" si="1348" ref="AA546:AA547">Z546+1</f>
        <v>26</v>
      </c>
      <c r="AB546" s="395">
        <f aca="true" t="shared" si="1349" ref="AB546:AB547">AA546+1</f>
        <v>27</v>
      </c>
      <c r="AC546" s="395">
        <f aca="true" t="shared" si="1350" ref="AC546:AC547">AB546+1</f>
        <v>28</v>
      </c>
      <c r="AD546" s="395">
        <f aca="true" t="shared" si="1351" ref="AD546:AD547">AC546+1</f>
        <v>29</v>
      </c>
      <c r="AE546" s="395">
        <f aca="true" t="shared" si="1352" ref="AE546:AE547">AD546+1</f>
        <v>30</v>
      </c>
      <c r="AF546" s="395">
        <f aca="true" t="shared" si="1353" ref="AF546:AF547">AE546+1</f>
        <v>31</v>
      </c>
      <c r="AG546" s="395">
        <f aca="true" t="shared" si="1354" ref="AG546:AG547">AF546+1</f>
        <v>32</v>
      </c>
      <c r="AH546" s="395">
        <f aca="true" t="shared" si="1355" ref="AH546:AH547">AG546+1</f>
        <v>33</v>
      </c>
      <c r="AI546" s="395">
        <f aca="true" t="shared" si="1356" ref="AI546:AI547">AH546+1</f>
        <v>34</v>
      </c>
      <c r="AJ546" s="395">
        <f aca="true" t="shared" si="1357" ref="AJ546:AJ547">AI546+1</f>
        <v>35</v>
      </c>
      <c r="AK546" s="395">
        <f aca="true" t="shared" si="1358" ref="AK546:AK547">AJ546+1</f>
        <v>36</v>
      </c>
      <c r="AL546" s="395">
        <f aca="true" t="shared" si="1359" ref="AL546:AL547">AK546+1</f>
        <v>37</v>
      </c>
      <c r="AM546" s="395">
        <f aca="true" t="shared" si="1360" ref="AM546:AM547">AL546+1</f>
        <v>38</v>
      </c>
      <c r="AN546" s="395">
        <f aca="true" t="shared" si="1361" ref="AN546:AN547">AM546+1</f>
        <v>39</v>
      </c>
    </row>
    <row r="547" spans="1:40" s="386" customFormat="1" ht="12.75" customHeight="1">
      <c r="A547" s="393" t="s">
        <v>97</v>
      </c>
      <c r="B547" s="394">
        <v>1</v>
      </c>
      <c r="C547" s="394">
        <f t="shared" si="1324"/>
        <v>2</v>
      </c>
      <c r="D547" s="394">
        <f t="shared" si="1325"/>
        <v>3</v>
      </c>
      <c r="E547" s="394">
        <f t="shared" si="1326"/>
        <v>4</v>
      </c>
      <c r="F547" s="394">
        <f t="shared" si="1327"/>
        <v>5</v>
      </c>
      <c r="G547" s="395">
        <f t="shared" si="1328"/>
        <v>6</v>
      </c>
      <c r="H547" s="395">
        <f t="shared" si="1329"/>
        <v>7</v>
      </c>
      <c r="I547" s="395">
        <f t="shared" si="1330"/>
        <v>8</v>
      </c>
      <c r="J547" s="395">
        <f t="shared" si="1331"/>
        <v>9</v>
      </c>
      <c r="K547" s="395">
        <f t="shared" si="1332"/>
        <v>10</v>
      </c>
      <c r="L547" s="395">
        <f t="shared" si="1333"/>
        <v>11</v>
      </c>
      <c r="M547" s="395">
        <f t="shared" si="1334"/>
        <v>12</v>
      </c>
      <c r="N547" s="395">
        <f t="shared" si="1335"/>
        <v>13</v>
      </c>
      <c r="O547" s="395">
        <f t="shared" si="1336"/>
        <v>14</v>
      </c>
      <c r="P547" s="395">
        <f t="shared" si="1337"/>
        <v>15</v>
      </c>
      <c r="Q547" s="395">
        <f t="shared" si="1338"/>
        <v>16</v>
      </c>
      <c r="R547" s="395">
        <f t="shared" si="1339"/>
        <v>17</v>
      </c>
      <c r="S547" s="395">
        <f t="shared" si="1340"/>
        <v>18</v>
      </c>
      <c r="T547" s="395">
        <f t="shared" si="1341"/>
        <v>19</v>
      </c>
      <c r="U547" s="395">
        <f t="shared" si="1342"/>
        <v>20</v>
      </c>
      <c r="V547" s="395">
        <f t="shared" si="1343"/>
        <v>21</v>
      </c>
      <c r="W547" s="395">
        <f t="shared" si="1344"/>
        <v>22</v>
      </c>
      <c r="X547" s="395">
        <f t="shared" si="1345"/>
        <v>23</v>
      </c>
      <c r="Y547" s="395">
        <f t="shared" si="1346"/>
        <v>24</v>
      </c>
      <c r="Z547" s="395">
        <f t="shared" si="1347"/>
        <v>25</v>
      </c>
      <c r="AA547" s="395">
        <f t="shared" si="1348"/>
        <v>26</v>
      </c>
      <c r="AB547" s="395">
        <f t="shared" si="1349"/>
        <v>27</v>
      </c>
      <c r="AC547" s="395">
        <f t="shared" si="1350"/>
        <v>28</v>
      </c>
      <c r="AD547" s="395">
        <f t="shared" si="1351"/>
        <v>29</v>
      </c>
      <c r="AE547" s="395">
        <f t="shared" si="1352"/>
        <v>30</v>
      </c>
      <c r="AF547" s="395">
        <f t="shared" si="1353"/>
        <v>31</v>
      </c>
      <c r="AG547" s="395">
        <f t="shared" si="1354"/>
        <v>32</v>
      </c>
      <c r="AH547" s="395">
        <f t="shared" si="1355"/>
        <v>33</v>
      </c>
      <c r="AI547" s="395">
        <f t="shared" si="1356"/>
        <v>34</v>
      </c>
      <c r="AJ547" s="395">
        <f t="shared" si="1357"/>
        <v>35</v>
      </c>
      <c r="AK547" s="395">
        <f t="shared" si="1358"/>
        <v>36</v>
      </c>
      <c r="AL547" s="395">
        <f t="shared" si="1359"/>
        <v>37</v>
      </c>
      <c r="AM547" s="395">
        <f t="shared" si="1360"/>
        <v>38</v>
      </c>
      <c r="AN547" s="395">
        <f t="shared" si="1361"/>
        <v>39</v>
      </c>
    </row>
    <row r="548" spans="1:40" s="386" customFormat="1" ht="12.75" customHeight="1">
      <c r="A548" s="396"/>
      <c r="B548" s="397"/>
      <c r="C548" s="397"/>
      <c r="D548" s="398"/>
      <c r="E548" s="398"/>
      <c r="F548" s="398"/>
      <c r="G548" s="399"/>
      <c r="H548" s="399"/>
      <c r="I548" s="398"/>
      <c r="J548" s="398"/>
      <c r="K548" s="398"/>
      <c r="L548" s="397"/>
      <c r="M548" s="397"/>
      <c r="N548" s="397"/>
      <c r="O548" s="397"/>
      <c r="P548" s="397"/>
      <c r="Q548" s="397"/>
      <c r="R548" s="397"/>
      <c r="S548" s="397"/>
      <c r="T548" s="397"/>
      <c r="U548" s="397"/>
      <c r="V548" s="397"/>
      <c r="W548" s="397"/>
      <c r="X548" s="397"/>
      <c r="Y548" s="397"/>
      <c r="Z548" s="397"/>
      <c r="AA548" s="397"/>
      <c r="AB548" s="397"/>
      <c r="AC548" s="397"/>
      <c r="AD548" s="397"/>
      <c r="AE548" s="397"/>
      <c r="AF548" s="397"/>
      <c r="AG548" s="397"/>
      <c r="AH548" s="397"/>
      <c r="AI548" s="397"/>
      <c r="AJ548" s="397"/>
      <c r="AK548" s="397"/>
      <c r="AL548" s="397"/>
      <c r="AM548" s="397"/>
      <c r="AN548" s="397"/>
    </row>
    <row r="549" spans="1:40" s="386" customFormat="1" ht="12.75" customHeight="1">
      <c r="A549" s="392"/>
      <c r="B549" s="400"/>
      <c r="C549" s="400"/>
      <c r="D549" s="401" t="s">
        <v>96</v>
      </c>
      <c r="E549" s="401" t="s">
        <v>90</v>
      </c>
      <c r="F549" s="401" t="s">
        <v>91</v>
      </c>
      <c r="G549" s="402"/>
      <c r="H549" s="403"/>
      <c r="I549" s="401" t="s">
        <v>97</v>
      </c>
      <c r="J549" s="401" t="s">
        <v>90</v>
      </c>
      <c r="K549" s="401" t="s">
        <v>91</v>
      </c>
      <c r="L549" s="400"/>
      <c r="M549" s="400"/>
      <c r="N549" s="400"/>
      <c r="O549" s="400"/>
      <c r="P549" s="400"/>
      <c r="Q549" s="400"/>
      <c r="R549" s="400"/>
      <c r="S549" s="400"/>
      <c r="T549" s="400"/>
      <c r="U549" s="400"/>
      <c r="V549" s="400"/>
      <c r="W549" s="400"/>
      <c r="X549" s="400"/>
      <c r="Y549" s="400"/>
      <c r="Z549" s="400"/>
      <c r="AA549" s="400"/>
      <c r="AB549" s="400"/>
      <c r="AC549" s="400"/>
      <c r="AD549" s="400"/>
      <c r="AE549" s="400"/>
      <c r="AF549" s="400"/>
      <c r="AG549" s="400"/>
      <c r="AH549" s="400"/>
      <c r="AI549" s="400"/>
      <c r="AJ549" s="400"/>
      <c r="AK549" s="400"/>
      <c r="AL549" s="400"/>
      <c r="AM549" s="400"/>
      <c r="AN549" s="400"/>
    </row>
    <row r="550" spans="1:40" s="386" customFormat="1" ht="11.25" customHeight="1">
      <c r="A550" s="383"/>
      <c r="B550" s="383"/>
      <c r="C550" s="383"/>
      <c r="D550" s="383"/>
      <c r="E550" s="383"/>
      <c r="F550" s="383"/>
      <c r="G550" s="383"/>
      <c r="H550" s="383"/>
      <c r="I550" s="383"/>
      <c r="J550" s="383"/>
      <c r="K550" s="383"/>
      <c r="L550" s="383"/>
      <c r="M550" s="383"/>
      <c r="N550" s="383"/>
      <c r="O550" s="383"/>
      <c r="P550" s="383"/>
      <c r="Q550" s="383"/>
      <c r="R550" s="383"/>
      <c r="S550" s="383"/>
      <c r="T550" s="383"/>
      <c r="U550" s="383"/>
      <c r="V550" s="383"/>
      <c r="W550" s="383"/>
      <c r="X550" s="383"/>
      <c r="Y550" s="383"/>
      <c r="Z550" s="383"/>
      <c r="AA550" s="383"/>
      <c r="AB550" s="383"/>
      <c r="AC550" s="383"/>
      <c r="AD550" s="383"/>
      <c r="AE550" s="383"/>
      <c r="AF550" s="383"/>
      <c r="AG550" s="383"/>
      <c r="AH550" s="383"/>
      <c r="AI550" s="383"/>
      <c r="AJ550" s="383"/>
      <c r="AK550" s="383"/>
      <c r="AL550" s="383"/>
      <c r="AM550" s="383"/>
      <c r="AN550" s="383"/>
    </row>
    <row r="551" spans="1:40" s="386" customFormat="1" ht="12" customHeight="1">
      <c r="A551" s="383"/>
      <c r="B551" s="383"/>
      <c r="C551" s="400"/>
      <c r="D551" s="406"/>
      <c r="E551" s="407"/>
      <c r="F551" s="407"/>
      <c r="G551" s="406"/>
      <c r="H551" s="406"/>
      <c r="I551" s="406"/>
      <c r="J551" s="407"/>
      <c r="K551" s="407"/>
      <c r="L551" s="400"/>
      <c r="M551" s="400"/>
      <c r="N551" s="400"/>
      <c r="O551" s="400"/>
      <c r="P551" s="383"/>
      <c r="Q551" s="383"/>
      <c r="R551" s="383"/>
      <c r="S551" s="383"/>
      <c r="T551" s="383"/>
      <c r="U551" s="383"/>
      <c r="V551" s="383"/>
      <c r="W551" s="383"/>
      <c r="X551" s="383"/>
      <c r="Y551" s="383"/>
      <c r="Z551" s="383"/>
      <c r="AA551" s="383"/>
      <c r="AB551" s="383"/>
      <c r="AC551" s="383"/>
      <c r="AD551" s="383"/>
      <c r="AE551" s="383"/>
      <c r="AF551" s="383"/>
      <c r="AG551" s="383"/>
      <c r="AH551" s="383"/>
      <c r="AI551" s="383"/>
      <c r="AJ551" s="383"/>
      <c r="AK551" s="383"/>
      <c r="AL551" s="383"/>
      <c r="AM551" s="383"/>
      <c r="AN551" s="383"/>
    </row>
    <row r="552" spans="1:40" s="386" customFormat="1" ht="11.25" customHeight="1">
      <c r="A552" s="383"/>
      <c r="B552" s="383"/>
      <c r="C552" s="383"/>
      <c r="D552" s="383"/>
      <c r="E552" s="383"/>
      <c r="F552" s="383"/>
      <c r="G552" s="383"/>
      <c r="H552" s="383"/>
      <c r="I552" s="383"/>
      <c r="J552" s="383"/>
      <c r="K552" s="383"/>
      <c r="L552" s="383"/>
      <c r="M552" s="383"/>
      <c r="N552" s="383"/>
      <c r="O552" s="383"/>
      <c r="P552" s="383"/>
      <c r="Q552" s="383"/>
      <c r="R552" s="383"/>
      <c r="S552" s="383"/>
      <c r="T552" s="383"/>
      <c r="U552" s="383"/>
      <c r="V552" s="383"/>
      <c r="W552" s="383"/>
      <c r="X552" s="383"/>
      <c r="Y552" s="383"/>
      <c r="Z552" s="383"/>
      <c r="AA552" s="383"/>
      <c r="AB552" s="383"/>
      <c r="AC552" s="383"/>
      <c r="AD552" s="383"/>
      <c r="AE552" s="383"/>
      <c r="AF552" s="383"/>
      <c r="AG552" s="383"/>
      <c r="AH552" s="383"/>
      <c r="AI552" s="383"/>
      <c r="AJ552" s="383"/>
      <c r="AK552" s="383"/>
      <c r="AL552" s="383"/>
      <c r="AM552" s="383"/>
      <c r="AN552" s="383"/>
    </row>
    <row r="553" spans="1:40" s="386" customFormat="1" ht="15.75" customHeight="1">
      <c r="A553" s="408" t="s">
        <v>139</v>
      </c>
      <c r="B553" s="392"/>
      <c r="C553" s="392"/>
      <c r="D553" s="392"/>
      <c r="E553" s="392"/>
      <c r="F553" s="383"/>
      <c r="G553" s="383"/>
      <c r="H553" s="409" t="s">
        <v>96</v>
      </c>
      <c r="I553" s="409"/>
      <c r="J553" s="409" t="s">
        <v>48</v>
      </c>
      <c r="K553" s="409" t="s">
        <v>97</v>
      </c>
      <c r="L553" s="409"/>
      <c r="M553" s="383"/>
      <c r="N553" s="383"/>
      <c r="O553" s="383"/>
      <c r="P553" s="383"/>
      <c r="Q553" s="383"/>
      <c r="R553" s="383"/>
      <c r="S553" s="383"/>
      <c r="T553" s="383"/>
      <c r="U553" s="383"/>
      <c r="V553" s="383"/>
      <c r="W553" s="383"/>
      <c r="X553" s="383"/>
      <c r="Y553" s="383"/>
      <c r="Z553" s="383"/>
      <c r="AA553" s="383"/>
      <c r="AB553" s="383"/>
      <c r="AC553" s="383"/>
      <c r="AD553" s="383"/>
      <c r="AE553" s="383"/>
      <c r="AF553" s="383"/>
      <c r="AG553" s="383"/>
      <c r="AH553" s="383"/>
      <c r="AI553" s="383"/>
      <c r="AJ553" s="383"/>
      <c r="AK553" s="383"/>
      <c r="AL553" s="383"/>
      <c r="AM553" s="383"/>
      <c r="AN553" s="383"/>
    </row>
    <row r="554" spans="1:40" s="386" customFormat="1" ht="15.75" customHeight="1">
      <c r="A554" s="383"/>
      <c r="B554" s="392"/>
      <c r="C554" s="392"/>
      <c r="D554" s="380" t="s">
        <v>141</v>
      </c>
      <c r="E554" s="380"/>
      <c r="F554" s="380"/>
      <c r="G554" s="380"/>
      <c r="H554" s="393"/>
      <c r="I554" s="393"/>
      <c r="J554" s="409" t="s">
        <v>48</v>
      </c>
      <c r="K554" s="393"/>
      <c r="L554" s="393"/>
      <c r="M554" s="410"/>
      <c r="N554" s="383"/>
      <c r="O554" s="411" t="s">
        <v>140</v>
      </c>
      <c r="P554" s="411"/>
      <c r="Q554" s="411"/>
      <c r="R554" s="411"/>
      <c r="S554" s="411"/>
      <c r="T554" s="412"/>
      <c r="U554" s="412"/>
      <c r="V554" s="412"/>
      <c r="W554" s="412"/>
      <c r="X554" s="412"/>
      <c r="Y554" s="412"/>
      <c r="Z554" s="412"/>
      <c r="AA554" s="412"/>
      <c r="AB554" s="412"/>
      <c r="AC554" s="412"/>
      <c r="AD554" s="412"/>
      <c r="AE554" s="412"/>
      <c r="AF554" s="412"/>
      <c r="AG554" s="412"/>
      <c r="AH554" s="412"/>
      <c r="AI554" s="412"/>
      <c r="AJ554" s="413" t="s">
        <v>48</v>
      </c>
      <c r="AK554" s="413"/>
      <c r="AL554" s="413"/>
      <c r="AM554" s="413"/>
      <c r="AN554" s="413"/>
    </row>
    <row r="555" spans="1:40" s="386" customFormat="1" ht="16.5" customHeight="1">
      <c r="A555" s="392"/>
      <c r="B555" s="392"/>
      <c r="C555" s="392"/>
      <c r="D555" s="380" t="s">
        <v>142</v>
      </c>
      <c r="E555" s="380"/>
      <c r="F555" s="380"/>
      <c r="G555" s="380"/>
      <c r="H555" s="393"/>
      <c r="I555" s="393"/>
      <c r="J555" s="409" t="s">
        <v>48</v>
      </c>
      <c r="K555" s="393"/>
      <c r="L555" s="393"/>
      <c r="M555" s="410"/>
      <c r="N555" s="383"/>
      <c r="O555" s="411"/>
      <c r="P555" s="411"/>
      <c r="Q555" s="411"/>
      <c r="R555" s="411"/>
      <c r="S555" s="411"/>
      <c r="T555" s="412"/>
      <c r="U555" s="412"/>
      <c r="V555" s="412"/>
      <c r="W555" s="412"/>
      <c r="X555" s="412"/>
      <c r="Y555" s="412"/>
      <c r="Z555" s="412"/>
      <c r="AA555" s="412"/>
      <c r="AB555" s="412"/>
      <c r="AC555" s="412"/>
      <c r="AD555" s="412"/>
      <c r="AE555" s="412"/>
      <c r="AF555" s="412"/>
      <c r="AG555" s="412"/>
      <c r="AH555" s="412"/>
      <c r="AI555" s="412"/>
      <c r="AJ555" s="413"/>
      <c r="AK555" s="413"/>
      <c r="AL555" s="413"/>
      <c r="AM555" s="413"/>
      <c r="AN555" s="413"/>
    </row>
    <row r="556" spans="1:40" s="386" customFormat="1" ht="15.75" customHeight="1">
      <c r="A556" s="392"/>
      <c r="B556" s="392"/>
      <c r="C556" s="380" t="s">
        <v>40</v>
      </c>
      <c r="D556" s="380"/>
      <c r="E556" s="380"/>
      <c r="F556" s="380"/>
      <c r="G556" s="380"/>
      <c r="H556" s="393"/>
      <c r="I556" s="393"/>
      <c r="J556" s="409" t="s">
        <v>48</v>
      </c>
      <c r="K556" s="393"/>
      <c r="L556" s="393"/>
      <c r="M556" s="383"/>
      <c r="N556" s="383"/>
      <c r="O556" s="383"/>
      <c r="P556" s="383"/>
      <c r="Q556" s="383"/>
      <c r="R556" s="383"/>
      <c r="S556" s="383"/>
      <c r="T556" s="383"/>
      <c r="U556" s="383"/>
      <c r="V556" s="383"/>
      <c r="W556" s="383"/>
      <c r="X556" s="383"/>
      <c r="Y556" s="383"/>
      <c r="Z556" s="383"/>
      <c r="AA556" s="383"/>
      <c r="AB556" s="383"/>
      <c r="AC556" s="383"/>
      <c r="AD556" s="383"/>
      <c r="AE556" s="383"/>
      <c r="AF556" s="383"/>
      <c r="AG556" s="383"/>
      <c r="AH556" s="383"/>
      <c r="AI556" s="383"/>
      <c r="AJ556" s="383"/>
      <c r="AK556" s="383"/>
      <c r="AL556" s="383"/>
      <c r="AM556" s="383"/>
      <c r="AN556" s="383"/>
    </row>
    <row r="557" spans="1:40" s="386" customFormat="1" ht="11.25" customHeight="1">
      <c r="A557" s="383"/>
      <c r="B557" s="383"/>
      <c r="C557" s="383"/>
      <c r="D557" s="383"/>
      <c r="E557" s="383"/>
      <c r="F557" s="383"/>
      <c r="G557" s="383"/>
      <c r="H557" s="383"/>
      <c r="I557" s="383"/>
      <c r="J557" s="383"/>
      <c r="K557" s="383"/>
      <c r="L557" s="383"/>
      <c r="M557" s="383"/>
      <c r="N557" s="383"/>
      <c r="O557" s="383"/>
      <c r="P557" s="383"/>
      <c r="Q557" s="383"/>
      <c r="R557" s="383"/>
      <c r="S557" s="383"/>
      <c r="T557" s="383"/>
      <c r="U557" s="383"/>
      <c r="V557" s="383"/>
      <c r="W557" s="383"/>
      <c r="X557" s="383"/>
      <c r="Y557" s="383"/>
      <c r="Z557" s="383"/>
      <c r="AA557" s="383"/>
      <c r="AB557" s="383"/>
      <c r="AC557" s="383"/>
      <c r="AD557" s="383"/>
      <c r="AE557" s="383"/>
      <c r="AF557" s="383"/>
      <c r="AG557" s="383"/>
      <c r="AH557" s="383"/>
      <c r="AI557" s="383"/>
      <c r="AJ557" s="383"/>
      <c r="AK557" s="383"/>
      <c r="AL557" s="383"/>
      <c r="AM557" s="383"/>
      <c r="AN557" s="383"/>
    </row>
    <row r="558" spans="1:40" s="386" customFormat="1" ht="12.75" customHeight="1">
      <c r="A558" s="383"/>
      <c r="B558" s="383"/>
      <c r="C558" s="383"/>
      <c r="D558" s="383"/>
      <c r="E558" s="383"/>
      <c r="F558" s="383"/>
      <c r="G558" s="383"/>
      <c r="H558" s="383"/>
      <c r="I558" s="383"/>
      <c r="J558" s="383"/>
      <c r="K558" s="383"/>
      <c r="L558" s="383"/>
      <c r="M558" s="383"/>
      <c r="N558" s="383"/>
      <c r="O558" s="383"/>
      <c r="P558" s="383"/>
      <c r="Q558" s="383"/>
      <c r="R558" s="383"/>
      <c r="S558" s="383"/>
      <c r="T558" s="383"/>
      <c r="U558" s="383"/>
      <c r="V558" s="383"/>
      <c r="W558" s="383"/>
      <c r="X558" s="383"/>
      <c r="Y558" s="383"/>
      <c r="Z558" s="383"/>
      <c r="AA558" s="414" t="s">
        <v>145</v>
      </c>
      <c r="AB558" s="383"/>
      <c r="AC558" s="383"/>
      <c r="AD558" s="383"/>
      <c r="AE558" s="415"/>
      <c r="AF558" s="415"/>
      <c r="AG558" s="415"/>
      <c r="AH558" s="415"/>
      <c r="AI558" s="415"/>
      <c r="AJ558" s="415"/>
      <c r="AK558" s="415"/>
      <c r="AL558" s="415"/>
      <c r="AM558" s="415"/>
      <c r="AN558" s="415"/>
    </row>
    <row r="559" spans="1:40" s="386" customFormat="1" ht="12.75" customHeight="1">
      <c r="A559" s="383"/>
      <c r="B559" s="383"/>
      <c r="C559" s="383"/>
      <c r="D559" s="383"/>
      <c r="E559" s="383"/>
      <c r="F559" s="383"/>
      <c r="G559" s="383"/>
      <c r="H559" s="383"/>
      <c r="I559" s="383"/>
      <c r="J559" s="383"/>
      <c r="K559" s="383"/>
      <c r="L559" s="383"/>
      <c r="M559" s="383"/>
      <c r="N559" s="383"/>
      <c r="O559" s="383"/>
      <c r="P559" s="383"/>
      <c r="Q559" s="383"/>
      <c r="R559" s="383"/>
      <c r="S559" s="383"/>
      <c r="T559" s="383"/>
      <c r="U559" s="383"/>
      <c r="V559" s="383"/>
      <c r="W559" s="383"/>
      <c r="X559" s="383"/>
      <c r="Y559" s="383"/>
      <c r="Z559" s="383"/>
      <c r="AA559" s="414"/>
      <c r="AB559" s="383"/>
      <c r="AC559" s="383"/>
      <c r="AD559" s="383"/>
      <c r="AE559" s="415"/>
      <c r="AF559" s="415"/>
      <c r="AG559" s="415"/>
      <c r="AH559" s="415"/>
      <c r="AI559" s="415"/>
      <c r="AJ559" s="415"/>
      <c r="AK559" s="415"/>
      <c r="AL559" s="415"/>
      <c r="AM559" s="415"/>
      <c r="AN559" s="415"/>
    </row>
    <row r="560" spans="1:40" s="386" customFormat="1" ht="13.5" customHeight="1">
      <c r="A560" s="383"/>
      <c r="B560" s="383"/>
      <c r="C560" s="383"/>
      <c r="D560" s="383"/>
      <c r="E560" s="383"/>
      <c r="F560" s="383"/>
      <c r="G560" s="383"/>
      <c r="H560" s="383"/>
      <c r="I560" s="383"/>
      <c r="J560" s="383"/>
      <c r="K560" s="383"/>
      <c r="L560" s="383"/>
      <c r="M560" s="383"/>
      <c r="N560" s="383"/>
      <c r="O560" s="383"/>
      <c r="P560" s="383"/>
      <c r="Q560" s="383"/>
      <c r="R560" s="383"/>
      <c r="S560" s="383"/>
      <c r="T560" s="383"/>
      <c r="U560" s="383"/>
      <c r="V560" s="383"/>
      <c r="W560" s="383"/>
      <c r="X560" s="383"/>
      <c r="Y560" s="383"/>
      <c r="Z560" s="383"/>
      <c r="AA560" s="414"/>
      <c r="AB560" s="383"/>
      <c r="AC560" s="383"/>
      <c r="AD560" s="383"/>
      <c r="AE560" s="383"/>
      <c r="AF560" s="383"/>
      <c r="AG560" s="383"/>
      <c r="AH560" s="383"/>
      <c r="AI560" s="383"/>
      <c r="AJ560" s="383"/>
      <c r="AK560" s="383"/>
      <c r="AL560" s="383"/>
      <c r="AM560" s="383"/>
      <c r="AN560" s="383"/>
    </row>
    <row r="561" spans="1:41" s="386" customFormat="1" ht="16.5" customHeight="1">
      <c r="A561" s="380" t="s">
        <v>132</v>
      </c>
      <c r="B561" s="380"/>
      <c r="C561" s="381" t="str">
        <f>CONCATENATE('(7) vstupní data'!$B$6," ",'(7) vstupní data'!$B$7,"  ",'(7) vstupní data'!$B$8)</f>
        <v>25.- 26.2014 Český pohár  starší žákyně</v>
      </c>
      <c r="D561" s="381"/>
      <c r="E561" s="381"/>
      <c r="F561" s="381"/>
      <c r="G561" s="381"/>
      <c r="H561" s="381"/>
      <c r="I561" s="381"/>
      <c r="J561" s="381"/>
      <c r="K561" s="381"/>
      <c r="L561" s="381"/>
      <c r="M561" s="381"/>
      <c r="N561" s="381"/>
      <c r="O561" s="381"/>
      <c r="P561" s="381"/>
      <c r="Q561" s="381"/>
      <c r="R561" s="381"/>
      <c r="S561" s="381"/>
      <c r="T561" s="381"/>
      <c r="U561" s="381"/>
      <c r="V561" s="381"/>
      <c r="W561" s="381"/>
      <c r="X561" s="381" t="s">
        <v>133</v>
      </c>
      <c r="Y561" s="381"/>
      <c r="Z561" s="382" t="str">
        <f>'(7) vstupní data'!$B$11</f>
        <v>3.skupina</v>
      </c>
      <c r="AA561" s="382"/>
      <c r="AB561" s="382"/>
      <c r="AC561" s="382"/>
      <c r="AD561" s="382"/>
      <c r="AE561" s="382"/>
      <c r="AF561" s="383"/>
      <c r="AG561" s="383"/>
      <c r="AH561" s="384">
        <f>'(7) vstupní data'!$B$9</f>
        <v>0</v>
      </c>
      <c r="AI561" s="384"/>
      <c r="AJ561" s="384"/>
      <c r="AK561" s="384"/>
      <c r="AL561" s="384"/>
      <c r="AM561" s="384"/>
      <c r="AN561" s="384"/>
      <c r="AO561" s="385"/>
    </row>
    <row r="562" spans="1:40" s="386" customFormat="1" ht="15.75" customHeight="1">
      <c r="A562" s="380" t="s">
        <v>134</v>
      </c>
      <c r="B562" s="380"/>
      <c r="C562" s="381" t="str">
        <f>CONCATENATE('(7) vstupní data'!$B$1," ",'(7) vstupní data'!$B$3)</f>
        <v>TJ Orion Praha ZŠ Mráčkova 3090 Praha 12</v>
      </c>
      <c r="D562" s="381"/>
      <c r="E562" s="381"/>
      <c r="F562" s="381"/>
      <c r="G562" s="381"/>
      <c r="H562" s="381"/>
      <c r="I562" s="381"/>
      <c r="J562" s="381"/>
      <c r="K562" s="381"/>
      <c r="L562" s="381"/>
      <c r="M562" s="381"/>
      <c r="N562" s="381"/>
      <c r="O562" s="381"/>
      <c r="P562" s="381"/>
      <c r="Q562" s="381"/>
      <c r="R562" s="381"/>
      <c r="S562" s="381"/>
      <c r="T562" s="381"/>
      <c r="U562" s="381"/>
      <c r="V562" s="381"/>
      <c r="W562" s="381"/>
      <c r="X562" s="381"/>
      <c r="Y562" s="381"/>
      <c r="Z562" s="381"/>
      <c r="AA562" s="381"/>
      <c r="AB562" s="381"/>
      <c r="AC562" s="381"/>
      <c r="AD562" s="381"/>
      <c r="AE562" s="381"/>
      <c r="AF562" s="383"/>
      <c r="AG562" s="383"/>
      <c r="AH562" s="383"/>
      <c r="AI562" s="383"/>
      <c r="AJ562" s="383"/>
      <c r="AK562" s="383"/>
      <c r="AL562" s="383"/>
      <c r="AM562" s="383"/>
      <c r="AN562" s="383"/>
    </row>
    <row r="563" spans="1:40" s="386" customFormat="1" ht="15.75" customHeight="1">
      <c r="A563" s="387"/>
      <c r="B563" s="387"/>
      <c r="C563" s="388"/>
      <c r="D563" s="388"/>
      <c r="E563" s="388"/>
      <c r="F563" s="388"/>
      <c r="G563" s="388"/>
      <c r="H563" s="388"/>
      <c r="I563" s="388"/>
      <c r="J563" s="388"/>
      <c r="K563" s="388"/>
      <c r="L563" s="388"/>
      <c r="M563" s="388"/>
      <c r="N563" s="388"/>
      <c r="O563" s="388"/>
      <c r="P563" s="388"/>
      <c r="Q563" s="388"/>
      <c r="R563" s="388"/>
      <c r="S563" s="388"/>
      <c r="T563" s="388"/>
      <c r="U563" s="388"/>
      <c r="V563" s="388"/>
      <c r="W563" s="388"/>
      <c r="X563" s="388"/>
      <c r="Y563" s="388"/>
      <c r="Z563" s="388"/>
      <c r="AA563" s="388"/>
      <c r="AB563" s="388"/>
      <c r="AC563" s="388"/>
      <c r="AD563" s="388"/>
      <c r="AE563" s="388"/>
      <c r="AF563" s="383"/>
      <c r="AG563" s="383"/>
      <c r="AH563" s="381" t="s">
        <v>135</v>
      </c>
      <c r="AI563" s="381"/>
      <c r="AJ563" s="381"/>
      <c r="AK563" s="381"/>
      <c r="AL563" s="389">
        <v>21</v>
      </c>
      <c r="AM563" s="389"/>
      <c r="AN563" s="383"/>
    </row>
    <row r="564" spans="1:40" s="386" customFormat="1" ht="15.75" customHeight="1">
      <c r="A564" s="387"/>
      <c r="B564" s="387"/>
      <c r="C564" s="388"/>
      <c r="D564" s="388"/>
      <c r="E564" s="388"/>
      <c r="F564" s="388"/>
      <c r="G564" s="388"/>
      <c r="H564" s="388"/>
      <c r="I564" s="388"/>
      <c r="J564" s="388"/>
      <c r="K564" s="388"/>
      <c r="L564" s="388"/>
      <c r="M564" s="388"/>
      <c r="N564" s="388"/>
      <c r="O564" s="388"/>
      <c r="P564" s="388"/>
      <c r="Q564" s="388"/>
      <c r="R564" s="388"/>
      <c r="S564" s="388"/>
      <c r="T564" s="388"/>
      <c r="U564" s="388"/>
      <c r="V564" s="388"/>
      <c r="W564" s="388"/>
      <c r="X564" s="388"/>
      <c r="Y564" s="388"/>
      <c r="Z564" s="388"/>
      <c r="AA564" s="388"/>
      <c r="AB564" s="388"/>
      <c r="AC564" s="388"/>
      <c r="AD564" s="388"/>
      <c r="AE564" s="388"/>
      <c r="AF564" s="383"/>
      <c r="AG564" s="383"/>
      <c r="AH564" s="383"/>
      <c r="AI564" s="383"/>
      <c r="AJ564" s="383"/>
      <c r="AK564" s="383"/>
      <c r="AL564" s="383"/>
      <c r="AM564" s="383"/>
      <c r="AN564" s="383"/>
    </row>
    <row r="565" spans="1:40" s="386" customFormat="1" ht="15.75" customHeight="1">
      <c r="A565" s="390" t="s">
        <v>136</v>
      </c>
      <c r="B565" s="390"/>
      <c r="C565" s="383"/>
      <c r="D565" s="383"/>
      <c r="E565" s="391" t="s">
        <v>137</v>
      </c>
      <c r="F565" s="389" t="str">
        <f>VLOOKUP(AL563,'(7) vstupní data'!$H$2:$P$22,2,0)</f>
        <v>SK Třebín B</v>
      </c>
      <c r="G565" s="389"/>
      <c r="H565" s="389"/>
      <c r="I565" s="389"/>
      <c r="J565" s="389"/>
      <c r="K565" s="389"/>
      <c r="L565" s="389"/>
      <c r="M565" s="389"/>
      <c r="N565" s="389"/>
      <c r="O565" s="389"/>
      <c r="P565" s="389"/>
      <c r="Q565" s="389"/>
      <c r="R565" s="389"/>
      <c r="S565" s="389"/>
      <c r="T565" s="389"/>
      <c r="U565" s="383"/>
      <c r="V565" s="391" t="s">
        <v>138</v>
      </c>
      <c r="W565" s="389" t="str">
        <f>VLOOKUP(AL563,'(7) vstupní data'!$H$2:$P$22,6,0)</f>
        <v>TJ Kralupy</v>
      </c>
      <c r="X565" s="389"/>
      <c r="Y565" s="389"/>
      <c r="Z565" s="389"/>
      <c r="AA565" s="389"/>
      <c r="AB565" s="389"/>
      <c r="AC565" s="389"/>
      <c r="AD565" s="389"/>
      <c r="AE565" s="389"/>
      <c r="AF565" s="389"/>
      <c r="AG565" s="389"/>
      <c r="AH565" s="389"/>
      <c r="AI565" s="389"/>
      <c r="AJ565" s="389"/>
      <c r="AK565" s="389"/>
      <c r="AL565" s="383"/>
      <c r="AM565" s="383"/>
      <c r="AN565" s="383"/>
    </row>
    <row r="566" spans="1:40" s="386" customFormat="1" ht="11.25" customHeight="1">
      <c r="A566" s="383"/>
      <c r="B566" s="383"/>
      <c r="C566" s="383"/>
      <c r="D566" s="383"/>
      <c r="E566" s="383"/>
      <c r="F566" s="383"/>
      <c r="G566" s="383"/>
      <c r="H566" s="383"/>
      <c r="I566" s="383"/>
      <c r="J566" s="383"/>
      <c r="K566" s="383"/>
      <c r="L566" s="383"/>
      <c r="M566" s="383"/>
      <c r="N566" s="383"/>
      <c r="O566" s="383"/>
      <c r="P566" s="383"/>
      <c r="Q566" s="383"/>
      <c r="R566" s="383"/>
      <c r="S566" s="383"/>
      <c r="T566" s="383"/>
      <c r="U566" s="383"/>
      <c r="V566" s="383"/>
      <c r="W566" s="383"/>
      <c r="X566" s="383"/>
      <c r="Y566" s="383"/>
      <c r="Z566" s="383"/>
      <c r="AA566" s="383"/>
      <c r="AB566" s="383"/>
      <c r="AC566" s="383"/>
      <c r="AD566" s="383"/>
      <c r="AE566" s="383"/>
      <c r="AF566" s="383"/>
      <c r="AG566" s="383"/>
      <c r="AH566" s="383"/>
      <c r="AI566" s="383"/>
      <c r="AJ566" s="383"/>
      <c r="AK566" s="383"/>
      <c r="AL566" s="383"/>
      <c r="AM566" s="383"/>
      <c r="AN566" s="383"/>
    </row>
    <row r="567" spans="1:40" s="386" customFormat="1" ht="12.75" customHeight="1">
      <c r="A567" s="392" t="s">
        <v>141</v>
      </c>
      <c r="B567" s="383"/>
      <c r="C567" s="383"/>
      <c r="D567" s="383"/>
      <c r="E567" s="383"/>
      <c r="F567" s="383"/>
      <c r="G567" s="383"/>
      <c r="H567" s="383"/>
      <c r="I567" s="383"/>
      <c r="J567" s="383"/>
      <c r="K567" s="383"/>
      <c r="L567" s="383"/>
      <c r="M567" s="383"/>
      <c r="N567" s="383"/>
      <c r="O567" s="383"/>
      <c r="P567" s="383"/>
      <c r="Q567" s="383"/>
      <c r="R567" s="383"/>
      <c r="S567" s="383"/>
      <c r="T567" s="383"/>
      <c r="U567" s="383"/>
      <c r="V567" s="383"/>
      <c r="W567" s="383"/>
      <c r="X567" s="383"/>
      <c r="Y567" s="383"/>
      <c r="Z567" s="383"/>
      <c r="AA567" s="383"/>
      <c r="AB567" s="383"/>
      <c r="AC567" s="383"/>
      <c r="AD567" s="383"/>
      <c r="AE567" s="383"/>
      <c r="AF567" s="383"/>
      <c r="AG567" s="383"/>
      <c r="AH567" s="383"/>
      <c r="AI567" s="383"/>
      <c r="AJ567" s="383"/>
      <c r="AK567" s="383"/>
      <c r="AL567" s="383"/>
      <c r="AM567" s="383"/>
      <c r="AN567" s="383"/>
    </row>
    <row r="568" spans="1:40" s="386" customFormat="1" ht="12.75" customHeight="1">
      <c r="A568" s="393" t="s">
        <v>96</v>
      </c>
      <c r="B568" s="394">
        <v>1</v>
      </c>
      <c r="C568" s="394">
        <f>B568+1</f>
        <v>2</v>
      </c>
      <c r="D568" s="394">
        <f aca="true" t="shared" si="1362" ref="D568:D569">C568+1</f>
        <v>3</v>
      </c>
      <c r="E568" s="394">
        <f aca="true" t="shared" si="1363" ref="E568:E569">D568+1</f>
        <v>4</v>
      </c>
      <c r="F568" s="394">
        <f aca="true" t="shared" si="1364" ref="F568:F569">E568+1</f>
        <v>5</v>
      </c>
      <c r="G568" s="395">
        <f aca="true" t="shared" si="1365" ref="G568:G569">F568+1</f>
        <v>6</v>
      </c>
      <c r="H568" s="395">
        <f aca="true" t="shared" si="1366" ref="H568:H569">G568+1</f>
        <v>7</v>
      </c>
      <c r="I568" s="395">
        <f aca="true" t="shared" si="1367" ref="I568:I569">H568+1</f>
        <v>8</v>
      </c>
      <c r="J568" s="395">
        <f aca="true" t="shared" si="1368" ref="J568:J569">I568+1</f>
        <v>9</v>
      </c>
      <c r="K568" s="395">
        <f aca="true" t="shared" si="1369" ref="K568:K569">J568+1</f>
        <v>10</v>
      </c>
      <c r="L568" s="395">
        <f aca="true" t="shared" si="1370" ref="L568:L569">K568+1</f>
        <v>11</v>
      </c>
      <c r="M568" s="395">
        <f aca="true" t="shared" si="1371" ref="M568:M569">L568+1</f>
        <v>12</v>
      </c>
      <c r="N568" s="395">
        <f aca="true" t="shared" si="1372" ref="N568:N569">M568+1</f>
        <v>13</v>
      </c>
      <c r="O568" s="395">
        <f aca="true" t="shared" si="1373" ref="O568:O569">N568+1</f>
        <v>14</v>
      </c>
      <c r="P568" s="395">
        <f aca="true" t="shared" si="1374" ref="P568:P569">O568+1</f>
        <v>15</v>
      </c>
      <c r="Q568" s="395">
        <f aca="true" t="shared" si="1375" ref="Q568:Q569">P568+1</f>
        <v>16</v>
      </c>
      <c r="R568" s="395">
        <f aca="true" t="shared" si="1376" ref="R568:R569">Q568+1</f>
        <v>17</v>
      </c>
      <c r="S568" s="395">
        <f aca="true" t="shared" si="1377" ref="S568:S569">R568+1</f>
        <v>18</v>
      </c>
      <c r="T568" s="395">
        <f aca="true" t="shared" si="1378" ref="T568:T569">S568+1</f>
        <v>19</v>
      </c>
      <c r="U568" s="395">
        <f aca="true" t="shared" si="1379" ref="U568:U569">T568+1</f>
        <v>20</v>
      </c>
      <c r="V568" s="395">
        <f aca="true" t="shared" si="1380" ref="V568:V569">U568+1</f>
        <v>21</v>
      </c>
      <c r="W568" s="395">
        <f aca="true" t="shared" si="1381" ref="W568:W569">V568+1</f>
        <v>22</v>
      </c>
      <c r="X568" s="395">
        <f aca="true" t="shared" si="1382" ref="X568:X569">W568+1</f>
        <v>23</v>
      </c>
      <c r="Y568" s="395">
        <f aca="true" t="shared" si="1383" ref="Y568:Y569">X568+1</f>
        <v>24</v>
      </c>
      <c r="Z568" s="395">
        <f aca="true" t="shared" si="1384" ref="Z568:Z569">Y568+1</f>
        <v>25</v>
      </c>
      <c r="AA568" s="395">
        <f aca="true" t="shared" si="1385" ref="AA568:AA569">Z568+1</f>
        <v>26</v>
      </c>
      <c r="AB568" s="395">
        <f aca="true" t="shared" si="1386" ref="AB568:AB569">AA568+1</f>
        <v>27</v>
      </c>
      <c r="AC568" s="395">
        <f aca="true" t="shared" si="1387" ref="AC568:AC569">AB568+1</f>
        <v>28</v>
      </c>
      <c r="AD568" s="395">
        <f aca="true" t="shared" si="1388" ref="AD568:AD569">AC568+1</f>
        <v>29</v>
      </c>
      <c r="AE568" s="395">
        <f aca="true" t="shared" si="1389" ref="AE568:AE569">AD568+1</f>
        <v>30</v>
      </c>
      <c r="AF568" s="395">
        <f aca="true" t="shared" si="1390" ref="AF568:AF569">AE568+1</f>
        <v>31</v>
      </c>
      <c r="AG568" s="395">
        <f aca="true" t="shared" si="1391" ref="AG568:AG569">AF568+1</f>
        <v>32</v>
      </c>
      <c r="AH568" s="395">
        <f aca="true" t="shared" si="1392" ref="AH568:AH569">AG568+1</f>
        <v>33</v>
      </c>
      <c r="AI568" s="395">
        <f aca="true" t="shared" si="1393" ref="AI568:AI569">AH568+1</f>
        <v>34</v>
      </c>
      <c r="AJ568" s="395">
        <f aca="true" t="shared" si="1394" ref="AJ568:AJ569">AI568+1</f>
        <v>35</v>
      </c>
      <c r="AK568" s="395">
        <f aca="true" t="shared" si="1395" ref="AK568:AK569">AJ568+1</f>
        <v>36</v>
      </c>
      <c r="AL568" s="395">
        <f aca="true" t="shared" si="1396" ref="AL568:AL569">AK568+1</f>
        <v>37</v>
      </c>
      <c r="AM568" s="395">
        <f aca="true" t="shared" si="1397" ref="AM568:AM569">AL568+1</f>
        <v>38</v>
      </c>
      <c r="AN568" s="395">
        <f aca="true" t="shared" si="1398" ref="AN568:AN569">AM568+1</f>
        <v>39</v>
      </c>
    </row>
    <row r="569" spans="1:40" s="386" customFormat="1" ht="12.75" customHeight="1">
      <c r="A569" s="393" t="s">
        <v>97</v>
      </c>
      <c r="B569" s="394">
        <v>1</v>
      </c>
      <c r="C569" s="394">
        <f>B569+1</f>
        <v>2</v>
      </c>
      <c r="D569" s="394">
        <f t="shared" si="1362"/>
        <v>3</v>
      </c>
      <c r="E569" s="394">
        <f t="shared" si="1363"/>
        <v>4</v>
      </c>
      <c r="F569" s="394">
        <f t="shared" si="1364"/>
        <v>5</v>
      </c>
      <c r="G569" s="395">
        <f t="shared" si="1365"/>
        <v>6</v>
      </c>
      <c r="H569" s="395">
        <f t="shared" si="1366"/>
        <v>7</v>
      </c>
      <c r="I569" s="395">
        <f t="shared" si="1367"/>
        <v>8</v>
      </c>
      <c r="J569" s="395">
        <f t="shared" si="1368"/>
        <v>9</v>
      </c>
      <c r="K569" s="395">
        <f t="shared" si="1369"/>
        <v>10</v>
      </c>
      <c r="L569" s="395">
        <f t="shared" si="1370"/>
        <v>11</v>
      </c>
      <c r="M569" s="395">
        <f t="shared" si="1371"/>
        <v>12</v>
      </c>
      <c r="N569" s="395">
        <f t="shared" si="1372"/>
        <v>13</v>
      </c>
      <c r="O569" s="395">
        <f t="shared" si="1373"/>
        <v>14</v>
      </c>
      <c r="P569" s="395">
        <f t="shared" si="1374"/>
        <v>15</v>
      </c>
      <c r="Q569" s="395">
        <f t="shared" si="1375"/>
        <v>16</v>
      </c>
      <c r="R569" s="395">
        <f t="shared" si="1376"/>
        <v>17</v>
      </c>
      <c r="S569" s="395">
        <f t="shared" si="1377"/>
        <v>18</v>
      </c>
      <c r="T569" s="395">
        <f t="shared" si="1378"/>
        <v>19</v>
      </c>
      <c r="U569" s="395">
        <f t="shared" si="1379"/>
        <v>20</v>
      </c>
      <c r="V569" s="395">
        <f t="shared" si="1380"/>
        <v>21</v>
      </c>
      <c r="W569" s="395">
        <f t="shared" si="1381"/>
        <v>22</v>
      </c>
      <c r="X569" s="395">
        <f t="shared" si="1382"/>
        <v>23</v>
      </c>
      <c r="Y569" s="395">
        <f t="shared" si="1383"/>
        <v>24</v>
      </c>
      <c r="Z569" s="395">
        <f t="shared" si="1384"/>
        <v>25</v>
      </c>
      <c r="AA569" s="395">
        <f t="shared" si="1385"/>
        <v>26</v>
      </c>
      <c r="AB569" s="395">
        <f t="shared" si="1386"/>
        <v>27</v>
      </c>
      <c r="AC569" s="395">
        <f t="shared" si="1387"/>
        <v>28</v>
      </c>
      <c r="AD569" s="395">
        <f t="shared" si="1388"/>
        <v>29</v>
      </c>
      <c r="AE569" s="395">
        <f t="shared" si="1389"/>
        <v>30</v>
      </c>
      <c r="AF569" s="395">
        <f t="shared" si="1390"/>
        <v>31</v>
      </c>
      <c r="AG569" s="395">
        <f t="shared" si="1391"/>
        <v>32</v>
      </c>
      <c r="AH569" s="395">
        <f t="shared" si="1392"/>
        <v>33</v>
      </c>
      <c r="AI569" s="395">
        <f t="shared" si="1393"/>
        <v>34</v>
      </c>
      <c r="AJ569" s="395">
        <f t="shared" si="1394"/>
        <v>35</v>
      </c>
      <c r="AK569" s="395">
        <f t="shared" si="1395"/>
        <v>36</v>
      </c>
      <c r="AL569" s="395">
        <f t="shared" si="1396"/>
        <v>37</v>
      </c>
      <c r="AM569" s="395">
        <f t="shared" si="1397"/>
        <v>38</v>
      </c>
      <c r="AN569" s="395">
        <f t="shared" si="1398"/>
        <v>39</v>
      </c>
    </row>
    <row r="570" spans="1:40" s="386" customFormat="1" ht="12.75" customHeight="1">
      <c r="A570" s="396"/>
      <c r="B570" s="397"/>
      <c r="C570" s="397"/>
      <c r="D570" s="398"/>
      <c r="E570" s="398"/>
      <c r="F570" s="398"/>
      <c r="G570" s="399"/>
      <c r="H570" s="399"/>
      <c r="I570" s="398"/>
      <c r="J570" s="398"/>
      <c r="K570" s="398"/>
      <c r="L570" s="397"/>
      <c r="M570" s="397"/>
      <c r="N570" s="397"/>
      <c r="O570" s="397"/>
      <c r="P570" s="397"/>
      <c r="Q570" s="397"/>
      <c r="R570" s="397"/>
      <c r="S570" s="397"/>
      <c r="T570" s="397"/>
      <c r="U570" s="397"/>
      <c r="V570" s="397"/>
      <c r="W570" s="397"/>
      <c r="X570" s="397"/>
      <c r="Y570" s="397"/>
      <c r="Z570" s="397"/>
      <c r="AA570" s="397"/>
      <c r="AB570" s="397"/>
      <c r="AC570" s="397"/>
      <c r="AD570" s="397"/>
      <c r="AE570" s="397"/>
      <c r="AF570" s="397"/>
      <c r="AG570" s="397"/>
      <c r="AH570" s="397"/>
      <c r="AI570" s="397"/>
      <c r="AJ570" s="397"/>
      <c r="AK570" s="397"/>
      <c r="AL570" s="397"/>
      <c r="AM570" s="397"/>
      <c r="AN570" s="397"/>
    </row>
    <row r="571" spans="1:40" s="386" customFormat="1" ht="12.75" customHeight="1">
      <c r="A571" s="392"/>
      <c r="B571" s="400"/>
      <c r="C571" s="400"/>
      <c r="D571" s="401" t="s">
        <v>96</v>
      </c>
      <c r="E571" s="401" t="s">
        <v>90</v>
      </c>
      <c r="F571" s="401" t="s">
        <v>91</v>
      </c>
      <c r="G571" s="402"/>
      <c r="H571" s="403"/>
      <c r="I571" s="401" t="s">
        <v>97</v>
      </c>
      <c r="J571" s="401" t="s">
        <v>90</v>
      </c>
      <c r="K571" s="401" t="s">
        <v>91</v>
      </c>
      <c r="L571" s="400"/>
      <c r="M571" s="400"/>
      <c r="N571" s="400"/>
      <c r="O571" s="400"/>
      <c r="P571" s="400"/>
      <c r="Q571" s="400"/>
      <c r="R571" s="400"/>
      <c r="S571" s="400"/>
      <c r="T571" s="400"/>
      <c r="U571" s="400"/>
      <c r="V571" s="400"/>
      <c r="W571" s="400"/>
      <c r="X571" s="400"/>
      <c r="Y571" s="400"/>
      <c r="Z571" s="400"/>
      <c r="AA571" s="400"/>
      <c r="AB571" s="400"/>
      <c r="AC571" s="400"/>
      <c r="AD571" s="400"/>
      <c r="AE571" s="400"/>
      <c r="AF571" s="400"/>
      <c r="AG571" s="400"/>
      <c r="AH571" s="400"/>
      <c r="AI571" s="400"/>
      <c r="AJ571" s="400"/>
      <c r="AK571" s="400"/>
      <c r="AL571" s="383"/>
      <c r="AM571" s="383"/>
      <c r="AN571" s="383"/>
    </row>
    <row r="572" spans="1:40" s="386" customFormat="1" ht="12.75" customHeight="1">
      <c r="A572" s="392" t="s">
        <v>142</v>
      </c>
      <c r="B572" s="400"/>
      <c r="C572" s="400"/>
      <c r="D572" s="400"/>
      <c r="E572" s="400"/>
      <c r="F572" s="400"/>
      <c r="G572" s="400"/>
      <c r="H572" s="400"/>
      <c r="I572" s="400"/>
      <c r="J572" s="400"/>
      <c r="K572" s="400"/>
      <c r="L572" s="400"/>
      <c r="M572" s="400"/>
      <c r="N572" s="400"/>
      <c r="O572" s="400"/>
      <c r="P572" s="400"/>
      <c r="Q572" s="400"/>
      <c r="R572" s="400"/>
      <c r="S572" s="400"/>
      <c r="T572" s="400"/>
      <c r="U572" s="400"/>
      <c r="V572" s="400"/>
      <c r="W572" s="400"/>
      <c r="X572" s="400"/>
      <c r="Y572" s="400"/>
      <c r="Z572" s="400"/>
      <c r="AA572" s="400"/>
      <c r="AB572" s="400"/>
      <c r="AC572" s="400"/>
      <c r="AD572" s="400"/>
      <c r="AE572" s="400"/>
      <c r="AF572" s="400"/>
      <c r="AG572" s="400"/>
      <c r="AH572" s="400"/>
      <c r="AI572" s="400"/>
      <c r="AJ572" s="400"/>
      <c r="AK572" s="400"/>
      <c r="AL572" s="400"/>
      <c r="AM572" s="400"/>
      <c r="AN572" s="400"/>
    </row>
    <row r="573" spans="1:40" s="386" customFormat="1" ht="12.75" customHeight="1">
      <c r="A573" s="393" t="s">
        <v>96</v>
      </c>
      <c r="B573" s="394">
        <v>1</v>
      </c>
      <c r="C573" s="394">
        <f aca="true" t="shared" si="1399" ref="C573:C574">B573+1</f>
        <v>2</v>
      </c>
      <c r="D573" s="394">
        <f aca="true" t="shared" si="1400" ref="D573:D574">C573+1</f>
        <v>3</v>
      </c>
      <c r="E573" s="394">
        <f aca="true" t="shared" si="1401" ref="E573:E574">D573+1</f>
        <v>4</v>
      </c>
      <c r="F573" s="394">
        <f aca="true" t="shared" si="1402" ref="F573:F574">E573+1</f>
        <v>5</v>
      </c>
      <c r="G573" s="395">
        <f aca="true" t="shared" si="1403" ref="G573:G574">F573+1</f>
        <v>6</v>
      </c>
      <c r="H573" s="395">
        <f aca="true" t="shared" si="1404" ref="H573:H574">G573+1</f>
        <v>7</v>
      </c>
      <c r="I573" s="395">
        <f aca="true" t="shared" si="1405" ref="I573:I574">H573+1</f>
        <v>8</v>
      </c>
      <c r="J573" s="395">
        <f aca="true" t="shared" si="1406" ref="J573:J574">I573+1</f>
        <v>9</v>
      </c>
      <c r="K573" s="395">
        <f aca="true" t="shared" si="1407" ref="K573:K574">J573+1</f>
        <v>10</v>
      </c>
      <c r="L573" s="395">
        <f aca="true" t="shared" si="1408" ref="L573:L574">K573+1</f>
        <v>11</v>
      </c>
      <c r="M573" s="395">
        <f aca="true" t="shared" si="1409" ref="M573:M574">L573+1</f>
        <v>12</v>
      </c>
      <c r="N573" s="395">
        <f aca="true" t="shared" si="1410" ref="N573:N574">M573+1</f>
        <v>13</v>
      </c>
      <c r="O573" s="395">
        <f aca="true" t="shared" si="1411" ref="O573:O574">N573+1</f>
        <v>14</v>
      </c>
      <c r="P573" s="395">
        <f aca="true" t="shared" si="1412" ref="P573:P574">O573+1</f>
        <v>15</v>
      </c>
      <c r="Q573" s="395">
        <f aca="true" t="shared" si="1413" ref="Q573:Q574">P573+1</f>
        <v>16</v>
      </c>
      <c r="R573" s="395">
        <f aca="true" t="shared" si="1414" ref="R573:R574">Q573+1</f>
        <v>17</v>
      </c>
      <c r="S573" s="395">
        <f aca="true" t="shared" si="1415" ref="S573:S574">R573+1</f>
        <v>18</v>
      </c>
      <c r="T573" s="395">
        <f aca="true" t="shared" si="1416" ref="T573:T574">S573+1</f>
        <v>19</v>
      </c>
      <c r="U573" s="395">
        <f aca="true" t="shared" si="1417" ref="U573:U574">T573+1</f>
        <v>20</v>
      </c>
      <c r="V573" s="395">
        <f aca="true" t="shared" si="1418" ref="V573:V574">U573+1</f>
        <v>21</v>
      </c>
      <c r="W573" s="395">
        <f aca="true" t="shared" si="1419" ref="W573:W574">V573+1</f>
        <v>22</v>
      </c>
      <c r="X573" s="395">
        <f aca="true" t="shared" si="1420" ref="X573:X574">W573+1</f>
        <v>23</v>
      </c>
      <c r="Y573" s="395">
        <f aca="true" t="shared" si="1421" ref="Y573:Y574">X573+1</f>
        <v>24</v>
      </c>
      <c r="Z573" s="395">
        <f aca="true" t="shared" si="1422" ref="Z573:Z574">Y573+1</f>
        <v>25</v>
      </c>
      <c r="AA573" s="395">
        <f aca="true" t="shared" si="1423" ref="AA573:AA574">Z573+1</f>
        <v>26</v>
      </c>
      <c r="AB573" s="395">
        <f aca="true" t="shared" si="1424" ref="AB573:AB574">AA573+1</f>
        <v>27</v>
      </c>
      <c r="AC573" s="395">
        <f aca="true" t="shared" si="1425" ref="AC573:AC574">AB573+1</f>
        <v>28</v>
      </c>
      <c r="AD573" s="395">
        <f aca="true" t="shared" si="1426" ref="AD573:AD574">AC573+1</f>
        <v>29</v>
      </c>
      <c r="AE573" s="395">
        <f aca="true" t="shared" si="1427" ref="AE573:AE574">AD573+1</f>
        <v>30</v>
      </c>
      <c r="AF573" s="395">
        <f aca="true" t="shared" si="1428" ref="AF573:AF574">AE573+1</f>
        <v>31</v>
      </c>
      <c r="AG573" s="395">
        <f aca="true" t="shared" si="1429" ref="AG573:AG574">AF573+1</f>
        <v>32</v>
      </c>
      <c r="AH573" s="395">
        <f aca="true" t="shared" si="1430" ref="AH573:AH574">AG573+1</f>
        <v>33</v>
      </c>
      <c r="AI573" s="395">
        <f aca="true" t="shared" si="1431" ref="AI573:AI574">AH573+1</f>
        <v>34</v>
      </c>
      <c r="AJ573" s="395">
        <f aca="true" t="shared" si="1432" ref="AJ573:AJ574">AI573+1</f>
        <v>35</v>
      </c>
      <c r="AK573" s="395">
        <f aca="true" t="shared" si="1433" ref="AK573:AK574">AJ573+1</f>
        <v>36</v>
      </c>
      <c r="AL573" s="395">
        <f aca="true" t="shared" si="1434" ref="AL573:AL574">AK573+1</f>
        <v>37</v>
      </c>
      <c r="AM573" s="395">
        <f aca="true" t="shared" si="1435" ref="AM573:AM574">AL573+1</f>
        <v>38</v>
      </c>
      <c r="AN573" s="395">
        <f aca="true" t="shared" si="1436" ref="AN573:AN574">AM573+1</f>
        <v>39</v>
      </c>
    </row>
    <row r="574" spans="1:40" s="386" customFormat="1" ht="12.75" customHeight="1">
      <c r="A574" s="393" t="s">
        <v>97</v>
      </c>
      <c r="B574" s="394">
        <v>1</v>
      </c>
      <c r="C574" s="394">
        <f t="shared" si="1399"/>
        <v>2</v>
      </c>
      <c r="D574" s="394">
        <f t="shared" si="1400"/>
        <v>3</v>
      </c>
      <c r="E574" s="394">
        <f t="shared" si="1401"/>
        <v>4</v>
      </c>
      <c r="F574" s="394">
        <f t="shared" si="1402"/>
        <v>5</v>
      </c>
      <c r="G574" s="395">
        <f t="shared" si="1403"/>
        <v>6</v>
      </c>
      <c r="H574" s="395">
        <f t="shared" si="1404"/>
        <v>7</v>
      </c>
      <c r="I574" s="395">
        <f t="shared" si="1405"/>
        <v>8</v>
      </c>
      <c r="J574" s="395">
        <f t="shared" si="1406"/>
        <v>9</v>
      </c>
      <c r="K574" s="395">
        <f t="shared" si="1407"/>
        <v>10</v>
      </c>
      <c r="L574" s="395">
        <f t="shared" si="1408"/>
        <v>11</v>
      </c>
      <c r="M574" s="395">
        <f t="shared" si="1409"/>
        <v>12</v>
      </c>
      <c r="N574" s="395">
        <f t="shared" si="1410"/>
        <v>13</v>
      </c>
      <c r="O574" s="395">
        <f t="shared" si="1411"/>
        <v>14</v>
      </c>
      <c r="P574" s="395">
        <f t="shared" si="1412"/>
        <v>15</v>
      </c>
      <c r="Q574" s="395">
        <f t="shared" si="1413"/>
        <v>16</v>
      </c>
      <c r="R574" s="395">
        <f t="shared" si="1414"/>
        <v>17</v>
      </c>
      <c r="S574" s="395">
        <f t="shared" si="1415"/>
        <v>18</v>
      </c>
      <c r="T574" s="395">
        <f t="shared" si="1416"/>
        <v>19</v>
      </c>
      <c r="U574" s="395">
        <f t="shared" si="1417"/>
        <v>20</v>
      </c>
      <c r="V574" s="395">
        <f t="shared" si="1418"/>
        <v>21</v>
      </c>
      <c r="W574" s="395">
        <f t="shared" si="1419"/>
        <v>22</v>
      </c>
      <c r="X574" s="395">
        <f t="shared" si="1420"/>
        <v>23</v>
      </c>
      <c r="Y574" s="395">
        <f t="shared" si="1421"/>
        <v>24</v>
      </c>
      <c r="Z574" s="395">
        <f t="shared" si="1422"/>
        <v>25</v>
      </c>
      <c r="AA574" s="395">
        <f t="shared" si="1423"/>
        <v>26</v>
      </c>
      <c r="AB574" s="395">
        <f t="shared" si="1424"/>
        <v>27</v>
      </c>
      <c r="AC574" s="395">
        <f t="shared" si="1425"/>
        <v>28</v>
      </c>
      <c r="AD574" s="395">
        <f t="shared" si="1426"/>
        <v>29</v>
      </c>
      <c r="AE574" s="395">
        <f t="shared" si="1427"/>
        <v>30</v>
      </c>
      <c r="AF574" s="395">
        <f t="shared" si="1428"/>
        <v>31</v>
      </c>
      <c r="AG574" s="395">
        <f t="shared" si="1429"/>
        <v>32</v>
      </c>
      <c r="AH574" s="395">
        <f t="shared" si="1430"/>
        <v>33</v>
      </c>
      <c r="AI574" s="395">
        <f t="shared" si="1431"/>
        <v>34</v>
      </c>
      <c r="AJ574" s="395">
        <f t="shared" si="1432"/>
        <v>35</v>
      </c>
      <c r="AK574" s="395">
        <f t="shared" si="1433"/>
        <v>36</v>
      </c>
      <c r="AL574" s="395">
        <f t="shared" si="1434"/>
        <v>37</v>
      </c>
      <c r="AM574" s="395">
        <f t="shared" si="1435"/>
        <v>38</v>
      </c>
      <c r="AN574" s="395">
        <f t="shared" si="1436"/>
        <v>39</v>
      </c>
    </row>
    <row r="575" spans="1:41" s="386" customFormat="1" ht="12.75" customHeight="1">
      <c r="A575" s="396"/>
      <c r="B575" s="397"/>
      <c r="C575" s="397"/>
      <c r="D575" s="398"/>
      <c r="E575" s="398"/>
      <c r="F575" s="398"/>
      <c r="G575" s="399"/>
      <c r="H575" s="399"/>
      <c r="I575" s="398"/>
      <c r="J575" s="398"/>
      <c r="K575" s="398"/>
      <c r="L575" s="397"/>
      <c r="M575" s="397"/>
      <c r="N575" s="397"/>
      <c r="O575" s="397"/>
      <c r="P575" s="397"/>
      <c r="Q575" s="397"/>
      <c r="R575" s="397"/>
      <c r="S575" s="397"/>
      <c r="T575" s="397"/>
      <c r="U575" s="397"/>
      <c r="V575" s="397"/>
      <c r="W575" s="397"/>
      <c r="X575" s="397"/>
      <c r="Y575" s="397"/>
      <c r="Z575" s="397"/>
      <c r="AA575" s="397"/>
      <c r="AB575" s="397"/>
      <c r="AC575" s="397"/>
      <c r="AD575" s="397"/>
      <c r="AE575" s="397"/>
      <c r="AF575" s="397"/>
      <c r="AG575" s="397"/>
      <c r="AH575" s="397"/>
      <c r="AI575" s="397"/>
      <c r="AJ575" s="397"/>
      <c r="AK575" s="397"/>
      <c r="AL575" s="397"/>
      <c r="AM575" s="397"/>
      <c r="AN575" s="397"/>
      <c r="AO575" s="404"/>
    </row>
    <row r="576" spans="1:41" s="386" customFormat="1" ht="12.75" customHeight="1">
      <c r="A576" s="392"/>
      <c r="B576" s="400"/>
      <c r="C576" s="400"/>
      <c r="D576" s="401" t="s">
        <v>96</v>
      </c>
      <c r="E576" s="401" t="s">
        <v>90</v>
      </c>
      <c r="F576" s="401" t="s">
        <v>91</v>
      </c>
      <c r="G576" s="402"/>
      <c r="H576" s="403"/>
      <c r="I576" s="401" t="s">
        <v>97</v>
      </c>
      <c r="J576" s="401" t="s">
        <v>90</v>
      </c>
      <c r="K576" s="401" t="s">
        <v>91</v>
      </c>
      <c r="L576" s="400"/>
      <c r="M576" s="400"/>
      <c r="N576" s="400"/>
      <c r="O576" s="400"/>
      <c r="P576" s="400"/>
      <c r="Q576" s="400"/>
      <c r="R576" s="400"/>
      <c r="S576" s="400"/>
      <c r="T576" s="400"/>
      <c r="U576" s="400"/>
      <c r="V576" s="400"/>
      <c r="W576" s="400"/>
      <c r="X576" s="400"/>
      <c r="Y576" s="400"/>
      <c r="Z576" s="400"/>
      <c r="AA576" s="400"/>
      <c r="AB576" s="400"/>
      <c r="AC576" s="400"/>
      <c r="AD576" s="400"/>
      <c r="AE576" s="400"/>
      <c r="AF576" s="400"/>
      <c r="AG576" s="400"/>
      <c r="AH576" s="400"/>
      <c r="AI576" s="400"/>
      <c r="AJ576" s="400"/>
      <c r="AK576" s="400"/>
      <c r="AL576" s="400"/>
      <c r="AM576" s="400"/>
      <c r="AN576" s="400"/>
      <c r="AO576" s="405"/>
    </row>
    <row r="577" spans="1:40" s="386" customFormat="1" ht="11.25" customHeight="1">
      <c r="A577" s="383"/>
      <c r="B577" s="383"/>
      <c r="C577" s="383"/>
      <c r="D577" s="383"/>
      <c r="E577" s="383"/>
      <c r="F577" s="383"/>
      <c r="G577" s="383"/>
      <c r="H577" s="383"/>
      <c r="I577" s="383"/>
      <c r="J577" s="383"/>
      <c r="K577" s="383"/>
      <c r="L577" s="383"/>
      <c r="M577" s="383"/>
      <c r="N577" s="383"/>
      <c r="O577" s="383"/>
      <c r="P577" s="383"/>
      <c r="Q577" s="383"/>
      <c r="R577" s="383"/>
      <c r="S577" s="383"/>
      <c r="T577" s="383"/>
      <c r="U577" s="383"/>
      <c r="V577" s="383"/>
      <c r="W577" s="383"/>
      <c r="X577" s="383"/>
      <c r="Y577" s="383"/>
      <c r="Z577" s="383"/>
      <c r="AA577" s="383"/>
      <c r="AB577" s="383"/>
      <c r="AC577" s="383"/>
      <c r="AD577" s="383"/>
      <c r="AE577" s="383"/>
      <c r="AF577" s="383"/>
      <c r="AG577" s="383"/>
      <c r="AH577" s="383"/>
      <c r="AI577" s="383"/>
      <c r="AJ577" s="383"/>
      <c r="AK577" s="383"/>
      <c r="AL577" s="383"/>
      <c r="AM577" s="383"/>
      <c r="AN577" s="383"/>
    </row>
    <row r="578" spans="1:40" s="386" customFormat="1" ht="12" customHeight="1">
      <c r="A578" s="383"/>
      <c r="B578" s="383"/>
      <c r="C578" s="400"/>
      <c r="D578" s="406"/>
      <c r="E578" s="407"/>
      <c r="F578" s="407"/>
      <c r="G578" s="406"/>
      <c r="H578" s="406"/>
      <c r="I578" s="406"/>
      <c r="J578" s="407"/>
      <c r="K578" s="407"/>
      <c r="L578" s="400"/>
      <c r="M578" s="400"/>
      <c r="N578" s="400"/>
      <c r="O578" s="400"/>
      <c r="P578" s="383"/>
      <c r="Q578" s="383"/>
      <c r="R578" s="383"/>
      <c r="S578" s="383"/>
      <c r="T578" s="383"/>
      <c r="U578" s="383"/>
      <c r="V578" s="383"/>
      <c r="W578" s="383"/>
      <c r="X578" s="383"/>
      <c r="Y578" s="383"/>
      <c r="Z578" s="383"/>
      <c r="AA578" s="383"/>
      <c r="AB578" s="383"/>
      <c r="AC578" s="383"/>
      <c r="AD578" s="383"/>
      <c r="AE578" s="383"/>
      <c r="AF578" s="383"/>
      <c r="AG578" s="383"/>
      <c r="AH578" s="383"/>
      <c r="AI578" s="383"/>
      <c r="AJ578" s="383"/>
      <c r="AK578" s="383"/>
      <c r="AL578" s="383"/>
      <c r="AM578" s="383"/>
      <c r="AN578" s="383"/>
    </row>
    <row r="579" spans="1:40" s="386" customFormat="1" ht="11.25" customHeight="1">
      <c r="A579" s="383"/>
      <c r="B579" s="383"/>
      <c r="C579" s="383"/>
      <c r="D579" s="383"/>
      <c r="E579" s="383"/>
      <c r="F579" s="383"/>
      <c r="G579" s="383"/>
      <c r="H579" s="383"/>
      <c r="I579" s="383"/>
      <c r="J579" s="383"/>
      <c r="K579" s="383"/>
      <c r="L579" s="383"/>
      <c r="M579" s="383"/>
      <c r="N579" s="383"/>
      <c r="O579" s="383"/>
      <c r="P579" s="383"/>
      <c r="Q579" s="383"/>
      <c r="R579" s="383"/>
      <c r="S579" s="383"/>
      <c r="T579" s="383"/>
      <c r="U579" s="383"/>
      <c r="V579" s="383"/>
      <c r="W579" s="383"/>
      <c r="X579" s="383"/>
      <c r="Y579" s="383"/>
      <c r="Z579" s="383"/>
      <c r="AA579" s="383"/>
      <c r="AB579" s="383"/>
      <c r="AC579" s="383"/>
      <c r="AD579" s="383"/>
      <c r="AE579" s="383"/>
      <c r="AF579" s="383"/>
      <c r="AG579" s="383"/>
      <c r="AH579" s="383"/>
      <c r="AI579" s="383"/>
      <c r="AJ579" s="383"/>
      <c r="AK579" s="383"/>
      <c r="AL579" s="383"/>
      <c r="AM579" s="383"/>
      <c r="AN579" s="383"/>
    </row>
    <row r="580" spans="1:40" s="386" customFormat="1" ht="15.75" customHeight="1">
      <c r="A580" s="408" t="s">
        <v>139</v>
      </c>
      <c r="B580" s="392"/>
      <c r="C580" s="392"/>
      <c r="D580" s="392"/>
      <c r="E580" s="392"/>
      <c r="F580" s="383"/>
      <c r="G580" s="383"/>
      <c r="H580" s="409" t="s">
        <v>96</v>
      </c>
      <c r="I580" s="409"/>
      <c r="J580" s="409" t="s">
        <v>48</v>
      </c>
      <c r="K580" s="409" t="s">
        <v>97</v>
      </c>
      <c r="L580" s="409"/>
      <c r="M580" s="383"/>
      <c r="N580" s="383"/>
      <c r="O580" s="383"/>
      <c r="P580" s="383"/>
      <c r="Q580" s="383"/>
      <c r="R580" s="383"/>
      <c r="S580" s="383"/>
      <c r="T580" s="383"/>
      <c r="U580" s="383"/>
      <c r="V580" s="383"/>
      <c r="W580" s="383"/>
      <c r="X580" s="383"/>
      <c r="Y580" s="383"/>
      <c r="Z580" s="383"/>
      <c r="AA580" s="383"/>
      <c r="AB580" s="383"/>
      <c r="AC580" s="383"/>
      <c r="AD580" s="383"/>
      <c r="AE580" s="383"/>
      <c r="AF580" s="383"/>
      <c r="AG580" s="383"/>
      <c r="AH580" s="383"/>
      <c r="AI580" s="383"/>
      <c r="AJ580" s="383"/>
      <c r="AK580" s="383"/>
      <c r="AL580" s="383"/>
      <c r="AM580" s="383"/>
      <c r="AN580" s="383"/>
    </row>
    <row r="581" spans="1:40" s="386" customFormat="1" ht="15.75" customHeight="1">
      <c r="A581" s="383"/>
      <c r="B581" s="392"/>
      <c r="C581" s="392"/>
      <c r="D581" s="380" t="s">
        <v>141</v>
      </c>
      <c r="E581" s="380"/>
      <c r="F581" s="380"/>
      <c r="G581" s="380"/>
      <c r="H581" s="393"/>
      <c r="I581" s="393"/>
      <c r="J581" s="409" t="s">
        <v>48</v>
      </c>
      <c r="K581" s="393"/>
      <c r="L581" s="393"/>
      <c r="M581" s="410"/>
      <c r="N581" s="383"/>
      <c r="O581" s="411" t="s">
        <v>140</v>
      </c>
      <c r="P581" s="411"/>
      <c r="Q581" s="411"/>
      <c r="R581" s="411"/>
      <c r="S581" s="411"/>
      <c r="T581" s="412"/>
      <c r="U581" s="412"/>
      <c r="V581" s="412"/>
      <c r="W581" s="412"/>
      <c r="X581" s="412"/>
      <c r="Y581" s="412"/>
      <c r="Z581" s="412"/>
      <c r="AA581" s="412"/>
      <c r="AB581" s="412"/>
      <c r="AC581" s="412"/>
      <c r="AD581" s="412"/>
      <c r="AE581" s="412"/>
      <c r="AF581" s="412"/>
      <c r="AG581" s="412"/>
      <c r="AH581" s="412"/>
      <c r="AI581" s="412"/>
      <c r="AJ581" s="413" t="s">
        <v>48</v>
      </c>
      <c r="AK581" s="413"/>
      <c r="AL581" s="413"/>
      <c r="AM581" s="413"/>
      <c r="AN581" s="413"/>
    </row>
    <row r="582" spans="1:40" s="386" customFormat="1" ht="16.5" customHeight="1">
      <c r="A582" s="392"/>
      <c r="B582" s="392"/>
      <c r="C582" s="392"/>
      <c r="D582" s="380" t="s">
        <v>142</v>
      </c>
      <c r="E582" s="380"/>
      <c r="F582" s="380"/>
      <c r="G582" s="380"/>
      <c r="H582" s="393"/>
      <c r="I582" s="393"/>
      <c r="J582" s="409" t="s">
        <v>48</v>
      </c>
      <c r="K582" s="393"/>
      <c r="L582" s="393"/>
      <c r="M582" s="410"/>
      <c r="N582" s="383"/>
      <c r="O582" s="411"/>
      <c r="P582" s="411"/>
      <c r="Q582" s="411"/>
      <c r="R582" s="411"/>
      <c r="S582" s="411"/>
      <c r="T582" s="412"/>
      <c r="U582" s="412"/>
      <c r="V582" s="412"/>
      <c r="W582" s="412"/>
      <c r="X582" s="412"/>
      <c r="Y582" s="412"/>
      <c r="Z582" s="412"/>
      <c r="AA582" s="412"/>
      <c r="AB582" s="412"/>
      <c r="AC582" s="412"/>
      <c r="AD582" s="412"/>
      <c r="AE582" s="412"/>
      <c r="AF582" s="412"/>
      <c r="AG582" s="412"/>
      <c r="AH582" s="412"/>
      <c r="AI582" s="412"/>
      <c r="AJ582" s="413"/>
      <c r="AK582" s="413"/>
      <c r="AL582" s="413"/>
      <c r="AM582" s="413"/>
      <c r="AN582" s="413"/>
    </row>
    <row r="583" spans="1:40" s="386" customFormat="1" ht="15.75" customHeight="1">
      <c r="A583" s="392"/>
      <c r="B583" s="392"/>
      <c r="C583" s="380" t="s">
        <v>40</v>
      </c>
      <c r="D583" s="380"/>
      <c r="E583" s="380"/>
      <c r="F583" s="380"/>
      <c r="G583" s="380"/>
      <c r="H583" s="393"/>
      <c r="I583" s="393"/>
      <c r="J583" s="409" t="s">
        <v>48</v>
      </c>
      <c r="K583" s="393"/>
      <c r="L583" s="393"/>
      <c r="M583" s="383"/>
      <c r="N583" s="383"/>
      <c r="O583" s="383"/>
      <c r="P583" s="383"/>
      <c r="Q583" s="383"/>
      <c r="R583" s="383"/>
      <c r="S583" s="383"/>
      <c r="T583" s="383"/>
      <c r="U583" s="383"/>
      <c r="V583" s="383"/>
      <c r="W583" s="383"/>
      <c r="X583" s="383"/>
      <c r="Y583" s="383"/>
      <c r="Z583" s="383"/>
      <c r="AA583" s="383"/>
      <c r="AB583" s="383"/>
      <c r="AC583" s="383"/>
      <c r="AD583" s="383"/>
      <c r="AE583" s="383"/>
      <c r="AF583" s="383"/>
      <c r="AG583" s="383"/>
      <c r="AH583" s="383"/>
      <c r="AI583" s="383"/>
      <c r="AJ583" s="383"/>
      <c r="AK583" s="383"/>
      <c r="AL583" s="383"/>
      <c r="AM583" s="383"/>
      <c r="AN583" s="383"/>
    </row>
    <row r="584" spans="1:40" s="386" customFormat="1" ht="11.25" customHeight="1">
      <c r="A584" s="383"/>
      <c r="B584" s="383"/>
      <c r="C584" s="383"/>
      <c r="D584" s="383"/>
      <c r="E584" s="383"/>
      <c r="F584" s="383"/>
      <c r="G584" s="383"/>
      <c r="H584" s="383"/>
      <c r="I584" s="383"/>
      <c r="J584" s="383"/>
      <c r="K584" s="383"/>
      <c r="L584" s="383"/>
      <c r="M584" s="383"/>
      <c r="N584" s="383"/>
      <c r="O584" s="383"/>
      <c r="P584" s="383"/>
      <c r="Q584" s="383"/>
      <c r="R584" s="383"/>
      <c r="S584" s="383"/>
      <c r="T584" s="383"/>
      <c r="U584" s="383"/>
      <c r="V584" s="383"/>
      <c r="W584" s="383"/>
      <c r="X584" s="383"/>
      <c r="Y584" s="383"/>
      <c r="Z584" s="383"/>
      <c r="AA584" s="383"/>
      <c r="AB584" s="383"/>
      <c r="AC584" s="383"/>
      <c r="AD584" s="383"/>
      <c r="AE584" s="383"/>
      <c r="AF584" s="383"/>
      <c r="AG584" s="383"/>
      <c r="AH584" s="383"/>
      <c r="AI584" s="383"/>
      <c r="AJ584" s="383"/>
      <c r="AK584" s="383"/>
      <c r="AL584" s="383"/>
      <c r="AM584" s="383"/>
      <c r="AN584" s="383"/>
    </row>
    <row r="585" spans="1:40" s="386" customFormat="1" ht="12.75" customHeight="1">
      <c r="A585" s="383"/>
      <c r="B585" s="383"/>
      <c r="C585" s="383"/>
      <c r="D585" s="383"/>
      <c r="E585" s="383"/>
      <c r="F585" s="383"/>
      <c r="G585" s="383"/>
      <c r="H585" s="383"/>
      <c r="I585" s="383"/>
      <c r="J585" s="383"/>
      <c r="K585" s="383"/>
      <c r="L585" s="383"/>
      <c r="M585" s="383"/>
      <c r="N585" s="383"/>
      <c r="O585" s="383"/>
      <c r="P585" s="383"/>
      <c r="Q585" s="383"/>
      <c r="R585" s="383"/>
      <c r="S585" s="383"/>
      <c r="T585" s="383"/>
      <c r="U585" s="383"/>
      <c r="V585" s="383"/>
      <c r="W585" s="383"/>
      <c r="X585" s="383"/>
      <c r="Y585" s="383"/>
      <c r="Z585" s="383"/>
      <c r="AA585" s="414" t="s">
        <v>145</v>
      </c>
      <c r="AB585" s="383"/>
      <c r="AC585" s="383"/>
      <c r="AD585" s="383"/>
      <c r="AE585" s="415"/>
      <c r="AF585" s="415"/>
      <c r="AG585" s="415"/>
      <c r="AH585" s="415"/>
      <c r="AI585" s="415"/>
      <c r="AJ585" s="415"/>
      <c r="AK585" s="415"/>
      <c r="AL585" s="415"/>
      <c r="AM585" s="415"/>
      <c r="AN585" s="415"/>
    </row>
    <row r="586" spans="1:40" s="386" customFormat="1" ht="11.25" customHeight="1">
      <c r="A586" s="383"/>
      <c r="B586" s="383"/>
      <c r="C586" s="383"/>
      <c r="D586" s="383"/>
      <c r="E586" s="383"/>
      <c r="F586" s="383"/>
      <c r="G586" s="383"/>
      <c r="H586" s="383"/>
      <c r="I586" s="383"/>
      <c r="J586" s="383"/>
      <c r="K586" s="383"/>
      <c r="L586" s="383"/>
      <c r="M586" s="383"/>
      <c r="N586" s="383"/>
      <c r="O586" s="383"/>
      <c r="P586" s="383"/>
      <c r="Q586" s="383"/>
      <c r="R586" s="383"/>
      <c r="S586" s="383"/>
      <c r="T586" s="383"/>
      <c r="U586" s="383"/>
      <c r="V586" s="383"/>
      <c r="W586" s="383"/>
      <c r="X586" s="383"/>
      <c r="Y586" s="383"/>
      <c r="Z586" s="383"/>
      <c r="AA586" s="383"/>
      <c r="AB586" s="383"/>
      <c r="AC586" s="383"/>
      <c r="AD586" s="383"/>
      <c r="AE586" s="415"/>
      <c r="AF586" s="415"/>
      <c r="AG586" s="415"/>
      <c r="AH586" s="415"/>
      <c r="AI586" s="415"/>
      <c r="AJ586" s="415"/>
      <c r="AK586" s="415"/>
      <c r="AL586" s="415"/>
      <c r="AM586" s="415"/>
      <c r="AN586" s="415"/>
    </row>
    <row r="587" spans="1:40" s="386" customFormat="1" ht="11.25" customHeight="1">
      <c r="A587" s="383"/>
      <c r="B587" s="383"/>
      <c r="C587" s="383"/>
      <c r="D587" s="383"/>
      <c r="E587" s="383"/>
      <c r="F587" s="383"/>
      <c r="G587" s="383"/>
      <c r="H587" s="383"/>
      <c r="I587" s="383"/>
      <c r="J587" s="383"/>
      <c r="K587" s="383"/>
      <c r="L587" s="383"/>
      <c r="M587" s="383"/>
      <c r="N587" s="383"/>
      <c r="O587" s="383"/>
      <c r="P587" s="383"/>
      <c r="Q587" s="383"/>
      <c r="R587" s="383"/>
      <c r="S587" s="383"/>
      <c r="T587" s="383"/>
      <c r="U587" s="383"/>
      <c r="V587" s="383"/>
      <c r="W587" s="383"/>
      <c r="X587" s="383"/>
      <c r="Y587" s="383"/>
      <c r="Z587" s="383"/>
      <c r="AA587" s="383"/>
      <c r="AB587" s="383"/>
      <c r="AC587" s="383"/>
      <c r="AD587" s="383"/>
      <c r="AE587" s="383"/>
      <c r="AF587" s="383"/>
      <c r="AG587" s="383"/>
      <c r="AH587" s="383"/>
      <c r="AI587" s="383"/>
      <c r="AJ587" s="383"/>
      <c r="AK587" s="383"/>
      <c r="AL587" s="383"/>
      <c r="AM587" s="383"/>
      <c r="AN587" s="383"/>
    </row>
    <row r="588" spans="1:40" s="386" customFormat="1" ht="11.25" customHeight="1">
      <c r="A588" s="383"/>
      <c r="B588" s="383"/>
      <c r="C588" s="383"/>
      <c r="D588" s="383"/>
      <c r="E588" s="383"/>
      <c r="F588" s="383"/>
      <c r="G588" s="383"/>
      <c r="H588" s="383"/>
      <c r="I588" s="383"/>
      <c r="J588" s="383"/>
      <c r="K588" s="383"/>
      <c r="L588" s="383"/>
      <c r="M588" s="383"/>
      <c r="N588" s="383"/>
      <c r="O588" s="383"/>
      <c r="P588" s="383"/>
      <c r="Q588" s="383"/>
      <c r="R588" s="383"/>
      <c r="S588" s="383"/>
      <c r="T588" s="383"/>
      <c r="U588" s="383"/>
      <c r="V588" s="383"/>
      <c r="W588" s="383"/>
      <c r="X588" s="383"/>
      <c r="Y588" s="383"/>
      <c r="Z588" s="383"/>
      <c r="AA588" s="383"/>
      <c r="AB588" s="383"/>
      <c r="AC588" s="383"/>
      <c r="AD588" s="383"/>
      <c r="AE588" s="383"/>
      <c r="AF588" s="383"/>
      <c r="AG588" s="383"/>
      <c r="AH588" s="383"/>
      <c r="AI588" s="383"/>
      <c r="AJ588" s="383"/>
      <c r="AK588" s="383"/>
      <c r="AL588" s="383"/>
      <c r="AM588" s="383"/>
      <c r="AN588" s="383"/>
    </row>
    <row r="589" spans="1:40" s="386" customFormat="1" ht="12" customHeight="1">
      <c r="A589" s="383"/>
      <c r="B589" s="383"/>
      <c r="C589" s="383"/>
      <c r="D589" s="383"/>
      <c r="E589" s="383"/>
      <c r="F589" s="383"/>
      <c r="G589" s="383"/>
      <c r="H589" s="383"/>
      <c r="I589" s="383"/>
      <c r="J589" s="383"/>
      <c r="K589" s="383"/>
      <c r="L589" s="383"/>
      <c r="M589" s="383"/>
      <c r="N589" s="383"/>
      <c r="O589" s="383"/>
      <c r="P589" s="383"/>
      <c r="Q589" s="383"/>
      <c r="R589" s="383"/>
      <c r="S589" s="383"/>
      <c r="T589" s="383"/>
      <c r="U589" s="383"/>
      <c r="V589" s="383"/>
      <c r="W589" s="383"/>
      <c r="X589" s="383"/>
      <c r="Y589" s="383"/>
      <c r="Z589" s="383"/>
      <c r="AA589" s="383"/>
      <c r="AB589" s="383"/>
      <c r="AC589" s="383"/>
      <c r="AD589" s="383"/>
      <c r="AE589" s="383"/>
      <c r="AF589" s="383"/>
      <c r="AG589" s="383"/>
      <c r="AH589" s="383"/>
      <c r="AI589" s="383"/>
      <c r="AJ589" s="383"/>
      <c r="AK589" s="383"/>
      <c r="AL589" s="383"/>
      <c r="AM589" s="383"/>
      <c r="AN589" s="383"/>
    </row>
    <row r="590" spans="1:40" s="386" customFormat="1" ht="16.5" customHeight="1">
      <c r="A590" s="380" t="s">
        <v>132</v>
      </c>
      <c r="B590" s="380"/>
      <c r="C590" s="381" t="str">
        <f>CONCATENATE('(7) vstupní data'!$B$6," ",'(7) vstupní data'!$B$7,"  ",'(7) vstupní data'!$B$8)</f>
        <v>25.- 26.2014 Český pohár  starší žákyně</v>
      </c>
      <c r="D590" s="381"/>
      <c r="E590" s="381"/>
      <c r="F590" s="381"/>
      <c r="G590" s="381"/>
      <c r="H590" s="381"/>
      <c r="I590" s="381"/>
      <c r="J590" s="381"/>
      <c r="K590" s="381"/>
      <c r="L590" s="381"/>
      <c r="M590" s="381"/>
      <c r="N590" s="381"/>
      <c r="O590" s="381"/>
      <c r="P590" s="381"/>
      <c r="Q590" s="381"/>
      <c r="R590" s="381"/>
      <c r="S590" s="381"/>
      <c r="T590" s="381"/>
      <c r="U590" s="381"/>
      <c r="V590" s="381"/>
      <c r="W590" s="381"/>
      <c r="X590" s="381" t="s">
        <v>133</v>
      </c>
      <c r="Y590" s="381"/>
      <c r="Z590" s="382" t="str">
        <f>'(7) vstupní data'!$B$11</f>
        <v>3.skupina</v>
      </c>
      <c r="AA590" s="382"/>
      <c r="AB590" s="382"/>
      <c r="AC590" s="382"/>
      <c r="AD590" s="382"/>
      <c r="AE590" s="382"/>
      <c r="AF590" s="383"/>
      <c r="AG590" s="383"/>
      <c r="AH590" s="384">
        <f>'(7) vstupní data'!$B$9</f>
        <v>0</v>
      </c>
      <c r="AI590" s="384"/>
      <c r="AJ590" s="384"/>
      <c r="AK590" s="384"/>
      <c r="AL590" s="384"/>
      <c r="AM590" s="384"/>
      <c r="AN590" s="384"/>
    </row>
    <row r="591" spans="1:40" s="386" customFormat="1" ht="15.75" customHeight="1">
      <c r="A591" s="380" t="s">
        <v>134</v>
      </c>
      <c r="B591" s="380"/>
      <c r="C591" s="381" t="str">
        <f>CONCATENATE('(7) vstupní data'!$B$1," ",'(7) vstupní data'!$B$3)</f>
        <v>TJ Orion Praha ZŠ Mráčkova 3090 Praha 12</v>
      </c>
      <c r="D591" s="381"/>
      <c r="E591" s="381"/>
      <c r="F591" s="381"/>
      <c r="G591" s="381"/>
      <c r="H591" s="381"/>
      <c r="I591" s="381"/>
      <c r="J591" s="381"/>
      <c r="K591" s="381"/>
      <c r="L591" s="381"/>
      <c r="M591" s="381"/>
      <c r="N591" s="381"/>
      <c r="O591" s="381"/>
      <c r="P591" s="381"/>
      <c r="Q591" s="381"/>
      <c r="R591" s="381"/>
      <c r="S591" s="381"/>
      <c r="T591" s="381"/>
      <c r="U591" s="381"/>
      <c r="V591" s="381"/>
      <c r="W591" s="381"/>
      <c r="X591" s="381"/>
      <c r="Y591" s="381"/>
      <c r="Z591" s="381"/>
      <c r="AA591" s="381"/>
      <c r="AB591" s="381"/>
      <c r="AC591" s="381"/>
      <c r="AD591" s="381"/>
      <c r="AE591" s="381"/>
      <c r="AF591" s="383"/>
      <c r="AG591" s="383"/>
      <c r="AH591" s="383"/>
      <c r="AI591" s="383"/>
      <c r="AJ591" s="383"/>
      <c r="AK591" s="383"/>
      <c r="AL591" s="383"/>
      <c r="AM591" s="383"/>
      <c r="AN591" s="383"/>
    </row>
    <row r="592" spans="1:40" s="386" customFormat="1" ht="15.75" customHeight="1">
      <c r="A592" s="387"/>
      <c r="B592" s="387"/>
      <c r="C592" s="388"/>
      <c r="D592" s="388"/>
      <c r="E592" s="388"/>
      <c r="F592" s="388"/>
      <c r="G592" s="388"/>
      <c r="H592" s="388"/>
      <c r="I592" s="388"/>
      <c r="J592" s="388"/>
      <c r="K592" s="388"/>
      <c r="L592" s="388"/>
      <c r="M592" s="388"/>
      <c r="N592" s="388"/>
      <c r="O592" s="388"/>
      <c r="P592" s="388"/>
      <c r="Q592" s="388"/>
      <c r="R592" s="388"/>
      <c r="S592" s="388"/>
      <c r="T592" s="388"/>
      <c r="U592" s="388"/>
      <c r="V592" s="388"/>
      <c r="W592" s="388"/>
      <c r="X592" s="388"/>
      <c r="Y592" s="388"/>
      <c r="Z592" s="388"/>
      <c r="AA592" s="388"/>
      <c r="AB592" s="388"/>
      <c r="AC592" s="388"/>
      <c r="AD592" s="388"/>
      <c r="AE592" s="388"/>
      <c r="AF592" s="383"/>
      <c r="AG592" s="383"/>
      <c r="AH592" s="381" t="s">
        <v>135</v>
      </c>
      <c r="AI592" s="381"/>
      <c r="AJ592" s="381"/>
      <c r="AK592" s="381"/>
      <c r="AL592" s="389"/>
      <c r="AM592" s="389"/>
      <c r="AN592" s="383"/>
    </row>
    <row r="593" spans="1:40" s="386" customFormat="1" ht="15.75" customHeight="1">
      <c r="A593" s="387"/>
      <c r="B593" s="387"/>
      <c r="C593" s="388"/>
      <c r="D593" s="388"/>
      <c r="E593" s="388"/>
      <c r="F593" s="388"/>
      <c r="G593" s="388"/>
      <c r="H593" s="388"/>
      <c r="I593" s="388"/>
      <c r="J593" s="388"/>
      <c r="K593" s="388"/>
      <c r="L593" s="388"/>
      <c r="M593" s="388"/>
      <c r="N593" s="388"/>
      <c r="O593" s="388"/>
      <c r="P593" s="388"/>
      <c r="Q593" s="388"/>
      <c r="R593" s="388"/>
      <c r="S593" s="388"/>
      <c r="T593" s="388"/>
      <c r="U593" s="388"/>
      <c r="V593" s="388"/>
      <c r="W593" s="388"/>
      <c r="X593" s="388"/>
      <c r="Y593" s="388"/>
      <c r="Z593" s="388"/>
      <c r="AA593" s="388"/>
      <c r="AB593" s="388"/>
      <c r="AC593" s="388"/>
      <c r="AD593" s="388"/>
      <c r="AE593" s="388"/>
      <c r="AF593" s="383"/>
      <c r="AG593" s="383"/>
      <c r="AH593" s="383"/>
      <c r="AI593" s="383"/>
      <c r="AJ593" s="383"/>
      <c r="AK593" s="383"/>
      <c r="AL593" s="383"/>
      <c r="AM593" s="383"/>
      <c r="AN593" s="383"/>
    </row>
    <row r="594" spans="1:40" s="386" customFormat="1" ht="15.75" customHeight="1">
      <c r="A594" s="390" t="s">
        <v>136</v>
      </c>
      <c r="B594" s="390"/>
      <c r="C594" s="383"/>
      <c r="D594" s="383"/>
      <c r="E594" s="391" t="s">
        <v>137</v>
      </c>
      <c r="F594" s="389"/>
      <c r="G594" s="389"/>
      <c r="H594" s="389"/>
      <c r="I594" s="389"/>
      <c r="J594" s="389"/>
      <c r="K594" s="389"/>
      <c r="L594" s="389"/>
      <c r="M594" s="389"/>
      <c r="N594" s="389"/>
      <c r="O594" s="389"/>
      <c r="P594" s="389"/>
      <c r="Q594" s="389"/>
      <c r="R594" s="389"/>
      <c r="S594" s="389"/>
      <c r="T594" s="389"/>
      <c r="U594" s="383"/>
      <c r="V594" s="391" t="s">
        <v>138</v>
      </c>
      <c r="W594" s="389"/>
      <c r="X594" s="389"/>
      <c r="Y594" s="389"/>
      <c r="Z594" s="389"/>
      <c r="AA594" s="389"/>
      <c r="AB594" s="389"/>
      <c r="AC594" s="389"/>
      <c r="AD594" s="389"/>
      <c r="AE594" s="389"/>
      <c r="AF594" s="389"/>
      <c r="AG594" s="389"/>
      <c r="AH594" s="389"/>
      <c r="AI594" s="389"/>
      <c r="AJ594" s="389"/>
      <c r="AK594" s="389"/>
      <c r="AL594" s="383"/>
      <c r="AM594" s="383"/>
      <c r="AN594" s="383"/>
    </row>
    <row r="595" spans="1:40" s="386" customFormat="1" ht="11.25" customHeight="1">
      <c r="A595" s="383"/>
      <c r="B595" s="383"/>
      <c r="C595" s="383"/>
      <c r="D595" s="383"/>
      <c r="E595" s="383"/>
      <c r="F595" s="383"/>
      <c r="G595" s="383"/>
      <c r="H595" s="383"/>
      <c r="I595" s="383"/>
      <c r="J595" s="383"/>
      <c r="K595" s="383"/>
      <c r="L595" s="383"/>
      <c r="M595" s="383"/>
      <c r="N595" s="383"/>
      <c r="O595" s="383"/>
      <c r="P595" s="383"/>
      <c r="Q595" s="383"/>
      <c r="R595" s="383"/>
      <c r="S595" s="383"/>
      <c r="T595" s="383"/>
      <c r="U595" s="383"/>
      <c r="V595" s="383"/>
      <c r="W595" s="383"/>
      <c r="X595" s="383"/>
      <c r="Y595" s="383"/>
      <c r="Z595" s="383"/>
      <c r="AA595" s="383"/>
      <c r="AB595" s="383"/>
      <c r="AC595" s="383"/>
      <c r="AD595" s="383"/>
      <c r="AE595" s="383"/>
      <c r="AF595" s="383"/>
      <c r="AG595" s="383"/>
      <c r="AH595" s="383"/>
      <c r="AI595" s="383"/>
      <c r="AJ595" s="383"/>
      <c r="AK595" s="383"/>
      <c r="AL595" s="383"/>
      <c r="AM595" s="383"/>
      <c r="AN595" s="383"/>
    </row>
    <row r="596" spans="1:40" s="386" customFormat="1" ht="12.75" customHeight="1">
      <c r="A596" s="392" t="s">
        <v>141</v>
      </c>
      <c r="B596" s="383"/>
      <c r="C596" s="383"/>
      <c r="D596" s="383"/>
      <c r="E596" s="383"/>
      <c r="F596" s="383"/>
      <c r="G596" s="383"/>
      <c r="H596" s="383"/>
      <c r="I596" s="383"/>
      <c r="J596" s="383"/>
      <c r="K596" s="383"/>
      <c r="L596" s="383"/>
      <c r="M596" s="383"/>
      <c r="N596" s="383"/>
      <c r="O596" s="383"/>
      <c r="P596" s="383"/>
      <c r="Q596" s="383"/>
      <c r="R596" s="383"/>
      <c r="S596" s="383"/>
      <c r="T596" s="383"/>
      <c r="U596" s="383"/>
      <c r="V596" s="383"/>
      <c r="W596" s="383"/>
      <c r="X596" s="383"/>
      <c r="Y596" s="383"/>
      <c r="Z596" s="383"/>
      <c r="AA596" s="383"/>
      <c r="AB596" s="383"/>
      <c r="AC596" s="383"/>
      <c r="AD596" s="383"/>
      <c r="AE596" s="383"/>
      <c r="AF596" s="383"/>
      <c r="AG596" s="383"/>
      <c r="AH596" s="383"/>
      <c r="AI596" s="383"/>
      <c r="AJ596" s="383"/>
      <c r="AK596" s="383"/>
      <c r="AL596" s="383"/>
      <c r="AM596" s="383"/>
      <c r="AN596" s="383"/>
    </row>
    <row r="597" spans="1:40" s="386" customFormat="1" ht="12.75" customHeight="1">
      <c r="A597" s="393" t="s">
        <v>96</v>
      </c>
      <c r="B597" s="394">
        <v>1</v>
      </c>
      <c r="C597" s="394">
        <f>B597+1</f>
        <v>2</v>
      </c>
      <c r="D597" s="394">
        <f aca="true" t="shared" si="1437" ref="D597:D598">C597+1</f>
        <v>3</v>
      </c>
      <c r="E597" s="394">
        <f aca="true" t="shared" si="1438" ref="E597:E598">D597+1</f>
        <v>4</v>
      </c>
      <c r="F597" s="394">
        <f aca="true" t="shared" si="1439" ref="F597:F598">E597+1</f>
        <v>5</v>
      </c>
      <c r="G597" s="395">
        <f aca="true" t="shared" si="1440" ref="G597:G598">F597+1</f>
        <v>6</v>
      </c>
      <c r="H597" s="395">
        <f aca="true" t="shared" si="1441" ref="H597:H598">G597+1</f>
        <v>7</v>
      </c>
      <c r="I597" s="395">
        <f aca="true" t="shared" si="1442" ref="I597:I598">H597+1</f>
        <v>8</v>
      </c>
      <c r="J597" s="395">
        <f aca="true" t="shared" si="1443" ref="J597:J598">I597+1</f>
        <v>9</v>
      </c>
      <c r="K597" s="395">
        <f aca="true" t="shared" si="1444" ref="K597:K598">J597+1</f>
        <v>10</v>
      </c>
      <c r="L597" s="395">
        <f aca="true" t="shared" si="1445" ref="L597:L598">K597+1</f>
        <v>11</v>
      </c>
      <c r="M597" s="395">
        <f aca="true" t="shared" si="1446" ref="M597:M598">L597+1</f>
        <v>12</v>
      </c>
      <c r="N597" s="395">
        <f aca="true" t="shared" si="1447" ref="N597:N598">M597+1</f>
        <v>13</v>
      </c>
      <c r="O597" s="395">
        <f aca="true" t="shared" si="1448" ref="O597:O598">N597+1</f>
        <v>14</v>
      </c>
      <c r="P597" s="395">
        <f aca="true" t="shared" si="1449" ref="P597:P598">O597+1</f>
        <v>15</v>
      </c>
      <c r="Q597" s="395">
        <f aca="true" t="shared" si="1450" ref="Q597:Q598">P597+1</f>
        <v>16</v>
      </c>
      <c r="R597" s="395">
        <f aca="true" t="shared" si="1451" ref="R597:R598">Q597+1</f>
        <v>17</v>
      </c>
      <c r="S597" s="395">
        <f aca="true" t="shared" si="1452" ref="S597:S598">R597+1</f>
        <v>18</v>
      </c>
      <c r="T597" s="395">
        <f aca="true" t="shared" si="1453" ref="T597:T598">S597+1</f>
        <v>19</v>
      </c>
      <c r="U597" s="395">
        <f aca="true" t="shared" si="1454" ref="U597:U598">T597+1</f>
        <v>20</v>
      </c>
      <c r="V597" s="395">
        <f aca="true" t="shared" si="1455" ref="V597:V598">U597+1</f>
        <v>21</v>
      </c>
      <c r="W597" s="395">
        <f aca="true" t="shared" si="1456" ref="W597:W598">V597+1</f>
        <v>22</v>
      </c>
      <c r="X597" s="395">
        <f aca="true" t="shared" si="1457" ref="X597:X598">W597+1</f>
        <v>23</v>
      </c>
      <c r="Y597" s="395">
        <f aca="true" t="shared" si="1458" ref="Y597:Y598">X597+1</f>
        <v>24</v>
      </c>
      <c r="Z597" s="395">
        <f aca="true" t="shared" si="1459" ref="Z597:Z598">Y597+1</f>
        <v>25</v>
      </c>
      <c r="AA597" s="395">
        <f aca="true" t="shared" si="1460" ref="AA597:AA598">Z597+1</f>
        <v>26</v>
      </c>
      <c r="AB597" s="395">
        <f aca="true" t="shared" si="1461" ref="AB597:AB598">AA597+1</f>
        <v>27</v>
      </c>
      <c r="AC597" s="395">
        <f aca="true" t="shared" si="1462" ref="AC597:AC598">AB597+1</f>
        <v>28</v>
      </c>
      <c r="AD597" s="395">
        <f aca="true" t="shared" si="1463" ref="AD597:AD598">AC597+1</f>
        <v>29</v>
      </c>
      <c r="AE597" s="395">
        <f aca="true" t="shared" si="1464" ref="AE597:AE598">AD597+1</f>
        <v>30</v>
      </c>
      <c r="AF597" s="395">
        <f aca="true" t="shared" si="1465" ref="AF597:AF598">AE597+1</f>
        <v>31</v>
      </c>
      <c r="AG597" s="395">
        <f aca="true" t="shared" si="1466" ref="AG597:AG598">AF597+1</f>
        <v>32</v>
      </c>
      <c r="AH597" s="395">
        <f aca="true" t="shared" si="1467" ref="AH597:AH598">AG597+1</f>
        <v>33</v>
      </c>
      <c r="AI597" s="395">
        <f aca="true" t="shared" si="1468" ref="AI597:AI598">AH597+1</f>
        <v>34</v>
      </c>
      <c r="AJ597" s="395">
        <f aca="true" t="shared" si="1469" ref="AJ597:AJ598">AI597+1</f>
        <v>35</v>
      </c>
      <c r="AK597" s="395">
        <f aca="true" t="shared" si="1470" ref="AK597:AK598">AJ597+1</f>
        <v>36</v>
      </c>
      <c r="AL597" s="395">
        <f aca="true" t="shared" si="1471" ref="AL597:AL598">AK597+1</f>
        <v>37</v>
      </c>
      <c r="AM597" s="395">
        <f aca="true" t="shared" si="1472" ref="AM597:AM598">AL597+1</f>
        <v>38</v>
      </c>
      <c r="AN597" s="395">
        <f aca="true" t="shared" si="1473" ref="AN597:AN598">AM597+1</f>
        <v>39</v>
      </c>
    </row>
    <row r="598" spans="1:40" s="386" customFormat="1" ht="12.75" customHeight="1">
      <c r="A598" s="393" t="s">
        <v>97</v>
      </c>
      <c r="B598" s="394">
        <v>1</v>
      </c>
      <c r="C598" s="394">
        <f>B598+1</f>
        <v>2</v>
      </c>
      <c r="D598" s="394">
        <f t="shared" si="1437"/>
        <v>3</v>
      </c>
      <c r="E598" s="394">
        <f t="shared" si="1438"/>
        <v>4</v>
      </c>
      <c r="F598" s="394">
        <f t="shared" si="1439"/>
        <v>5</v>
      </c>
      <c r="G598" s="395">
        <f t="shared" si="1440"/>
        <v>6</v>
      </c>
      <c r="H598" s="395">
        <f t="shared" si="1441"/>
        <v>7</v>
      </c>
      <c r="I598" s="395">
        <f t="shared" si="1442"/>
        <v>8</v>
      </c>
      <c r="J598" s="395">
        <f t="shared" si="1443"/>
        <v>9</v>
      </c>
      <c r="K598" s="395">
        <f t="shared" si="1444"/>
        <v>10</v>
      </c>
      <c r="L598" s="395">
        <f t="shared" si="1445"/>
        <v>11</v>
      </c>
      <c r="M598" s="395">
        <f t="shared" si="1446"/>
        <v>12</v>
      </c>
      <c r="N598" s="395">
        <f t="shared" si="1447"/>
        <v>13</v>
      </c>
      <c r="O598" s="395">
        <f t="shared" si="1448"/>
        <v>14</v>
      </c>
      <c r="P598" s="395">
        <f t="shared" si="1449"/>
        <v>15</v>
      </c>
      <c r="Q598" s="395">
        <f t="shared" si="1450"/>
        <v>16</v>
      </c>
      <c r="R598" s="395">
        <f t="shared" si="1451"/>
        <v>17</v>
      </c>
      <c r="S598" s="395">
        <f t="shared" si="1452"/>
        <v>18</v>
      </c>
      <c r="T598" s="395">
        <f t="shared" si="1453"/>
        <v>19</v>
      </c>
      <c r="U598" s="395">
        <f t="shared" si="1454"/>
        <v>20</v>
      </c>
      <c r="V598" s="395">
        <f t="shared" si="1455"/>
        <v>21</v>
      </c>
      <c r="W598" s="395">
        <f t="shared" si="1456"/>
        <v>22</v>
      </c>
      <c r="X598" s="395">
        <f t="shared" si="1457"/>
        <v>23</v>
      </c>
      <c r="Y598" s="395">
        <f t="shared" si="1458"/>
        <v>24</v>
      </c>
      <c r="Z598" s="395">
        <f t="shared" si="1459"/>
        <v>25</v>
      </c>
      <c r="AA598" s="395">
        <f t="shared" si="1460"/>
        <v>26</v>
      </c>
      <c r="AB598" s="395">
        <f t="shared" si="1461"/>
        <v>27</v>
      </c>
      <c r="AC598" s="395">
        <f t="shared" si="1462"/>
        <v>28</v>
      </c>
      <c r="AD598" s="395">
        <f t="shared" si="1463"/>
        <v>29</v>
      </c>
      <c r="AE598" s="395">
        <f t="shared" si="1464"/>
        <v>30</v>
      </c>
      <c r="AF598" s="395">
        <f t="shared" si="1465"/>
        <v>31</v>
      </c>
      <c r="AG598" s="395">
        <f t="shared" si="1466"/>
        <v>32</v>
      </c>
      <c r="AH598" s="395">
        <f t="shared" si="1467"/>
        <v>33</v>
      </c>
      <c r="AI598" s="395">
        <f t="shared" si="1468"/>
        <v>34</v>
      </c>
      <c r="AJ598" s="395">
        <f t="shared" si="1469"/>
        <v>35</v>
      </c>
      <c r="AK598" s="395">
        <f t="shared" si="1470"/>
        <v>36</v>
      </c>
      <c r="AL598" s="395">
        <f t="shared" si="1471"/>
        <v>37</v>
      </c>
      <c r="AM598" s="395">
        <f t="shared" si="1472"/>
        <v>38</v>
      </c>
      <c r="AN598" s="395">
        <f t="shared" si="1473"/>
        <v>39</v>
      </c>
    </row>
    <row r="599" spans="1:40" s="386" customFormat="1" ht="12.75" customHeight="1">
      <c r="A599" s="396"/>
      <c r="B599" s="397"/>
      <c r="C599" s="397"/>
      <c r="D599" s="398"/>
      <c r="E599" s="398"/>
      <c r="F599" s="398"/>
      <c r="G599" s="399"/>
      <c r="H599" s="399"/>
      <c r="I599" s="398"/>
      <c r="J599" s="398"/>
      <c r="K599" s="398"/>
      <c r="L599" s="397"/>
      <c r="M599" s="397"/>
      <c r="N599" s="397"/>
      <c r="O599" s="397"/>
      <c r="P599" s="397"/>
      <c r="Q599" s="397"/>
      <c r="R599" s="397"/>
      <c r="S599" s="397"/>
      <c r="T599" s="397"/>
      <c r="U599" s="397"/>
      <c r="V599" s="397"/>
      <c r="W599" s="397"/>
      <c r="X599" s="397"/>
      <c r="Y599" s="397"/>
      <c r="Z599" s="397"/>
      <c r="AA599" s="397"/>
      <c r="AB599" s="397"/>
      <c r="AC599" s="397"/>
      <c r="AD599" s="397"/>
      <c r="AE599" s="397"/>
      <c r="AF599" s="397"/>
      <c r="AG599" s="397"/>
      <c r="AH599" s="397"/>
      <c r="AI599" s="397"/>
      <c r="AJ599" s="397"/>
      <c r="AK599" s="397"/>
      <c r="AL599" s="397"/>
      <c r="AM599" s="397"/>
      <c r="AN599" s="397"/>
    </row>
    <row r="600" spans="1:40" s="386" customFormat="1" ht="12.75" customHeight="1">
      <c r="A600" s="392"/>
      <c r="B600" s="400"/>
      <c r="C600" s="400"/>
      <c r="D600" s="401" t="s">
        <v>96</v>
      </c>
      <c r="E600" s="401" t="s">
        <v>90</v>
      </c>
      <c r="F600" s="401" t="s">
        <v>91</v>
      </c>
      <c r="G600" s="402"/>
      <c r="H600" s="403"/>
      <c r="I600" s="401" t="s">
        <v>97</v>
      </c>
      <c r="J600" s="401" t="s">
        <v>90</v>
      </c>
      <c r="K600" s="401" t="s">
        <v>91</v>
      </c>
      <c r="L600" s="400"/>
      <c r="M600" s="400"/>
      <c r="N600" s="400"/>
      <c r="O600" s="400"/>
      <c r="P600" s="400"/>
      <c r="Q600" s="400"/>
      <c r="R600" s="400"/>
      <c r="S600" s="400"/>
      <c r="T600" s="400"/>
      <c r="U600" s="400"/>
      <c r="V600" s="400"/>
      <c r="W600" s="400"/>
      <c r="X600" s="400"/>
      <c r="Y600" s="400"/>
      <c r="Z600" s="400"/>
      <c r="AA600" s="400"/>
      <c r="AB600" s="400"/>
      <c r="AC600" s="400"/>
      <c r="AD600" s="400"/>
      <c r="AE600" s="400"/>
      <c r="AF600" s="400"/>
      <c r="AG600" s="400"/>
      <c r="AH600" s="400"/>
      <c r="AI600" s="400"/>
      <c r="AJ600" s="400"/>
      <c r="AK600" s="400"/>
      <c r="AL600" s="383"/>
      <c r="AM600" s="383"/>
      <c r="AN600" s="383"/>
    </row>
    <row r="601" spans="1:40" s="386" customFormat="1" ht="12.75" customHeight="1">
      <c r="A601" s="392" t="s">
        <v>142</v>
      </c>
      <c r="B601" s="400"/>
      <c r="C601" s="400"/>
      <c r="D601" s="400"/>
      <c r="E601" s="400"/>
      <c r="F601" s="400"/>
      <c r="G601" s="400"/>
      <c r="H601" s="400"/>
      <c r="I601" s="400"/>
      <c r="J601" s="400"/>
      <c r="K601" s="400"/>
      <c r="L601" s="400"/>
      <c r="M601" s="400"/>
      <c r="N601" s="400"/>
      <c r="O601" s="400"/>
      <c r="P601" s="400"/>
      <c r="Q601" s="400"/>
      <c r="R601" s="400"/>
      <c r="S601" s="400"/>
      <c r="T601" s="400"/>
      <c r="U601" s="400"/>
      <c r="V601" s="400"/>
      <c r="W601" s="400"/>
      <c r="X601" s="400"/>
      <c r="Y601" s="400"/>
      <c r="Z601" s="400"/>
      <c r="AA601" s="400"/>
      <c r="AB601" s="400"/>
      <c r="AC601" s="400"/>
      <c r="AD601" s="400"/>
      <c r="AE601" s="400"/>
      <c r="AF601" s="400"/>
      <c r="AG601" s="400"/>
      <c r="AH601" s="400"/>
      <c r="AI601" s="400"/>
      <c r="AJ601" s="400"/>
      <c r="AK601" s="400"/>
      <c r="AL601" s="400"/>
      <c r="AM601" s="400"/>
      <c r="AN601" s="400"/>
    </row>
    <row r="602" spans="1:40" s="386" customFormat="1" ht="12.75" customHeight="1">
      <c r="A602" s="393" t="s">
        <v>96</v>
      </c>
      <c r="B602" s="394">
        <v>1</v>
      </c>
      <c r="C602" s="394">
        <f aca="true" t="shared" si="1474" ref="C602:C603">B602+1</f>
        <v>2</v>
      </c>
      <c r="D602" s="394">
        <f aca="true" t="shared" si="1475" ref="D602:D603">C602+1</f>
        <v>3</v>
      </c>
      <c r="E602" s="394">
        <f aca="true" t="shared" si="1476" ref="E602:E603">D602+1</f>
        <v>4</v>
      </c>
      <c r="F602" s="394">
        <f aca="true" t="shared" si="1477" ref="F602:F603">E602+1</f>
        <v>5</v>
      </c>
      <c r="G602" s="395">
        <f aca="true" t="shared" si="1478" ref="G602:G603">F602+1</f>
        <v>6</v>
      </c>
      <c r="H602" s="395">
        <f aca="true" t="shared" si="1479" ref="H602:H603">G602+1</f>
        <v>7</v>
      </c>
      <c r="I602" s="395">
        <f aca="true" t="shared" si="1480" ref="I602:I603">H602+1</f>
        <v>8</v>
      </c>
      <c r="J602" s="395">
        <f aca="true" t="shared" si="1481" ref="J602:J603">I602+1</f>
        <v>9</v>
      </c>
      <c r="K602" s="395">
        <f aca="true" t="shared" si="1482" ref="K602:K603">J602+1</f>
        <v>10</v>
      </c>
      <c r="L602" s="395">
        <f aca="true" t="shared" si="1483" ref="L602:L603">K602+1</f>
        <v>11</v>
      </c>
      <c r="M602" s="395">
        <f aca="true" t="shared" si="1484" ref="M602:M603">L602+1</f>
        <v>12</v>
      </c>
      <c r="N602" s="395">
        <f aca="true" t="shared" si="1485" ref="N602:N603">M602+1</f>
        <v>13</v>
      </c>
      <c r="O602" s="395">
        <f aca="true" t="shared" si="1486" ref="O602:O603">N602+1</f>
        <v>14</v>
      </c>
      <c r="P602" s="395">
        <f aca="true" t="shared" si="1487" ref="P602:P603">O602+1</f>
        <v>15</v>
      </c>
      <c r="Q602" s="395">
        <f aca="true" t="shared" si="1488" ref="Q602:Q603">P602+1</f>
        <v>16</v>
      </c>
      <c r="R602" s="395">
        <f aca="true" t="shared" si="1489" ref="R602:R603">Q602+1</f>
        <v>17</v>
      </c>
      <c r="S602" s="395">
        <f aca="true" t="shared" si="1490" ref="S602:S603">R602+1</f>
        <v>18</v>
      </c>
      <c r="T602" s="395">
        <f aca="true" t="shared" si="1491" ref="T602:T603">S602+1</f>
        <v>19</v>
      </c>
      <c r="U602" s="395">
        <f aca="true" t="shared" si="1492" ref="U602:U603">T602+1</f>
        <v>20</v>
      </c>
      <c r="V602" s="395">
        <f aca="true" t="shared" si="1493" ref="V602:V603">U602+1</f>
        <v>21</v>
      </c>
      <c r="W602" s="395">
        <f aca="true" t="shared" si="1494" ref="W602:W603">V602+1</f>
        <v>22</v>
      </c>
      <c r="X602" s="395">
        <f aca="true" t="shared" si="1495" ref="X602:X603">W602+1</f>
        <v>23</v>
      </c>
      <c r="Y602" s="395">
        <f aca="true" t="shared" si="1496" ref="Y602:Y603">X602+1</f>
        <v>24</v>
      </c>
      <c r="Z602" s="395">
        <f aca="true" t="shared" si="1497" ref="Z602:Z603">Y602+1</f>
        <v>25</v>
      </c>
      <c r="AA602" s="395">
        <f aca="true" t="shared" si="1498" ref="AA602:AA603">Z602+1</f>
        <v>26</v>
      </c>
      <c r="AB602" s="395">
        <f aca="true" t="shared" si="1499" ref="AB602:AB603">AA602+1</f>
        <v>27</v>
      </c>
      <c r="AC602" s="395">
        <f aca="true" t="shared" si="1500" ref="AC602:AC603">AB602+1</f>
        <v>28</v>
      </c>
      <c r="AD602" s="395">
        <f aca="true" t="shared" si="1501" ref="AD602:AD603">AC602+1</f>
        <v>29</v>
      </c>
      <c r="AE602" s="395">
        <f aca="true" t="shared" si="1502" ref="AE602:AE603">AD602+1</f>
        <v>30</v>
      </c>
      <c r="AF602" s="395">
        <f aca="true" t="shared" si="1503" ref="AF602:AF603">AE602+1</f>
        <v>31</v>
      </c>
      <c r="AG602" s="395">
        <f aca="true" t="shared" si="1504" ref="AG602:AG603">AF602+1</f>
        <v>32</v>
      </c>
      <c r="AH602" s="395">
        <f aca="true" t="shared" si="1505" ref="AH602:AH603">AG602+1</f>
        <v>33</v>
      </c>
      <c r="AI602" s="395">
        <f aca="true" t="shared" si="1506" ref="AI602:AI603">AH602+1</f>
        <v>34</v>
      </c>
      <c r="AJ602" s="395">
        <f aca="true" t="shared" si="1507" ref="AJ602:AJ603">AI602+1</f>
        <v>35</v>
      </c>
      <c r="AK602" s="395">
        <f aca="true" t="shared" si="1508" ref="AK602:AK603">AJ602+1</f>
        <v>36</v>
      </c>
      <c r="AL602" s="395">
        <f aca="true" t="shared" si="1509" ref="AL602:AL603">AK602+1</f>
        <v>37</v>
      </c>
      <c r="AM602" s="395">
        <f aca="true" t="shared" si="1510" ref="AM602:AM603">AL602+1</f>
        <v>38</v>
      </c>
      <c r="AN602" s="395">
        <f aca="true" t="shared" si="1511" ref="AN602:AN603">AM602+1</f>
        <v>39</v>
      </c>
    </row>
    <row r="603" spans="1:40" s="386" customFormat="1" ht="12.75" customHeight="1">
      <c r="A603" s="393" t="s">
        <v>97</v>
      </c>
      <c r="B603" s="394">
        <v>1</v>
      </c>
      <c r="C603" s="394">
        <f t="shared" si="1474"/>
        <v>2</v>
      </c>
      <c r="D603" s="394">
        <f t="shared" si="1475"/>
        <v>3</v>
      </c>
      <c r="E603" s="394">
        <f t="shared" si="1476"/>
        <v>4</v>
      </c>
      <c r="F603" s="394">
        <f t="shared" si="1477"/>
        <v>5</v>
      </c>
      <c r="G603" s="395">
        <f t="shared" si="1478"/>
        <v>6</v>
      </c>
      <c r="H603" s="395">
        <f t="shared" si="1479"/>
        <v>7</v>
      </c>
      <c r="I603" s="395">
        <f t="shared" si="1480"/>
        <v>8</v>
      </c>
      <c r="J603" s="395">
        <f t="shared" si="1481"/>
        <v>9</v>
      </c>
      <c r="K603" s="395">
        <f t="shared" si="1482"/>
        <v>10</v>
      </c>
      <c r="L603" s="395">
        <f t="shared" si="1483"/>
        <v>11</v>
      </c>
      <c r="M603" s="395">
        <f t="shared" si="1484"/>
        <v>12</v>
      </c>
      <c r="N603" s="395">
        <f t="shared" si="1485"/>
        <v>13</v>
      </c>
      <c r="O603" s="395">
        <f t="shared" si="1486"/>
        <v>14</v>
      </c>
      <c r="P603" s="395">
        <f t="shared" si="1487"/>
        <v>15</v>
      </c>
      <c r="Q603" s="395">
        <f t="shared" si="1488"/>
        <v>16</v>
      </c>
      <c r="R603" s="395">
        <f t="shared" si="1489"/>
        <v>17</v>
      </c>
      <c r="S603" s="395">
        <f t="shared" si="1490"/>
        <v>18</v>
      </c>
      <c r="T603" s="395">
        <f t="shared" si="1491"/>
        <v>19</v>
      </c>
      <c r="U603" s="395">
        <f t="shared" si="1492"/>
        <v>20</v>
      </c>
      <c r="V603" s="395">
        <f t="shared" si="1493"/>
        <v>21</v>
      </c>
      <c r="W603" s="395">
        <f t="shared" si="1494"/>
        <v>22</v>
      </c>
      <c r="X603" s="395">
        <f t="shared" si="1495"/>
        <v>23</v>
      </c>
      <c r="Y603" s="395">
        <f t="shared" si="1496"/>
        <v>24</v>
      </c>
      <c r="Z603" s="395">
        <f t="shared" si="1497"/>
        <v>25</v>
      </c>
      <c r="AA603" s="395">
        <f t="shared" si="1498"/>
        <v>26</v>
      </c>
      <c r="AB603" s="395">
        <f t="shared" si="1499"/>
        <v>27</v>
      </c>
      <c r="AC603" s="395">
        <f t="shared" si="1500"/>
        <v>28</v>
      </c>
      <c r="AD603" s="395">
        <f t="shared" si="1501"/>
        <v>29</v>
      </c>
      <c r="AE603" s="395">
        <f t="shared" si="1502"/>
        <v>30</v>
      </c>
      <c r="AF603" s="395">
        <f t="shared" si="1503"/>
        <v>31</v>
      </c>
      <c r="AG603" s="395">
        <f t="shared" si="1504"/>
        <v>32</v>
      </c>
      <c r="AH603" s="395">
        <f t="shared" si="1505"/>
        <v>33</v>
      </c>
      <c r="AI603" s="395">
        <f t="shared" si="1506"/>
        <v>34</v>
      </c>
      <c r="AJ603" s="395">
        <f t="shared" si="1507"/>
        <v>35</v>
      </c>
      <c r="AK603" s="395">
        <f t="shared" si="1508"/>
        <v>36</v>
      </c>
      <c r="AL603" s="395">
        <f t="shared" si="1509"/>
        <v>37</v>
      </c>
      <c r="AM603" s="395">
        <f t="shared" si="1510"/>
        <v>38</v>
      </c>
      <c r="AN603" s="395">
        <f t="shared" si="1511"/>
        <v>39</v>
      </c>
    </row>
    <row r="604" spans="1:40" s="386" customFormat="1" ht="12.75" customHeight="1">
      <c r="A604" s="396"/>
      <c r="B604" s="397"/>
      <c r="C604" s="397"/>
      <c r="D604" s="398"/>
      <c r="E604" s="398"/>
      <c r="F604" s="398"/>
      <c r="G604" s="399"/>
      <c r="H604" s="399"/>
      <c r="I604" s="398"/>
      <c r="J604" s="398"/>
      <c r="K604" s="398"/>
      <c r="L604" s="397"/>
      <c r="M604" s="397"/>
      <c r="N604" s="397"/>
      <c r="O604" s="397"/>
      <c r="P604" s="397"/>
      <c r="Q604" s="397"/>
      <c r="R604" s="397"/>
      <c r="S604" s="397"/>
      <c r="T604" s="397"/>
      <c r="U604" s="397"/>
      <c r="V604" s="397"/>
      <c r="W604" s="397"/>
      <c r="X604" s="397"/>
      <c r="Y604" s="397"/>
      <c r="Z604" s="397"/>
      <c r="AA604" s="397"/>
      <c r="AB604" s="397"/>
      <c r="AC604" s="397"/>
      <c r="AD604" s="397"/>
      <c r="AE604" s="397"/>
      <c r="AF604" s="397"/>
      <c r="AG604" s="397"/>
      <c r="AH604" s="397"/>
      <c r="AI604" s="397"/>
      <c r="AJ604" s="397"/>
      <c r="AK604" s="397"/>
      <c r="AL604" s="397"/>
      <c r="AM604" s="397"/>
      <c r="AN604" s="397"/>
    </row>
    <row r="605" spans="1:40" s="386" customFormat="1" ht="12.75" customHeight="1">
      <c r="A605" s="392"/>
      <c r="B605" s="400"/>
      <c r="C605" s="400"/>
      <c r="D605" s="401" t="s">
        <v>96</v>
      </c>
      <c r="E605" s="401" t="s">
        <v>90</v>
      </c>
      <c r="F605" s="401" t="s">
        <v>91</v>
      </c>
      <c r="G605" s="402"/>
      <c r="H605" s="403"/>
      <c r="I605" s="401" t="s">
        <v>97</v>
      </c>
      <c r="J605" s="401" t="s">
        <v>90</v>
      </c>
      <c r="K605" s="401" t="s">
        <v>91</v>
      </c>
      <c r="L605" s="400"/>
      <c r="M605" s="400"/>
      <c r="N605" s="400"/>
      <c r="O605" s="400"/>
      <c r="P605" s="400"/>
      <c r="Q605" s="400"/>
      <c r="R605" s="400"/>
      <c r="S605" s="400"/>
      <c r="T605" s="400"/>
      <c r="U605" s="400"/>
      <c r="V605" s="400"/>
      <c r="W605" s="400"/>
      <c r="X605" s="400"/>
      <c r="Y605" s="400"/>
      <c r="Z605" s="400"/>
      <c r="AA605" s="400"/>
      <c r="AB605" s="400"/>
      <c r="AC605" s="400"/>
      <c r="AD605" s="400"/>
      <c r="AE605" s="400"/>
      <c r="AF605" s="400"/>
      <c r="AG605" s="400"/>
      <c r="AH605" s="400"/>
      <c r="AI605" s="400"/>
      <c r="AJ605" s="400"/>
      <c r="AK605" s="400"/>
      <c r="AL605" s="400"/>
      <c r="AM605" s="400"/>
      <c r="AN605" s="400"/>
    </row>
    <row r="606" spans="1:40" s="386" customFormat="1" ht="11.25" customHeight="1">
      <c r="A606" s="383"/>
      <c r="B606" s="383"/>
      <c r="C606" s="383"/>
      <c r="D606" s="383"/>
      <c r="E606" s="383"/>
      <c r="F606" s="383"/>
      <c r="G606" s="383"/>
      <c r="H606" s="383"/>
      <c r="I606" s="383"/>
      <c r="J606" s="383"/>
      <c r="K606" s="383"/>
      <c r="L606" s="383"/>
      <c r="M606" s="383"/>
      <c r="N606" s="383"/>
      <c r="O606" s="383"/>
      <c r="P606" s="383"/>
      <c r="Q606" s="383"/>
      <c r="R606" s="383"/>
      <c r="S606" s="383"/>
      <c r="T606" s="383"/>
      <c r="U606" s="383"/>
      <c r="V606" s="383"/>
      <c r="W606" s="383"/>
      <c r="X606" s="383"/>
      <c r="Y606" s="383"/>
      <c r="Z606" s="383"/>
      <c r="AA606" s="383"/>
      <c r="AB606" s="383"/>
      <c r="AC606" s="383"/>
      <c r="AD606" s="383"/>
      <c r="AE606" s="383"/>
      <c r="AF606" s="383"/>
      <c r="AG606" s="383"/>
      <c r="AH606" s="383"/>
      <c r="AI606" s="383"/>
      <c r="AJ606" s="383"/>
      <c r="AK606" s="383"/>
      <c r="AL606" s="383"/>
      <c r="AM606" s="383"/>
      <c r="AN606" s="383"/>
    </row>
    <row r="607" spans="1:40" s="386" customFormat="1" ht="12" customHeight="1">
      <c r="A607" s="383"/>
      <c r="B607" s="383"/>
      <c r="C607" s="400"/>
      <c r="D607" s="406"/>
      <c r="E607" s="407"/>
      <c r="F607" s="407"/>
      <c r="G607" s="406"/>
      <c r="H607" s="406"/>
      <c r="I607" s="406"/>
      <c r="J607" s="407"/>
      <c r="K607" s="407"/>
      <c r="L607" s="400"/>
      <c r="M607" s="400"/>
      <c r="N607" s="400"/>
      <c r="O607" s="400"/>
      <c r="P607" s="383"/>
      <c r="Q607" s="383"/>
      <c r="R607" s="383"/>
      <c r="S607" s="383"/>
      <c r="T607" s="383"/>
      <c r="U607" s="383"/>
      <c r="V607" s="383"/>
      <c r="W607" s="383"/>
      <c r="X607" s="383"/>
      <c r="Y607" s="383"/>
      <c r="Z607" s="383"/>
      <c r="AA607" s="383"/>
      <c r="AB607" s="383"/>
      <c r="AC607" s="383"/>
      <c r="AD607" s="383"/>
      <c r="AE607" s="383"/>
      <c r="AF607" s="383"/>
      <c r="AG607" s="383"/>
      <c r="AH607" s="383"/>
      <c r="AI607" s="383"/>
      <c r="AJ607" s="383"/>
      <c r="AK607" s="383"/>
      <c r="AL607" s="383"/>
      <c r="AM607" s="383"/>
      <c r="AN607" s="383"/>
    </row>
    <row r="608" spans="1:40" s="386" customFormat="1" ht="11.25" customHeight="1">
      <c r="A608" s="383"/>
      <c r="B608" s="383"/>
      <c r="C608" s="383"/>
      <c r="D608" s="383"/>
      <c r="E608" s="383"/>
      <c r="F608" s="383"/>
      <c r="G608" s="383"/>
      <c r="H608" s="383"/>
      <c r="I608" s="383"/>
      <c r="J608" s="383"/>
      <c r="K608" s="383"/>
      <c r="L608" s="383"/>
      <c r="M608" s="383"/>
      <c r="N608" s="383"/>
      <c r="O608" s="383"/>
      <c r="P608" s="383"/>
      <c r="Q608" s="383"/>
      <c r="R608" s="383"/>
      <c r="S608" s="383"/>
      <c r="T608" s="383"/>
      <c r="U608" s="383"/>
      <c r="V608" s="383"/>
      <c r="W608" s="383"/>
      <c r="X608" s="383"/>
      <c r="Y608" s="383"/>
      <c r="Z608" s="383"/>
      <c r="AA608" s="383"/>
      <c r="AB608" s="383"/>
      <c r="AC608" s="383"/>
      <c r="AD608" s="383"/>
      <c r="AE608" s="383"/>
      <c r="AF608" s="383"/>
      <c r="AG608" s="383"/>
      <c r="AH608" s="383"/>
      <c r="AI608" s="383"/>
      <c r="AJ608" s="383"/>
      <c r="AK608" s="383"/>
      <c r="AL608" s="383"/>
      <c r="AM608" s="383"/>
      <c r="AN608" s="383"/>
    </row>
    <row r="609" spans="1:40" s="386" customFormat="1" ht="15.75" customHeight="1">
      <c r="A609" s="408" t="s">
        <v>139</v>
      </c>
      <c r="B609" s="392"/>
      <c r="C609" s="392"/>
      <c r="D609" s="392"/>
      <c r="E609" s="392"/>
      <c r="F609" s="383"/>
      <c r="G609" s="383"/>
      <c r="H609" s="409" t="s">
        <v>96</v>
      </c>
      <c r="I609" s="409"/>
      <c r="J609" s="409" t="s">
        <v>48</v>
      </c>
      <c r="K609" s="409" t="s">
        <v>97</v>
      </c>
      <c r="L609" s="409"/>
      <c r="M609" s="383"/>
      <c r="N609" s="383"/>
      <c r="O609" s="383"/>
      <c r="P609" s="383"/>
      <c r="Q609" s="383"/>
      <c r="R609" s="383"/>
      <c r="S609" s="383"/>
      <c r="T609" s="383"/>
      <c r="U609" s="383"/>
      <c r="V609" s="383"/>
      <c r="W609" s="383"/>
      <c r="X609" s="383"/>
      <c r="Y609" s="383"/>
      <c r="Z609" s="383"/>
      <c r="AA609" s="383"/>
      <c r="AB609" s="383"/>
      <c r="AC609" s="383"/>
      <c r="AD609" s="383"/>
      <c r="AE609" s="383"/>
      <c r="AF609" s="383"/>
      <c r="AG609" s="383"/>
      <c r="AH609" s="383"/>
      <c r="AI609" s="383"/>
      <c r="AJ609" s="383"/>
      <c r="AK609" s="383"/>
      <c r="AL609" s="383"/>
      <c r="AM609" s="383"/>
      <c r="AN609" s="383"/>
    </row>
    <row r="610" spans="1:40" s="386" customFormat="1" ht="15.75" customHeight="1">
      <c r="A610" s="383"/>
      <c r="B610" s="392"/>
      <c r="C610" s="392"/>
      <c r="D610" s="380" t="s">
        <v>141</v>
      </c>
      <c r="E610" s="380"/>
      <c r="F610" s="380"/>
      <c r="G610" s="380"/>
      <c r="H610" s="393"/>
      <c r="I610" s="393"/>
      <c r="J610" s="409" t="s">
        <v>48</v>
      </c>
      <c r="K610" s="393"/>
      <c r="L610" s="393"/>
      <c r="M610" s="410"/>
      <c r="N610" s="383"/>
      <c r="O610" s="411" t="s">
        <v>140</v>
      </c>
      <c r="P610" s="411"/>
      <c r="Q610" s="411"/>
      <c r="R610" s="411"/>
      <c r="S610" s="411"/>
      <c r="T610" s="412"/>
      <c r="U610" s="412"/>
      <c r="V610" s="412"/>
      <c r="W610" s="412"/>
      <c r="X610" s="412"/>
      <c r="Y610" s="412"/>
      <c r="Z610" s="412"/>
      <c r="AA610" s="412"/>
      <c r="AB610" s="412"/>
      <c r="AC610" s="412"/>
      <c r="AD610" s="412"/>
      <c r="AE610" s="412"/>
      <c r="AF610" s="412"/>
      <c r="AG610" s="412"/>
      <c r="AH610" s="412"/>
      <c r="AI610" s="412"/>
      <c r="AJ610" s="413" t="s">
        <v>48</v>
      </c>
      <c r="AK610" s="413"/>
      <c r="AL610" s="413"/>
      <c r="AM610" s="413"/>
      <c r="AN610" s="413"/>
    </row>
    <row r="611" spans="1:40" s="386" customFormat="1" ht="16.5" customHeight="1">
      <c r="A611" s="392"/>
      <c r="B611" s="392"/>
      <c r="C611" s="392"/>
      <c r="D611" s="380" t="s">
        <v>142</v>
      </c>
      <c r="E611" s="380"/>
      <c r="F611" s="380"/>
      <c r="G611" s="380"/>
      <c r="H611" s="393"/>
      <c r="I611" s="393"/>
      <c r="J611" s="409" t="s">
        <v>48</v>
      </c>
      <c r="K611" s="393"/>
      <c r="L611" s="393"/>
      <c r="M611" s="410"/>
      <c r="N611" s="383"/>
      <c r="O611" s="411"/>
      <c r="P611" s="411"/>
      <c r="Q611" s="411"/>
      <c r="R611" s="411"/>
      <c r="S611" s="411"/>
      <c r="T611" s="412"/>
      <c r="U611" s="412"/>
      <c r="V611" s="412"/>
      <c r="W611" s="412"/>
      <c r="X611" s="412"/>
      <c r="Y611" s="412"/>
      <c r="Z611" s="412"/>
      <c r="AA611" s="412"/>
      <c r="AB611" s="412"/>
      <c r="AC611" s="412"/>
      <c r="AD611" s="412"/>
      <c r="AE611" s="412"/>
      <c r="AF611" s="412"/>
      <c r="AG611" s="412"/>
      <c r="AH611" s="412"/>
      <c r="AI611" s="412"/>
      <c r="AJ611" s="413"/>
      <c r="AK611" s="413"/>
      <c r="AL611" s="413"/>
      <c r="AM611" s="413"/>
      <c r="AN611" s="413"/>
    </row>
    <row r="612" spans="1:40" s="386" customFormat="1" ht="15.75" customHeight="1">
      <c r="A612" s="392"/>
      <c r="B612" s="392"/>
      <c r="C612" s="380" t="s">
        <v>40</v>
      </c>
      <c r="D612" s="380"/>
      <c r="E612" s="380"/>
      <c r="F612" s="380"/>
      <c r="G612" s="380"/>
      <c r="H612" s="393"/>
      <c r="I612" s="393"/>
      <c r="J612" s="409" t="s">
        <v>48</v>
      </c>
      <c r="K612" s="393"/>
      <c r="L612" s="393"/>
      <c r="M612" s="383"/>
      <c r="N612" s="383"/>
      <c r="O612" s="383"/>
      <c r="P612" s="383"/>
      <c r="Q612" s="383"/>
      <c r="R612" s="383"/>
      <c r="S612" s="383"/>
      <c r="T612" s="383"/>
      <c r="U612" s="383"/>
      <c r="V612" s="383"/>
      <c r="W612" s="383"/>
      <c r="X612" s="383"/>
      <c r="Y612" s="383"/>
      <c r="Z612" s="383"/>
      <c r="AA612" s="383"/>
      <c r="AB612" s="383"/>
      <c r="AC612" s="383"/>
      <c r="AD612" s="383"/>
      <c r="AE612" s="383"/>
      <c r="AF612" s="383"/>
      <c r="AG612" s="383"/>
      <c r="AH612" s="383"/>
      <c r="AI612" s="383"/>
      <c r="AJ612" s="383"/>
      <c r="AK612" s="383"/>
      <c r="AL612" s="383"/>
      <c r="AM612" s="383"/>
      <c r="AN612" s="383"/>
    </row>
    <row r="613" spans="1:40" s="386" customFormat="1" ht="11.25" customHeight="1">
      <c r="A613" s="383"/>
      <c r="B613" s="383"/>
      <c r="C613" s="383"/>
      <c r="D613" s="383"/>
      <c r="E613" s="383"/>
      <c r="F613" s="383"/>
      <c r="G613" s="383"/>
      <c r="H613" s="383"/>
      <c r="I613" s="383"/>
      <c r="J613" s="383"/>
      <c r="K613" s="383"/>
      <c r="L613" s="383"/>
      <c r="M613" s="383"/>
      <c r="N613" s="383"/>
      <c r="O613" s="383"/>
      <c r="P613" s="383"/>
      <c r="Q613" s="383"/>
      <c r="R613" s="383"/>
      <c r="S613" s="383"/>
      <c r="T613" s="383"/>
      <c r="U613" s="383"/>
      <c r="V613" s="383"/>
      <c r="W613" s="383"/>
      <c r="X613" s="383"/>
      <c r="Y613" s="383"/>
      <c r="Z613" s="383"/>
      <c r="AA613" s="383"/>
      <c r="AB613" s="383"/>
      <c r="AC613" s="383"/>
      <c r="AD613" s="383"/>
      <c r="AE613" s="383"/>
      <c r="AF613" s="383"/>
      <c r="AG613" s="383"/>
      <c r="AH613" s="383"/>
      <c r="AI613" s="383"/>
      <c r="AJ613" s="383"/>
      <c r="AK613" s="383"/>
      <c r="AL613" s="383"/>
      <c r="AM613" s="383"/>
      <c r="AN613" s="383"/>
    </row>
    <row r="614" spans="1:40" s="386" customFormat="1" ht="12.75" customHeight="1">
      <c r="A614" s="383"/>
      <c r="B614" s="383"/>
      <c r="C614" s="383"/>
      <c r="D614" s="383"/>
      <c r="E614" s="383"/>
      <c r="F614" s="383"/>
      <c r="G614" s="383"/>
      <c r="H614" s="383"/>
      <c r="I614" s="383"/>
      <c r="J614" s="383"/>
      <c r="K614" s="383"/>
      <c r="L614" s="383"/>
      <c r="M614" s="383"/>
      <c r="N614" s="383"/>
      <c r="O614" s="383"/>
      <c r="P614" s="383"/>
      <c r="Q614" s="383"/>
      <c r="R614" s="383"/>
      <c r="S614" s="383"/>
      <c r="T614" s="383"/>
      <c r="U614" s="383"/>
      <c r="V614" s="383"/>
      <c r="W614" s="383"/>
      <c r="X614" s="383"/>
      <c r="Y614" s="383"/>
      <c r="Z614" s="383"/>
      <c r="AA614" s="414" t="s">
        <v>145</v>
      </c>
      <c r="AB614" s="383"/>
      <c r="AC614" s="383"/>
      <c r="AD614" s="383"/>
      <c r="AE614" s="415"/>
      <c r="AF614" s="415"/>
      <c r="AG614" s="415"/>
      <c r="AH614" s="415"/>
      <c r="AI614" s="415"/>
      <c r="AJ614" s="415"/>
      <c r="AK614" s="415"/>
      <c r="AL614" s="415"/>
      <c r="AM614" s="415"/>
      <c r="AN614" s="415"/>
    </row>
    <row r="615" spans="1:40" s="386" customFormat="1" ht="12.75" customHeight="1">
      <c r="A615" s="383"/>
      <c r="B615" s="383"/>
      <c r="C615" s="383"/>
      <c r="D615" s="383"/>
      <c r="E615" s="383"/>
      <c r="F615" s="383"/>
      <c r="G615" s="383"/>
      <c r="H615" s="383"/>
      <c r="I615" s="383"/>
      <c r="J615" s="383"/>
      <c r="K615" s="383"/>
      <c r="L615" s="383"/>
      <c r="M615" s="383"/>
      <c r="N615" s="383"/>
      <c r="O615" s="383"/>
      <c r="P615" s="383"/>
      <c r="Q615" s="383"/>
      <c r="R615" s="383"/>
      <c r="S615" s="383"/>
      <c r="T615" s="383"/>
      <c r="U615" s="383"/>
      <c r="V615" s="383"/>
      <c r="W615" s="383"/>
      <c r="X615" s="383"/>
      <c r="Y615" s="383"/>
      <c r="Z615" s="383"/>
      <c r="AA615" s="414"/>
      <c r="AB615" s="383"/>
      <c r="AC615" s="383"/>
      <c r="AD615" s="383"/>
      <c r="AE615" s="415"/>
      <c r="AF615" s="415"/>
      <c r="AG615" s="415"/>
      <c r="AH615" s="415"/>
      <c r="AI615" s="415"/>
      <c r="AJ615" s="415"/>
      <c r="AK615" s="415"/>
      <c r="AL615" s="415"/>
      <c r="AM615" s="415"/>
      <c r="AN615" s="415"/>
    </row>
    <row r="616" spans="1:40" s="386" customFormat="1" ht="12.75" customHeight="1">
      <c r="A616" s="383"/>
      <c r="B616" s="383"/>
      <c r="C616" s="383"/>
      <c r="D616" s="383"/>
      <c r="E616" s="383"/>
      <c r="F616" s="383"/>
      <c r="G616" s="383"/>
      <c r="H616" s="383"/>
      <c r="I616" s="383"/>
      <c r="J616" s="383"/>
      <c r="K616" s="383"/>
      <c r="L616" s="383"/>
      <c r="M616" s="383"/>
      <c r="N616" s="383"/>
      <c r="O616" s="383"/>
      <c r="P616" s="383"/>
      <c r="Q616" s="383"/>
      <c r="R616" s="383"/>
      <c r="S616" s="383"/>
      <c r="T616" s="383"/>
      <c r="U616" s="383"/>
      <c r="V616" s="383"/>
      <c r="W616" s="383"/>
      <c r="X616" s="383"/>
      <c r="Y616" s="383"/>
      <c r="Z616" s="383"/>
      <c r="AA616" s="414"/>
      <c r="AB616" s="383"/>
      <c r="AC616" s="383"/>
      <c r="AD616" s="383"/>
      <c r="AE616" s="383"/>
      <c r="AF616" s="383"/>
      <c r="AG616" s="383"/>
      <c r="AH616" s="383"/>
      <c r="AI616" s="383"/>
      <c r="AJ616" s="383"/>
      <c r="AK616" s="383"/>
      <c r="AL616" s="383"/>
      <c r="AM616" s="383"/>
      <c r="AN616" s="383"/>
    </row>
  </sheetData>
  <mergeCells count="572">
    <mergeCell ref="A1:B1"/>
    <mergeCell ref="C1:W1"/>
    <mergeCell ref="X1:Y1"/>
    <mergeCell ref="Z1:AE1"/>
    <mergeCell ref="AH1:AN1"/>
    <mergeCell ref="A2:B2"/>
    <mergeCell ref="C2:AE2"/>
    <mergeCell ref="AH3:AK3"/>
    <mergeCell ref="AL3:AM3"/>
    <mergeCell ref="F5:T5"/>
    <mergeCell ref="W5:AK5"/>
    <mergeCell ref="H20:I20"/>
    <mergeCell ref="K20:L20"/>
    <mergeCell ref="D21:G21"/>
    <mergeCell ref="H21:I21"/>
    <mergeCell ref="K21:L21"/>
    <mergeCell ref="O21:S22"/>
    <mergeCell ref="T21:AI22"/>
    <mergeCell ref="AJ21:AN22"/>
    <mergeCell ref="D22:G22"/>
    <mergeCell ref="H22:I22"/>
    <mergeCell ref="K22:L22"/>
    <mergeCell ref="C23:G23"/>
    <mergeCell ref="H23:I23"/>
    <mergeCell ref="K23:L23"/>
    <mergeCell ref="AE25:AN26"/>
    <mergeCell ref="A30:B30"/>
    <mergeCell ref="C30:W30"/>
    <mergeCell ref="X30:Y30"/>
    <mergeCell ref="Z30:AE30"/>
    <mergeCell ref="AH30:AN30"/>
    <mergeCell ref="A31:B31"/>
    <mergeCell ref="C31:AE31"/>
    <mergeCell ref="AH32:AK32"/>
    <mergeCell ref="AL32:AM32"/>
    <mergeCell ref="F34:T34"/>
    <mergeCell ref="W34:AK34"/>
    <mergeCell ref="H49:I49"/>
    <mergeCell ref="K49:L49"/>
    <mergeCell ref="D50:G50"/>
    <mergeCell ref="H50:I50"/>
    <mergeCell ref="K50:L50"/>
    <mergeCell ref="O50:S51"/>
    <mergeCell ref="T50:AI51"/>
    <mergeCell ref="AJ50:AN51"/>
    <mergeCell ref="D51:G51"/>
    <mergeCell ref="H51:I51"/>
    <mergeCell ref="K51:L51"/>
    <mergeCell ref="C52:G52"/>
    <mergeCell ref="H52:I52"/>
    <mergeCell ref="K52:L52"/>
    <mergeCell ref="AE54:AN55"/>
    <mergeCell ref="A57:B57"/>
    <mergeCell ref="C57:W57"/>
    <mergeCell ref="X57:Y57"/>
    <mergeCell ref="Z57:AE57"/>
    <mergeCell ref="AH57:AN57"/>
    <mergeCell ref="A58:B58"/>
    <mergeCell ref="C58:AE58"/>
    <mergeCell ref="AH59:AK59"/>
    <mergeCell ref="AL59:AM59"/>
    <mergeCell ref="F61:T61"/>
    <mergeCell ref="W61:AK61"/>
    <mergeCell ref="H76:I76"/>
    <mergeCell ref="K76:L76"/>
    <mergeCell ref="D77:G77"/>
    <mergeCell ref="H77:I77"/>
    <mergeCell ref="K77:L77"/>
    <mergeCell ref="O77:S78"/>
    <mergeCell ref="T77:AI78"/>
    <mergeCell ref="AJ77:AN78"/>
    <mergeCell ref="D78:G78"/>
    <mergeCell ref="H78:I78"/>
    <mergeCell ref="K78:L78"/>
    <mergeCell ref="C79:G79"/>
    <mergeCell ref="H79:I79"/>
    <mergeCell ref="K79:L79"/>
    <mergeCell ref="AE81:AN82"/>
    <mergeCell ref="A86:B86"/>
    <mergeCell ref="C86:W86"/>
    <mergeCell ref="X86:Y86"/>
    <mergeCell ref="Z86:AE86"/>
    <mergeCell ref="AH86:AN86"/>
    <mergeCell ref="A87:B87"/>
    <mergeCell ref="C87:AE87"/>
    <mergeCell ref="AH88:AK88"/>
    <mergeCell ref="AL88:AM88"/>
    <mergeCell ref="F90:T90"/>
    <mergeCell ref="W90:AK90"/>
    <mergeCell ref="H105:I105"/>
    <mergeCell ref="K105:L105"/>
    <mergeCell ref="D106:G106"/>
    <mergeCell ref="H106:I106"/>
    <mergeCell ref="K106:L106"/>
    <mergeCell ref="O106:S107"/>
    <mergeCell ref="T106:AI107"/>
    <mergeCell ref="AJ106:AN107"/>
    <mergeCell ref="D107:G107"/>
    <mergeCell ref="H107:I107"/>
    <mergeCell ref="K107:L107"/>
    <mergeCell ref="C108:G108"/>
    <mergeCell ref="H108:I108"/>
    <mergeCell ref="K108:L108"/>
    <mergeCell ref="AE110:AN111"/>
    <mergeCell ref="A113:B113"/>
    <mergeCell ref="C113:W113"/>
    <mergeCell ref="X113:Y113"/>
    <mergeCell ref="Z113:AE113"/>
    <mergeCell ref="AH113:AN113"/>
    <mergeCell ref="A114:B114"/>
    <mergeCell ref="C114:AE114"/>
    <mergeCell ref="AH115:AK115"/>
    <mergeCell ref="AL115:AM115"/>
    <mergeCell ref="F117:T117"/>
    <mergeCell ref="W117:AK117"/>
    <mergeCell ref="H132:I132"/>
    <mergeCell ref="K132:L132"/>
    <mergeCell ref="D133:G133"/>
    <mergeCell ref="H133:I133"/>
    <mergeCell ref="K133:L133"/>
    <mergeCell ref="O133:S134"/>
    <mergeCell ref="T133:AI134"/>
    <mergeCell ref="AJ133:AN134"/>
    <mergeCell ref="D134:G134"/>
    <mergeCell ref="H134:I134"/>
    <mergeCell ref="K134:L134"/>
    <mergeCell ref="C135:G135"/>
    <mergeCell ref="H135:I135"/>
    <mergeCell ref="K135:L135"/>
    <mergeCell ref="AE137:AN138"/>
    <mergeCell ref="A142:B142"/>
    <mergeCell ref="C142:W142"/>
    <mergeCell ref="X142:Y142"/>
    <mergeCell ref="Z142:AE142"/>
    <mergeCell ref="AH142:AN142"/>
    <mergeCell ref="A143:B143"/>
    <mergeCell ref="C143:AE143"/>
    <mergeCell ref="AH144:AK144"/>
    <mergeCell ref="AL144:AM144"/>
    <mergeCell ref="F146:T146"/>
    <mergeCell ref="W146:AK146"/>
    <mergeCell ref="H161:I161"/>
    <mergeCell ref="K161:L161"/>
    <mergeCell ref="D162:G162"/>
    <mergeCell ref="H162:I162"/>
    <mergeCell ref="K162:L162"/>
    <mergeCell ref="O162:S163"/>
    <mergeCell ref="T162:AI163"/>
    <mergeCell ref="AJ162:AN163"/>
    <mergeCell ref="D163:G163"/>
    <mergeCell ref="H163:I163"/>
    <mergeCell ref="K163:L163"/>
    <mergeCell ref="C164:G164"/>
    <mergeCell ref="H164:I164"/>
    <mergeCell ref="K164:L164"/>
    <mergeCell ref="AE166:AN167"/>
    <mergeCell ref="A169:B169"/>
    <mergeCell ref="C169:W169"/>
    <mergeCell ref="X169:Y169"/>
    <mergeCell ref="Z169:AE169"/>
    <mergeCell ref="AH169:AN169"/>
    <mergeCell ref="A170:B170"/>
    <mergeCell ref="C170:AE170"/>
    <mergeCell ref="AH171:AK171"/>
    <mergeCell ref="AL171:AM171"/>
    <mergeCell ref="F173:T173"/>
    <mergeCell ref="W173:AK173"/>
    <mergeCell ref="H188:I188"/>
    <mergeCell ref="K188:L188"/>
    <mergeCell ref="D189:G189"/>
    <mergeCell ref="H189:I189"/>
    <mergeCell ref="K189:L189"/>
    <mergeCell ref="O189:S190"/>
    <mergeCell ref="T189:AI190"/>
    <mergeCell ref="AJ189:AN190"/>
    <mergeCell ref="D190:G190"/>
    <mergeCell ref="H190:I190"/>
    <mergeCell ref="K190:L190"/>
    <mergeCell ref="C191:G191"/>
    <mergeCell ref="H191:I191"/>
    <mergeCell ref="K191:L191"/>
    <mergeCell ref="AE193:AN194"/>
    <mergeCell ref="A198:B198"/>
    <mergeCell ref="C198:W198"/>
    <mergeCell ref="X198:Y198"/>
    <mergeCell ref="Z198:AE198"/>
    <mergeCell ref="AH198:AN198"/>
    <mergeCell ref="A199:B199"/>
    <mergeCell ref="C199:AE199"/>
    <mergeCell ref="AH200:AK200"/>
    <mergeCell ref="AL200:AM200"/>
    <mergeCell ref="F202:T202"/>
    <mergeCell ref="W202:AK202"/>
    <mergeCell ref="H217:I217"/>
    <mergeCell ref="K217:L217"/>
    <mergeCell ref="D218:G218"/>
    <mergeCell ref="H218:I218"/>
    <mergeCell ref="K218:L218"/>
    <mergeCell ref="O218:S219"/>
    <mergeCell ref="T218:AI219"/>
    <mergeCell ref="AJ218:AN219"/>
    <mergeCell ref="D219:G219"/>
    <mergeCell ref="H219:I219"/>
    <mergeCell ref="K219:L219"/>
    <mergeCell ref="C220:G220"/>
    <mergeCell ref="H220:I220"/>
    <mergeCell ref="K220:L220"/>
    <mergeCell ref="AE222:AN223"/>
    <mergeCell ref="A225:B225"/>
    <mergeCell ref="C225:W225"/>
    <mergeCell ref="X225:Y225"/>
    <mergeCell ref="Z225:AE225"/>
    <mergeCell ref="AH225:AN225"/>
    <mergeCell ref="A226:B226"/>
    <mergeCell ref="C226:AE226"/>
    <mergeCell ref="AH227:AK227"/>
    <mergeCell ref="AL227:AM227"/>
    <mergeCell ref="F229:T229"/>
    <mergeCell ref="W229:AK229"/>
    <mergeCell ref="H244:I244"/>
    <mergeCell ref="K244:L244"/>
    <mergeCell ref="D245:G245"/>
    <mergeCell ref="H245:I245"/>
    <mergeCell ref="K245:L245"/>
    <mergeCell ref="O245:S246"/>
    <mergeCell ref="T245:AI246"/>
    <mergeCell ref="AJ245:AN246"/>
    <mergeCell ref="D246:G246"/>
    <mergeCell ref="H246:I246"/>
    <mergeCell ref="K246:L246"/>
    <mergeCell ref="C247:G247"/>
    <mergeCell ref="H247:I247"/>
    <mergeCell ref="K247:L247"/>
    <mergeCell ref="AE249:AN250"/>
    <mergeCell ref="A254:B254"/>
    <mergeCell ref="C254:W254"/>
    <mergeCell ref="X254:Y254"/>
    <mergeCell ref="Z254:AE254"/>
    <mergeCell ref="AH254:AN254"/>
    <mergeCell ref="A255:B255"/>
    <mergeCell ref="C255:AE255"/>
    <mergeCell ref="AH256:AK256"/>
    <mergeCell ref="AL256:AM256"/>
    <mergeCell ref="F258:T258"/>
    <mergeCell ref="W258:AK258"/>
    <mergeCell ref="H273:I273"/>
    <mergeCell ref="K273:L273"/>
    <mergeCell ref="D274:G274"/>
    <mergeCell ref="H274:I274"/>
    <mergeCell ref="K274:L274"/>
    <mergeCell ref="O274:S275"/>
    <mergeCell ref="T274:AI275"/>
    <mergeCell ref="AJ274:AN275"/>
    <mergeCell ref="D275:G275"/>
    <mergeCell ref="H275:I275"/>
    <mergeCell ref="K275:L275"/>
    <mergeCell ref="C276:G276"/>
    <mergeCell ref="H276:I276"/>
    <mergeCell ref="K276:L276"/>
    <mergeCell ref="AE278:AN279"/>
    <mergeCell ref="A281:B281"/>
    <mergeCell ref="C281:W281"/>
    <mergeCell ref="X281:Y281"/>
    <mergeCell ref="Z281:AE281"/>
    <mergeCell ref="AH281:AN281"/>
    <mergeCell ref="A282:B282"/>
    <mergeCell ref="C282:AE282"/>
    <mergeCell ref="AH283:AK283"/>
    <mergeCell ref="AL283:AM283"/>
    <mergeCell ref="F285:T285"/>
    <mergeCell ref="W285:AK285"/>
    <mergeCell ref="H300:I300"/>
    <mergeCell ref="K300:L300"/>
    <mergeCell ref="D301:G301"/>
    <mergeCell ref="H301:I301"/>
    <mergeCell ref="K301:L301"/>
    <mergeCell ref="O301:S302"/>
    <mergeCell ref="T301:AI302"/>
    <mergeCell ref="AJ301:AN302"/>
    <mergeCell ref="D302:G302"/>
    <mergeCell ref="H302:I302"/>
    <mergeCell ref="K302:L302"/>
    <mergeCell ref="C303:G303"/>
    <mergeCell ref="H303:I303"/>
    <mergeCell ref="K303:L303"/>
    <mergeCell ref="AE305:AN306"/>
    <mergeCell ref="A310:B310"/>
    <mergeCell ref="C310:W310"/>
    <mergeCell ref="X310:Y310"/>
    <mergeCell ref="Z310:AE310"/>
    <mergeCell ref="AH310:AN310"/>
    <mergeCell ref="A311:B311"/>
    <mergeCell ref="C311:AE311"/>
    <mergeCell ref="AH312:AK312"/>
    <mergeCell ref="AL312:AM312"/>
    <mergeCell ref="F314:T314"/>
    <mergeCell ref="W314:AK314"/>
    <mergeCell ref="H329:I329"/>
    <mergeCell ref="K329:L329"/>
    <mergeCell ref="D330:G330"/>
    <mergeCell ref="H330:I330"/>
    <mergeCell ref="K330:L330"/>
    <mergeCell ref="O330:S331"/>
    <mergeCell ref="T330:AI331"/>
    <mergeCell ref="AJ330:AN331"/>
    <mergeCell ref="D331:G331"/>
    <mergeCell ref="H331:I331"/>
    <mergeCell ref="K331:L331"/>
    <mergeCell ref="C332:G332"/>
    <mergeCell ref="H332:I332"/>
    <mergeCell ref="K332:L332"/>
    <mergeCell ref="AE334:AN335"/>
    <mergeCell ref="A337:B337"/>
    <mergeCell ref="C337:W337"/>
    <mergeCell ref="X337:Y337"/>
    <mergeCell ref="Z337:AE337"/>
    <mergeCell ref="AH337:AN337"/>
    <mergeCell ref="A338:B338"/>
    <mergeCell ref="C338:AE338"/>
    <mergeCell ref="AH339:AK339"/>
    <mergeCell ref="AL339:AM339"/>
    <mergeCell ref="F341:T341"/>
    <mergeCell ref="W341:AK341"/>
    <mergeCell ref="H356:I356"/>
    <mergeCell ref="K356:L356"/>
    <mergeCell ref="D357:G357"/>
    <mergeCell ref="H357:I357"/>
    <mergeCell ref="K357:L357"/>
    <mergeCell ref="O357:S358"/>
    <mergeCell ref="T357:AI358"/>
    <mergeCell ref="AJ357:AN358"/>
    <mergeCell ref="D358:G358"/>
    <mergeCell ref="H358:I358"/>
    <mergeCell ref="K358:L358"/>
    <mergeCell ref="C359:G359"/>
    <mergeCell ref="H359:I359"/>
    <mergeCell ref="K359:L359"/>
    <mergeCell ref="AE361:AN362"/>
    <mergeCell ref="A366:B366"/>
    <mergeCell ref="C366:W366"/>
    <mergeCell ref="X366:Y366"/>
    <mergeCell ref="Z366:AE366"/>
    <mergeCell ref="AH366:AN366"/>
    <mergeCell ref="A367:B367"/>
    <mergeCell ref="C367:AE367"/>
    <mergeCell ref="AH368:AK368"/>
    <mergeCell ref="AL368:AM368"/>
    <mergeCell ref="F370:T370"/>
    <mergeCell ref="W370:AK370"/>
    <mergeCell ref="H385:I385"/>
    <mergeCell ref="K385:L385"/>
    <mergeCell ref="D386:G386"/>
    <mergeCell ref="H386:I386"/>
    <mergeCell ref="K386:L386"/>
    <mergeCell ref="O386:S387"/>
    <mergeCell ref="T386:AI387"/>
    <mergeCell ref="AJ386:AN387"/>
    <mergeCell ref="D387:G387"/>
    <mergeCell ref="H387:I387"/>
    <mergeCell ref="K387:L387"/>
    <mergeCell ref="C388:G388"/>
    <mergeCell ref="H388:I388"/>
    <mergeCell ref="K388:L388"/>
    <mergeCell ref="AE390:AN391"/>
    <mergeCell ref="A393:B393"/>
    <mergeCell ref="C393:W393"/>
    <mergeCell ref="X393:Y393"/>
    <mergeCell ref="Z393:AE393"/>
    <mergeCell ref="AH393:AN393"/>
    <mergeCell ref="A394:B394"/>
    <mergeCell ref="C394:AE394"/>
    <mergeCell ref="AH395:AK395"/>
    <mergeCell ref="AL395:AM395"/>
    <mergeCell ref="F397:T397"/>
    <mergeCell ref="W397:AK397"/>
    <mergeCell ref="H412:I412"/>
    <mergeCell ref="K412:L412"/>
    <mergeCell ref="D413:G413"/>
    <mergeCell ref="H413:I413"/>
    <mergeCell ref="K413:L413"/>
    <mergeCell ref="O413:S414"/>
    <mergeCell ref="T413:AI414"/>
    <mergeCell ref="AJ413:AN414"/>
    <mergeCell ref="D414:G414"/>
    <mergeCell ref="H414:I414"/>
    <mergeCell ref="K414:L414"/>
    <mergeCell ref="C415:G415"/>
    <mergeCell ref="H415:I415"/>
    <mergeCell ref="K415:L415"/>
    <mergeCell ref="AE417:AN418"/>
    <mergeCell ref="A422:B422"/>
    <mergeCell ref="C422:W422"/>
    <mergeCell ref="X422:Y422"/>
    <mergeCell ref="Z422:AE422"/>
    <mergeCell ref="AH422:AN422"/>
    <mergeCell ref="A423:B423"/>
    <mergeCell ref="C423:AE423"/>
    <mergeCell ref="AH424:AK424"/>
    <mergeCell ref="AL424:AM424"/>
    <mergeCell ref="F426:T426"/>
    <mergeCell ref="W426:AK426"/>
    <mergeCell ref="H441:I441"/>
    <mergeCell ref="K441:L441"/>
    <mergeCell ref="D442:G442"/>
    <mergeCell ref="H442:I442"/>
    <mergeCell ref="K442:L442"/>
    <mergeCell ref="O442:S443"/>
    <mergeCell ref="T442:AI443"/>
    <mergeCell ref="AJ442:AN443"/>
    <mergeCell ref="D443:G443"/>
    <mergeCell ref="H443:I443"/>
    <mergeCell ref="K443:L443"/>
    <mergeCell ref="C444:G444"/>
    <mergeCell ref="H444:I444"/>
    <mergeCell ref="K444:L444"/>
    <mergeCell ref="AE446:AN447"/>
    <mergeCell ref="A449:B449"/>
    <mergeCell ref="C449:W449"/>
    <mergeCell ref="X449:Y449"/>
    <mergeCell ref="Z449:AE449"/>
    <mergeCell ref="AH449:AN449"/>
    <mergeCell ref="A450:B450"/>
    <mergeCell ref="C450:AE450"/>
    <mergeCell ref="AH451:AK451"/>
    <mergeCell ref="AL451:AM451"/>
    <mergeCell ref="F453:T453"/>
    <mergeCell ref="W453:AK453"/>
    <mergeCell ref="H468:I468"/>
    <mergeCell ref="K468:L468"/>
    <mergeCell ref="D469:G469"/>
    <mergeCell ref="H469:I469"/>
    <mergeCell ref="K469:L469"/>
    <mergeCell ref="O469:S470"/>
    <mergeCell ref="T469:AI470"/>
    <mergeCell ref="AJ469:AN470"/>
    <mergeCell ref="D470:G470"/>
    <mergeCell ref="H470:I470"/>
    <mergeCell ref="K470:L470"/>
    <mergeCell ref="C471:G471"/>
    <mergeCell ref="H471:I471"/>
    <mergeCell ref="K471:L471"/>
    <mergeCell ref="AE473:AN474"/>
    <mergeCell ref="A478:B478"/>
    <mergeCell ref="C478:W478"/>
    <mergeCell ref="X478:Y478"/>
    <mergeCell ref="Z478:AE478"/>
    <mergeCell ref="AH478:AN478"/>
    <mergeCell ref="A479:B479"/>
    <mergeCell ref="C479:AE479"/>
    <mergeCell ref="AH480:AK480"/>
    <mergeCell ref="AL480:AM480"/>
    <mergeCell ref="F482:T482"/>
    <mergeCell ref="W482:AK482"/>
    <mergeCell ref="H497:I497"/>
    <mergeCell ref="K497:L497"/>
    <mergeCell ref="D498:G498"/>
    <mergeCell ref="H498:I498"/>
    <mergeCell ref="K498:L498"/>
    <mergeCell ref="O498:S499"/>
    <mergeCell ref="T498:AI499"/>
    <mergeCell ref="AJ498:AN499"/>
    <mergeCell ref="D499:G499"/>
    <mergeCell ref="H499:I499"/>
    <mergeCell ref="K499:L499"/>
    <mergeCell ref="C500:G500"/>
    <mergeCell ref="H500:I500"/>
    <mergeCell ref="K500:L500"/>
    <mergeCell ref="AE502:AN503"/>
    <mergeCell ref="A505:B505"/>
    <mergeCell ref="C505:W505"/>
    <mergeCell ref="X505:Y505"/>
    <mergeCell ref="Z505:AE505"/>
    <mergeCell ref="AH505:AN505"/>
    <mergeCell ref="A506:B506"/>
    <mergeCell ref="C506:AE506"/>
    <mergeCell ref="AH507:AK507"/>
    <mergeCell ref="AL507:AM507"/>
    <mergeCell ref="F509:T509"/>
    <mergeCell ref="W509:AK509"/>
    <mergeCell ref="H524:I524"/>
    <mergeCell ref="K524:L524"/>
    <mergeCell ref="D525:G525"/>
    <mergeCell ref="H525:I525"/>
    <mergeCell ref="K525:L525"/>
    <mergeCell ref="O525:S526"/>
    <mergeCell ref="T525:AI526"/>
    <mergeCell ref="AJ525:AN526"/>
    <mergeCell ref="D526:G526"/>
    <mergeCell ref="H526:I526"/>
    <mergeCell ref="K526:L526"/>
    <mergeCell ref="C527:G527"/>
    <mergeCell ref="H527:I527"/>
    <mergeCell ref="K527:L527"/>
    <mergeCell ref="AE529:AN530"/>
    <mergeCell ref="A534:B534"/>
    <mergeCell ref="C534:W534"/>
    <mergeCell ref="X534:Y534"/>
    <mergeCell ref="Z534:AE534"/>
    <mergeCell ref="AH534:AN534"/>
    <mergeCell ref="A535:B535"/>
    <mergeCell ref="C535:AE535"/>
    <mergeCell ref="AH536:AK536"/>
    <mergeCell ref="AL536:AM536"/>
    <mergeCell ref="F538:T538"/>
    <mergeCell ref="W538:AK538"/>
    <mergeCell ref="H553:I553"/>
    <mergeCell ref="K553:L553"/>
    <mergeCell ref="D554:G554"/>
    <mergeCell ref="H554:I554"/>
    <mergeCell ref="K554:L554"/>
    <mergeCell ref="O554:S555"/>
    <mergeCell ref="T554:AI555"/>
    <mergeCell ref="AJ554:AN555"/>
    <mergeCell ref="D555:G555"/>
    <mergeCell ref="H555:I555"/>
    <mergeCell ref="K555:L555"/>
    <mergeCell ref="C556:G556"/>
    <mergeCell ref="H556:I556"/>
    <mergeCell ref="K556:L556"/>
    <mergeCell ref="AE558:AN559"/>
    <mergeCell ref="A561:B561"/>
    <mergeCell ref="C561:W561"/>
    <mergeCell ref="X561:Y561"/>
    <mergeCell ref="Z561:AE561"/>
    <mergeCell ref="AH561:AN561"/>
    <mergeCell ref="A562:B562"/>
    <mergeCell ref="C562:AE562"/>
    <mergeCell ref="AH563:AK563"/>
    <mergeCell ref="AL563:AM563"/>
    <mergeCell ref="F565:T565"/>
    <mergeCell ref="W565:AK565"/>
    <mergeCell ref="H580:I580"/>
    <mergeCell ref="K580:L580"/>
    <mergeCell ref="D581:G581"/>
    <mergeCell ref="H581:I581"/>
    <mergeCell ref="K581:L581"/>
    <mergeCell ref="O581:S582"/>
    <mergeCell ref="T581:AI582"/>
    <mergeCell ref="AJ581:AN582"/>
    <mergeCell ref="D582:G582"/>
    <mergeCell ref="H582:I582"/>
    <mergeCell ref="K582:L582"/>
    <mergeCell ref="C583:G583"/>
    <mergeCell ref="H583:I583"/>
    <mergeCell ref="K583:L583"/>
    <mergeCell ref="AE585:AN586"/>
    <mergeCell ref="A590:B590"/>
    <mergeCell ref="C590:W590"/>
    <mergeCell ref="X590:Y590"/>
    <mergeCell ref="Z590:AE590"/>
    <mergeCell ref="AH590:AN590"/>
    <mergeCell ref="A591:B591"/>
    <mergeCell ref="C591:AE591"/>
    <mergeCell ref="AH592:AK592"/>
    <mergeCell ref="AL592:AM592"/>
    <mergeCell ref="F594:T594"/>
    <mergeCell ref="W594:AK594"/>
    <mergeCell ref="H609:I609"/>
    <mergeCell ref="K609:L609"/>
    <mergeCell ref="D610:G610"/>
    <mergeCell ref="H610:I610"/>
    <mergeCell ref="K610:L610"/>
    <mergeCell ref="O610:S611"/>
    <mergeCell ref="T610:AI611"/>
    <mergeCell ref="AJ610:AN611"/>
    <mergeCell ref="D611:G611"/>
    <mergeCell ref="H611:I611"/>
    <mergeCell ref="K611:L611"/>
    <mergeCell ref="C612:G612"/>
    <mergeCell ref="H612:I612"/>
    <mergeCell ref="K612:L612"/>
    <mergeCell ref="AE614:AN615"/>
  </mergeCells>
  <printOptions horizontalCentered="1" verticalCentered="1"/>
  <pageMargins left="0" right="0" top="0" bottom="0" header="0.5118055555555556" footer="0.5118055555555556"/>
  <pageSetup horizontalDpi="300" verticalDpi="300" orientation="portrait" paperSize="9"/>
  <rowBreaks count="10" manualBreakCount="10">
    <brk id="56" max="255" man="1"/>
    <brk id="112" max="255" man="1"/>
    <brk id="168" max="255" man="1"/>
    <brk id="224" max="255" man="1"/>
    <brk id="280" max="255" man="1"/>
    <brk id="336" max="255" man="1"/>
    <brk id="392" max="255" man="1"/>
    <brk id="448" max="255" man="1"/>
    <brk id="504" max="255" man="1"/>
    <brk id="56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 customHeight="1"/>
  <cols>
    <col min="1" max="16384" width="8.7109375" style="299" customWidth="1"/>
  </cols>
  <sheetData/>
  <printOptions/>
  <pageMargins left="0.7000000000000001" right="0.7000000000000001" top="0.7875" bottom="0.7875" header="0.5118055555555556" footer="0.5118055555555556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5"/>
  <sheetViews>
    <sheetView workbookViewId="0" topLeftCell="A1">
      <selection activeCell="F6" sqref="F6"/>
    </sheetView>
  </sheetViews>
  <sheetFormatPr defaultColWidth="9.140625" defaultRowHeight="18" customHeight="1"/>
  <cols>
    <col min="1" max="1" width="101.421875" style="3" customWidth="1"/>
    <col min="2" max="16384" width="9.140625" style="3" customWidth="1"/>
  </cols>
  <sheetData>
    <row r="1" ht="30" customHeight="1">
      <c r="A1" s="4" t="s">
        <v>1</v>
      </c>
    </row>
    <row r="2" ht="30" customHeight="1"/>
    <row r="3" ht="30" customHeight="1">
      <c r="A3" s="3" t="s">
        <v>2</v>
      </c>
    </row>
    <row r="4" ht="30" customHeight="1">
      <c r="A4" s="3" t="s">
        <v>3</v>
      </c>
    </row>
    <row r="5" ht="30" customHeight="1">
      <c r="A5" s="3" t="s">
        <v>4</v>
      </c>
    </row>
    <row r="6" ht="30" customHeight="1">
      <c r="A6" s="3" t="s">
        <v>5</v>
      </c>
    </row>
    <row r="7" ht="30" customHeight="1">
      <c r="A7" s="3" t="s">
        <v>6</v>
      </c>
    </row>
    <row r="8" ht="30" customHeight="1">
      <c r="A8" s="3" t="s">
        <v>7</v>
      </c>
    </row>
    <row r="9" ht="30" customHeight="1">
      <c r="A9" s="3" t="s">
        <v>8</v>
      </c>
    </row>
    <row r="10" ht="30" customHeight="1">
      <c r="A10" s="3" t="s">
        <v>9</v>
      </c>
    </row>
    <row r="11" ht="30" customHeight="1">
      <c r="A11" s="3" t="s">
        <v>10</v>
      </c>
    </row>
    <row r="12" ht="30" customHeight="1">
      <c r="A12" s="3" t="s">
        <v>11</v>
      </c>
    </row>
    <row r="13" ht="30" customHeight="1">
      <c r="A13" s="3" t="s">
        <v>12</v>
      </c>
    </row>
    <row r="14" ht="30" customHeight="1">
      <c r="A14" s="3" t="s">
        <v>13</v>
      </c>
    </row>
    <row r="15" ht="30" customHeight="1">
      <c r="A15" s="3" t="s">
        <v>14</v>
      </c>
    </row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</sheetData>
  <printOptions/>
  <pageMargins left="0.24027777777777778" right="0.24027777777777778" top="0.4902777777777778" bottom="0.49027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K64"/>
  <sheetViews>
    <sheetView tabSelected="1" zoomScale="90" zoomScaleNormal="90" workbookViewId="0" topLeftCell="A20">
      <selection activeCell="F5" sqref="F5"/>
    </sheetView>
  </sheetViews>
  <sheetFormatPr defaultColWidth="9.140625" defaultRowHeight="12.75" customHeight="1"/>
  <cols>
    <col min="1" max="6" width="15.8515625" style="5" customWidth="1"/>
    <col min="7" max="7" width="2.7109375" style="5" customWidth="1"/>
    <col min="8" max="32" width="4.28125" style="5" customWidth="1"/>
    <col min="33" max="34" width="5.140625" style="5" customWidth="1"/>
    <col min="35" max="35" width="4.28125" style="5" customWidth="1"/>
    <col min="36" max="36" width="5.28125" style="5" customWidth="1"/>
    <col min="37" max="38" width="4.28125" style="5" customWidth="1"/>
    <col min="39" max="74" width="0" style="5" hidden="1" customWidth="1"/>
    <col min="75" max="77" width="3.7109375" style="5" customWidth="1"/>
    <col min="78" max="16384" width="9.140625" style="5" customWidth="1"/>
  </cols>
  <sheetData>
    <row r="1" spans="1:72" ht="19.5" customHeight="1">
      <c r="A1" s="6"/>
      <c r="B1" s="7" t="s">
        <v>15</v>
      </c>
      <c r="C1" s="7"/>
      <c r="D1" s="7"/>
      <c r="E1" s="7"/>
      <c r="F1" s="8"/>
      <c r="G1" s="8"/>
      <c r="H1" s="9" t="s">
        <v>16</v>
      </c>
      <c r="I1" s="9"/>
      <c r="J1" s="9"/>
      <c r="K1" s="9"/>
      <c r="L1" s="9"/>
      <c r="M1" s="9"/>
      <c r="N1" s="9"/>
      <c r="O1" s="9"/>
      <c r="P1" s="9"/>
      <c r="Q1" s="10" t="s">
        <v>17</v>
      </c>
      <c r="R1" s="10"/>
      <c r="S1" s="10" t="s">
        <v>18</v>
      </c>
      <c r="T1" s="10"/>
      <c r="U1" s="11"/>
      <c r="V1" s="10" t="s">
        <v>19</v>
      </c>
      <c r="W1" s="10"/>
      <c r="X1" s="10" t="s">
        <v>20</v>
      </c>
      <c r="Y1" s="10"/>
      <c r="Z1" s="10" t="s">
        <v>21</v>
      </c>
      <c r="AA1" s="10"/>
      <c r="AB1" s="10" t="s">
        <v>22</v>
      </c>
      <c r="AC1" s="10"/>
      <c r="AD1" s="12" t="s">
        <v>23</v>
      </c>
      <c r="AE1" s="12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</row>
    <row r="2" spans="1:72" ht="19.5" customHeight="1">
      <c r="A2" s="6"/>
      <c r="B2" s="7"/>
      <c r="C2" s="7"/>
      <c r="D2" s="7"/>
      <c r="E2" s="7"/>
      <c r="F2" s="8"/>
      <c r="G2" s="8"/>
      <c r="H2" s="13">
        <v>1</v>
      </c>
      <c r="I2" s="14" t="str">
        <f>$C$18</f>
        <v>SK Kometa B</v>
      </c>
      <c r="J2" s="14"/>
      <c r="K2" s="14"/>
      <c r="L2" s="14"/>
      <c r="M2" s="14" t="str">
        <f>$C$23</f>
        <v>SK Třebín B</v>
      </c>
      <c r="N2" s="14"/>
      <c r="O2" s="14"/>
      <c r="P2" s="14"/>
      <c r="Q2" s="15">
        <f aca="true" t="shared" si="0" ref="Q2:Q12">IF(V2&gt;W2,1,0)+IF(X2&gt;Y2,1,0)+IF(Z2&gt;AA2,1,0)+IF(AB2&gt;AC2,1,0)+IF(AD2&gt;AE2,1,0)</f>
        <v>0</v>
      </c>
      <c r="R2" s="15">
        <f aca="true" t="shared" si="1" ref="R2:R12">IF(W2&gt;V2,1,0)+IF(Y2&gt;X2,1,0)+IF(AA2&gt;Z2,1,0)+IF(AC2&gt;AB2,1,0)+IF(AE2&gt;AD2,1,0)</f>
        <v>0</v>
      </c>
      <c r="S2" s="15">
        <f aca="true" t="shared" si="2" ref="S2:S12">V2+X2+Z2+AB2+AD2</f>
        <v>0</v>
      </c>
      <c r="T2" s="15">
        <f aca="true" t="shared" si="3" ref="T2:T12">W2+Y2+AA2+AC2+AE2</f>
        <v>0</v>
      </c>
      <c r="U2" s="16"/>
      <c r="V2" s="17"/>
      <c r="W2" s="17"/>
      <c r="X2" s="17"/>
      <c r="Y2" s="17"/>
      <c r="Z2" s="17"/>
      <c r="AA2" s="17"/>
      <c r="AB2" s="17"/>
      <c r="AC2" s="17"/>
      <c r="AD2" s="17"/>
      <c r="AE2" s="1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</row>
    <row r="3" spans="1:72" ht="19.5" customHeight="1">
      <c r="A3" s="6"/>
      <c r="B3" s="19" t="s">
        <v>24</v>
      </c>
      <c r="C3" s="19"/>
      <c r="D3" s="19"/>
      <c r="E3" s="19"/>
      <c r="F3" s="8"/>
      <c r="G3" s="8"/>
      <c r="H3" s="20">
        <f aca="true" t="shared" si="4" ref="H3:H11">H2+1</f>
        <v>2</v>
      </c>
      <c r="I3" s="14" t="str">
        <f>$C$19</f>
        <v>TJ Kralupy</v>
      </c>
      <c r="J3" s="14"/>
      <c r="K3" s="14"/>
      <c r="L3" s="14"/>
      <c r="M3" s="14" t="str">
        <f>$C$22</f>
        <v>TJ Orion Praha</v>
      </c>
      <c r="N3" s="14"/>
      <c r="O3" s="14"/>
      <c r="P3" s="14"/>
      <c r="Q3" s="15">
        <f t="shared" si="0"/>
        <v>0</v>
      </c>
      <c r="R3" s="15">
        <f t="shared" si="1"/>
        <v>0</v>
      </c>
      <c r="S3" s="15">
        <f t="shared" si="2"/>
        <v>0</v>
      </c>
      <c r="T3" s="15">
        <f t="shared" si="3"/>
        <v>0</v>
      </c>
      <c r="U3" s="16"/>
      <c r="V3" s="17"/>
      <c r="W3" s="17"/>
      <c r="X3" s="17"/>
      <c r="Y3" s="17"/>
      <c r="Z3" s="17"/>
      <c r="AA3" s="17"/>
      <c r="AB3" s="17"/>
      <c r="AC3" s="17"/>
      <c r="AD3" s="17"/>
      <c r="AE3" s="1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</row>
    <row r="4" spans="1:72" ht="19.5" customHeight="1">
      <c r="A4" s="6"/>
      <c r="B4" s="8"/>
      <c r="C4" s="8"/>
      <c r="E4" s="8"/>
      <c r="F4" s="8"/>
      <c r="G4" s="8"/>
      <c r="H4" s="20">
        <f t="shared" si="4"/>
        <v>3</v>
      </c>
      <c r="I4" s="21" t="str">
        <f>$C$20</f>
        <v>VK Karlovy Vary</v>
      </c>
      <c r="J4" s="21"/>
      <c r="K4" s="21"/>
      <c r="L4" s="21"/>
      <c r="M4" s="14" t="str">
        <f>$C$21</f>
        <v>SK TO Duchcov</v>
      </c>
      <c r="N4" s="14"/>
      <c r="O4" s="14"/>
      <c r="P4" s="14"/>
      <c r="Q4" s="15">
        <f t="shared" si="0"/>
        <v>0</v>
      </c>
      <c r="R4" s="15">
        <f t="shared" si="1"/>
        <v>0</v>
      </c>
      <c r="S4" s="15">
        <f t="shared" si="2"/>
        <v>0</v>
      </c>
      <c r="T4" s="15">
        <f t="shared" si="3"/>
        <v>0</v>
      </c>
      <c r="U4" s="16"/>
      <c r="V4" s="17"/>
      <c r="W4" s="17"/>
      <c r="X4" s="17"/>
      <c r="Y4" s="17"/>
      <c r="Z4" s="17"/>
      <c r="AA4" s="17"/>
      <c r="AB4" s="17"/>
      <c r="AC4" s="17"/>
      <c r="AD4" s="17"/>
      <c r="AE4" s="1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</row>
    <row r="5" spans="1:72" ht="19.5" customHeight="1">
      <c r="A5" s="6"/>
      <c r="B5" s="8"/>
      <c r="C5" s="22" t="s">
        <v>25</v>
      </c>
      <c r="D5" s="22"/>
      <c r="E5" s="8"/>
      <c r="F5" s="8"/>
      <c r="G5" s="8"/>
      <c r="H5" s="20">
        <f t="shared" si="4"/>
        <v>4</v>
      </c>
      <c r="I5" s="14" t="str">
        <f>$C$17</f>
        <v>VK České Budějovice</v>
      </c>
      <c r="J5" s="14"/>
      <c r="K5" s="14"/>
      <c r="L5" s="14"/>
      <c r="M5" s="14" t="str">
        <f>$C$23</f>
        <v>SK Třebín B</v>
      </c>
      <c r="N5" s="14"/>
      <c r="O5" s="14"/>
      <c r="P5" s="14"/>
      <c r="Q5" s="15">
        <f t="shared" si="0"/>
        <v>0</v>
      </c>
      <c r="R5" s="15">
        <f t="shared" si="1"/>
        <v>0</v>
      </c>
      <c r="S5" s="15">
        <f t="shared" si="2"/>
        <v>0</v>
      </c>
      <c r="T5" s="15">
        <f t="shared" si="3"/>
        <v>0</v>
      </c>
      <c r="U5" s="16"/>
      <c r="V5" s="17"/>
      <c r="W5" s="17"/>
      <c r="X5" s="17"/>
      <c r="Y5" s="17"/>
      <c r="Z5" s="17"/>
      <c r="AA5" s="17"/>
      <c r="AB5" s="17"/>
      <c r="AC5" s="17"/>
      <c r="AD5" s="17"/>
      <c r="AE5" s="1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</row>
    <row r="6" spans="1:72" ht="19.5" customHeight="1">
      <c r="A6" s="6"/>
      <c r="B6" s="19" t="s">
        <v>26</v>
      </c>
      <c r="C6" s="19"/>
      <c r="D6" s="19"/>
      <c r="E6" s="19"/>
      <c r="F6" s="8"/>
      <c r="G6" s="8"/>
      <c r="H6" s="20">
        <f t="shared" si="4"/>
        <v>5</v>
      </c>
      <c r="I6" s="14" t="str">
        <f>$C$19</f>
        <v>TJ Kralupy</v>
      </c>
      <c r="J6" s="14"/>
      <c r="K6" s="14"/>
      <c r="L6" s="14"/>
      <c r="M6" s="14" t="str">
        <f>$C$21</f>
        <v>SK TO Duchcov</v>
      </c>
      <c r="N6" s="14"/>
      <c r="O6" s="14"/>
      <c r="P6" s="14"/>
      <c r="Q6" s="15">
        <f t="shared" si="0"/>
        <v>0</v>
      </c>
      <c r="R6" s="15">
        <f t="shared" si="1"/>
        <v>0</v>
      </c>
      <c r="S6" s="15">
        <f t="shared" si="2"/>
        <v>0</v>
      </c>
      <c r="T6" s="15">
        <f t="shared" si="3"/>
        <v>0</v>
      </c>
      <c r="U6" s="16"/>
      <c r="V6" s="17"/>
      <c r="W6" s="17"/>
      <c r="X6" s="17"/>
      <c r="Y6" s="17"/>
      <c r="Z6" s="17"/>
      <c r="AA6" s="17"/>
      <c r="AB6" s="17"/>
      <c r="AC6" s="17"/>
      <c r="AD6" s="17"/>
      <c r="AE6" s="1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</row>
    <row r="7" spans="1:72" ht="19.5" customHeight="1">
      <c r="A7" s="8"/>
      <c r="B7" s="19" t="s">
        <v>27</v>
      </c>
      <c r="C7" s="19"/>
      <c r="D7" s="19"/>
      <c r="E7" s="19"/>
      <c r="F7" s="8"/>
      <c r="G7" s="8"/>
      <c r="H7" s="20">
        <f t="shared" si="4"/>
        <v>6</v>
      </c>
      <c r="I7" s="21" t="str">
        <f>$C$20</f>
        <v>VK Karlovy Vary</v>
      </c>
      <c r="J7" s="21"/>
      <c r="K7" s="21"/>
      <c r="L7" s="21"/>
      <c r="M7" s="14" t="str">
        <f>$C$22</f>
        <v>TJ Orion Praha</v>
      </c>
      <c r="N7" s="14"/>
      <c r="O7" s="14"/>
      <c r="P7" s="14"/>
      <c r="Q7" s="15">
        <f t="shared" si="0"/>
        <v>0</v>
      </c>
      <c r="R7" s="15">
        <f t="shared" si="1"/>
        <v>0</v>
      </c>
      <c r="S7" s="15">
        <f t="shared" si="2"/>
        <v>0</v>
      </c>
      <c r="T7" s="15">
        <f t="shared" si="3"/>
        <v>0</v>
      </c>
      <c r="U7" s="16"/>
      <c r="V7" s="17"/>
      <c r="W7" s="17"/>
      <c r="X7" s="17"/>
      <c r="Y7" s="17"/>
      <c r="Z7" s="17"/>
      <c r="AA7" s="17"/>
      <c r="AB7" s="17"/>
      <c r="AC7" s="17"/>
      <c r="AD7" s="17"/>
      <c r="AE7" s="1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</row>
    <row r="8" spans="1:72" ht="19.5" customHeight="1">
      <c r="A8" s="8"/>
      <c r="B8" s="19" t="s">
        <v>28</v>
      </c>
      <c r="C8" s="19"/>
      <c r="D8" s="19"/>
      <c r="E8" s="19"/>
      <c r="F8" s="8"/>
      <c r="G8" s="8"/>
      <c r="H8" s="20">
        <f t="shared" si="4"/>
        <v>7</v>
      </c>
      <c r="I8" s="14" t="str">
        <f>$C$17</f>
        <v>VK České Budějovice</v>
      </c>
      <c r="J8" s="14"/>
      <c r="K8" s="14"/>
      <c r="L8" s="14"/>
      <c r="M8" s="14" t="str">
        <f>$C$18</f>
        <v>SK Kometa B</v>
      </c>
      <c r="N8" s="14"/>
      <c r="O8" s="14"/>
      <c r="P8" s="14"/>
      <c r="Q8" s="15">
        <f t="shared" si="0"/>
        <v>0</v>
      </c>
      <c r="R8" s="15">
        <f t="shared" si="1"/>
        <v>0</v>
      </c>
      <c r="S8" s="15">
        <f t="shared" si="2"/>
        <v>0</v>
      </c>
      <c r="T8" s="15">
        <f t="shared" si="3"/>
        <v>0</v>
      </c>
      <c r="U8" s="16"/>
      <c r="V8" s="17"/>
      <c r="W8" s="17"/>
      <c r="X8" s="17"/>
      <c r="Y8" s="17"/>
      <c r="Z8" s="17"/>
      <c r="AA8" s="17"/>
      <c r="AB8" s="17"/>
      <c r="AC8" s="17"/>
      <c r="AD8" s="17"/>
      <c r="AE8" s="1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</row>
    <row r="9" spans="1:72" ht="19.5" customHeight="1">
      <c r="A9" s="8"/>
      <c r="B9" s="23"/>
      <c r="C9" s="23"/>
      <c r="D9" s="23"/>
      <c r="E9" s="23"/>
      <c r="F9" s="8"/>
      <c r="G9" s="8"/>
      <c r="H9" s="20">
        <f t="shared" si="4"/>
        <v>8</v>
      </c>
      <c r="I9" s="14" t="str">
        <f>$C$19</f>
        <v>TJ Kralupy</v>
      </c>
      <c r="J9" s="14"/>
      <c r="K9" s="14"/>
      <c r="L9" s="14"/>
      <c r="M9" s="21" t="str">
        <f>$C$20</f>
        <v>VK Karlovy Vary</v>
      </c>
      <c r="N9" s="21"/>
      <c r="O9" s="21"/>
      <c r="P9" s="21"/>
      <c r="Q9" s="15">
        <f t="shared" si="0"/>
        <v>0</v>
      </c>
      <c r="R9" s="15">
        <f t="shared" si="1"/>
        <v>0</v>
      </c>
      <c r="S9" s="15">
        <f t="shared" si="2"/>
        <v>0</v>
      </c>
      <c r="T9" s="15">
        <f t="shared" si="3"/>
        <v>0</v>
      </c>
      <c r="U9" s="15"/>
      <c r="V9" s="17"/>
      <c r="W9" s="17"/>
      <c r="X9" s="17"/>
      <c r="Y9" s="17"/>
      <c r="Z9" s="17"/>
      <c r="AA9" s="17"/>
      <c r="AB9" s="17"/>
      <c r="AC9" s="17"/>
      <c r="AD9" s="17"/>
      <c r="AE9" s="1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</row>
    <row r="10" spans="1:72" ht="19.5" customHeight="1">
      <c r="A10" s="8"/>
      <c r="B10" s="6"/>
      <c r="C10" s="6"/>
      <c r="D10" s="6"/>
      <c r="E10" s="6"/>
      <c r="F10" s="8"/>
      <c r="G10" s="8"/>
      <c r="H10" s="20">
        <f t="shared" si="4"/>
        <v>9</v>
      </c>
      <c r="I10" s="14" t="str">
        <f>$C$21</f>
        <v>SK TO Duchcov</v>
      </c>
      <c r="J10" s="14"/>
      <c r="K10" s="14"/>
      <c r="L10" s="14"/>
      <c r="M10" s="14" t="str">
        <f>$C$22</f>
        <v>TJ Orion Praha</v>
      </c>
      <c r="N10" s="14"/>
      <c r="O10" s="14"/>
      <c r="P10" s="14"/>
      <c r="Q10" s="15">
        <f t="shared" si="0"/>
        <v>0</v>
      </c>
      <c r="R10" s="15">
        <f t="shared" si="1"/>
        <v>0</v>
      </c>
      <c r="S10" s="15">
        <f t="shared" si="2"/>
        <v>0</v>
      </c>
      <c r="T10" s="15">
        <f t="shared" si="3"/>
        <v>0</v>
      </c>
      <c r="U10" s="15"/>
      <c r="V10" s="17"/>
      <c r="W10" s="17"/>
      <c r="X10" s="17"/>
      <c r="Y10" s="17"/>
      <c r="Z10" s="17"/>
      <c r="AA10" s="17"/>
      <c r="AB10" s="17"/>
      <c r="AC10" s="17"/>
      <c r="AD10" s="17"/>
      <c r="AE10" s="1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</row>
    <row r="11" spans="1:72" ht="19.5" customHeight="1">
      <c r="A11" s="8"/>
      <c r="B11" s="24" t="s">
        <v>29</v>
      </c>
      <c r="C11" s="24"/>
      <c r="D11" s="24"/>
      <c r="E11" s="24"/>
      <c r="F11" s="8"/>
      <c r="G11" s="8"/>
      <c r="H11" s="20">
        <f t="shared" si="4"/>
        <v>10</v>
      </c>
      <c r="I11" s="14" t="str">
        <f>$C$17</f>
        <v>VK České Budějovice</v>
      </c>
      <c r="J11" s="14"/>
      <c r="K11" s="14"/>
      <c r="L11" s="14"/>
      <c r="M11" s="21" t="str">
        <f>$C$20</f>
        <v>VK Karlovy Vary</v>
      </c>
      <c r="N11" s="21"/>
      <c r="O11" s="21"/>
      <c r="P11" s="21"/>
      <c r="Q11" s="15">
        <f t="shared" si="0"/>
        <v>0</v>
      </c>
      <c r="R11" s="15">
        <f t="shared" si="1"/>
        <v>0</v>
      </c>
      <c r="S11" s="15">
        <f t="shared" si="2"/>
        <v>0</v>
      </c>
      <c r="T11" s="15">
        <f t="shared" si="3"/>
        <v>0</v>
      </c>
      <c r="U11" s="15"/>
      <c r="V11" s="17"/>
      <c r="W11" s="17"/>
      <c r="X11" s="17"/>
      <c r="Y11" s="17"/>
      <c r="Z11" s="17"/>
      <c r="AA11" s="17"/>
      <c r="AB11" s="17"/>
      <c r="AC11" s="17"/>
      <c r="AD11" s="17"/>
      <c r="AE11" s="1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</row>
    <row r="12" spans="1:72" ht="19.5" customHeight="1">
      <c r="A12" s="8"/>
      <c r="B12" s="8"/>
      <c r="C12" s="8"/>
      <c r="D12" s="8"/>
      <c r="E12" s="8"/>
      <c r="F12" s="8"/>
      <c r="G12" s="8"/>
      <c r="H12" s="20">
        <f aca="true" t="shared" si="5" ref="H12:H22">H11+1</f>
        <v>11</v>
      </c>
      <c r="I12" s="14" t="str">
        <f>$C$18</f>
        <v>SK Kometa B</v>
      </c>
      <c r="J12" s="14"/>
      <c r="K12" s="14"/>
      <c r="L12" s="14"/>
      <c r="M12" s="14" t="str">
        <f>$C$19</f>
        <v>TJ Kralupy</v>
      </c>
      <c r="N12" s="14"/>
      <c r="O12" s="14"/>
      <c r="P12" s="14"/>
      <c r="Q12" s="15">
        <f t="shared" si="0"/>
        <v>0</v>
      </c>
      <c r="R12" s="15">
        <f t="shared" si="1"/>
        <v>0</v>
      </c>
      <c r="S12" s="15">
        <f t="shared" si="2"/>
        <v>0</v>
      </c>
      <c r="T12" s="15">
        <f t="shared" si="3"/>
        <v>0</v>
      </c>
      <c r="U12" s="15"/>
      <c r="V12" s="17"/>
      <c r="W12" s="17"/>
      <c r="X12" s="17"/>
      <c r="Y12" s="17"/>
      <c r="Z12" s="17"/>
      <c r="AA12" s="17"/>
      <c r="AB12" s="17"/>
      <c r="AC12" s="17"/>
      <c r="AD12" s="17"/>
      <c r="AE12" s="1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</row>
    <row r="13" spans="1:72" ht="19.5" customHeight="1">
      <c r="A13" s="8"/>
      <c r="B13" s="8" t="s">
        <v>30</v>
      </c>
      <c r="C13" s="25">
        <v>0.3958333333333333</v>
      </c>
      <c r="D13" s="25"/>
      <c r="E13" s="8"/>
      <c r="F13" s="8"/>
      <c r="G13" s="8"/>
      <c r="H13" s="20">
        <f t="shared" si="5"/>
        <v>12</v>
      </c>
      <c r="I13" s="14" t="str">
        <f>$C$22</f>
        <v>TJ Orion Praha</v>
      </c>
      <c r="J13" s="14"/>
      <c r="K13" s="14"/>
      <c r="L13" s="14"/>
      <c r="M13" s="14" t="str">
        <f>$C$23</f>
        <v>SK Třebín B</v>
      </c>
      <c r="N13" s="14"/>
      <c r="O13" s="14"/>
      <c r="P13" s="14"/>
      <c r="Q13" s="15">
        <f aca="true" t="shared" si="6" ref="Q13:Q22">IF(V13&gt;W13,1,0)+IF(X13&gt;Y13,1,0)+IF(Z13&gt;AA13,1,0)+IF(AB13&gt;AC13,1,0)+IF(AD13&gt;AE13,1,0)</f>
        <v>0</v>
      </c>
      <c r="R13" s="15">
        <f aca="true" t="shared" si="7" ref="R13:R22">IF(W13&gt;V13,1,0)+IF(Y13&gt;X13,1,0)+IF(AA13&gt;Z13,1,0)+IF(AC13&gt;AB13,1,0)+IF(AE13&gt;AD13,1,0)</f>
        <v>0</v>
      </c>
      <c r="S13" s="15">
        <f aca="true" t="shared" si="8" ref="S13:S22">V13+X13+Z13+AB13+AD13</f>
        <v>0</v>
      </c>
      <c r="T13" s="15">
        <f aca="true" t="shared" si="9" ref="T13:T22">W13+Y13+AA13+AC13+AE13</f>
        <v>0</v>
      </c>
      <c r="U13" s="15"/>
      <c r="V13" s="17"/>
      <c r="W13" s="17"/>
      <c r="X13" s="17"/>
      <c r="Y13" s="17"/>
      <c r="Z13" s="17"/>
      <c r="AA13" s="17"/>
      <c r="AB13" s="17"/>
      <c r="AC13" s="17"/>
      <c r="AD13" s="17"/>
      <c r="AE13" s="1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</row>
    <row r="14" spans="1:80" ht="19.5" customHeight="1">
      <c r="A14" s="8"/>
      <c r="B14" s="8" t="s">
        <v>31</v>
      </c>
      <c r="C14" s="26">
        <v>2</v>
      </c>
      <c r="D14" s="26"/>
      <c r="E14" s="8"/>
      <c r="F14" s="8"/>
      <c r="G14" s="8"/>
      <c r="H14" s="20">
        <f t="shared" si="5"/>
        <v>13</v>
      </c>
      <c r="I14" s="14" t="str">
        <f>$C$19</f>
        <v>TJ Kralupy</v>
      </c>
      <c r="J14" s="14"/>
      <c r="K14" s="14"/>
      <c r="L14" s="14"/>
      <c r="M14" s="14" t="str">
        <f>$C$17</f>
        <v>VK České Budějovice</v>
      </c>
      <c r="N14" s="14"/>
      <c r="O14" s="14"/>
      <c r="P14" s="14"/>
      <c r="Q14" s="15">
        <f t="shared" si="6"/>
        <v>0</v>
      </c>
      <c r="R14" s="15">
        <f t="shared" si="7"/>
        <v>0</v>
      </c>
      <c r="S14" s="15">
        <f t="shared" si="8"/>
        <v>0</v>
      </c>
      <c r="T14" s="15">
        <f t="shared" si="9"/>
        <v>0</v>
      </c>
      <c r="U14" s="15"/>
      <c r="V14" s="17"/>
      <c r="W14" s="17"/>
      <c r="X14" s="17"/>
      <c r="Y14" s="17"/>
      <c r="Z14" s="17"/>
      <c r="AA14" s="17"/>
      <c r="AB14" s="17"/>
      <c r="AC14" s="17"/>
      <c r="AD14" s="17"/>
      <c r="AE14" s="18"/>
      <c r="AF14" s="8"/>
      <c r="AG14" s="27"/>
      <c r="AH14" s="27"/>
      <c r="AI14" s="27"/>
      <c r="AJ14" s="27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CA14" s="8"/>
      <c r="CB14" s="8"/>
    </row>
    <row r="15" spans="1:80" ht="19.5" customHeight="1">
      <c r="A15" s="8"/>
      <c r="B15" s="8" t="s">
        <v>32</v>
      </c>
      <c r="C15" s="26">
        <v>2</v>
      </c>
      <c r="D15" s="26"/>
      <c r="E15" s="8"/>
      <c r="F15" s="8"/>
      <c r="G15" s="8"/>
      <c r="H15" s="20">
        <f t="shared" si="5"/>
        <v>14</v>
      </c>
      <c r="I15" s="21" t="str">
        <f>$C$20</f>
        <v>VK Karlovy Vary</v>
      </c>
      <c r="J15" s="21"/>
      <c r="K15" s="21"/>
      <c r="L15" s="21"/>
      <c r="M15" s="14" t="str">
        <f>$C$18</f>
        <v>SK Kometa B</v>
      </c>
      <c r="N15" s="14"/>
      <c r="O15" s="14"/>
      <c r="P15" s="14"/>
      <c r="Q15" s="15">
        <f t="shared" si="6"/>
        <v>0</v>
      </c>
      <c r="R15" s="15">
        <f t="shared" si="7"/>
        <v>0</v>
      </c>
      <c r="S15" s="15">
        <f t="shared" si="8"/>
        <v>0</v>
      </c>
      <c r="T15" s="15">
        <f t="shared" si="9"/>
        <v>0</v>
      </c>
      <c r="U15" s="15"/>
      <c r="V15" s="17"/>
      <c r="W15" s="17"/>
      <c r="X15" s="17"/>
      <c r="Y15" s="17"/>
      <c r="Z15" s="17"/>
      <c r="AA15" s="17"/>
      <c r="AB15" s="17"/>
      <c r="AC15" s="17"/>
      <c r="AD15" s="17"/>
      <c r="AE15" s="18"/>
      <c r="AF15" s="8"/>
      <c r="AG15" s="27"/>
      <c r="AH15" s="27"/>
      <c r="AI15" s="27"/>
      <c r="AJ15" s="27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CA15" s="8"/>
      <c r="CB15" s="8"/>
    </row>
    <row r="16" spans="1:80" ht="19.5" customHeight="1">
      <c r="A16" s="8"/>
      <c r="B16" s="8"/>
      <c r="C16" s="8"/>
      <c r="D16" s="8"/>
      <c r="E16" s="8"/>
      <c r="F16" s="8"/>
      <c r="G16" s="8"/>
      <c r="H16" s="20">
        <f t="shared" si="5"/>
        <v>15</v>
      </c>
      <c r="I16" s="14" t="str">
        <f>$C$23</f>
        <v>SK Třebín B</v>
      </c>
      <c r="J16" s="14"/>
      <c r="K16" s="14"/>
      <c r="L16" s="14"/>
      <c r="M16" s="14" t="str">
        <f>$C$21</f>
        <v>SK TO Duchcov</v>
      </c>
      <c r="N16" s="14"/>
      <c r="O16" s="14"/>
      <c r="P16" s="14"/>
      <c r="Q16" s="15">
        <f t="shared" si="6"/>
        <v>0</v>
      </c>
      <c r="R16" s="15">
        <f t="shared" si="7"/>
        <v>0</v>
      </c>
      <c r="S16" s="15">
        <f t="shared" si="8"/>
        <v>0</v>
      </c>
      <c r="T16" s="15">
        <f t="shared" si="9"/>
        <v>0</v>
      </c>
      <c r="U16" s="15"/>
      <c r="V16" s="17"/>
      <c r="W16" s="17"/>
      <c r="X16" s="17"/>
      <c r="Y16" s="17"/>
      <c r="Z16" s="17"/>
      <c r="AA16" s="17"/>
      <c r="AB16" s="17"/>
      <c r="AC16" s="17"/>
      <c r="AD16" s="17"/>
      <c r="AE16" s="18"/>
      <c r="AF16" s="8"/>
      <c r="AG16" s="27"/>
      <c r="AH16" s="27"/>
      <c r="AI16" s="27"/>
      <c r="AJ16" s="27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CA16" s="8"/>
      <c r="CB16" s="8"/>
    </row>
    <row r="17" spans="1:80" ht="19.5" customHeight="1">
      <c r="A17" s="8"/>
      <c r="B17" s="8" t="s">
        <v>33</v>
      </c>
      <c r="C17" s="17" t="s">
        <v>34</v>
      </c>
      <c r="D17" s="17"/>
      <c r="E17" s="8"/>
      <c r="F17" s="8"/>
      <c r="G17" s="8"/>
      <c r="H17" s="20">
        <f t="shared" si="5"/>
        <v>16</v>
      </c>
      <c r="I17" s="14" t="str">
        <f>$C$21</f>
        <v>SK TO Duchcov</v>
      </c>
      <c r="J17" s="14"/>
      <c r="K17" s="14"/>
      <c r="L17" s="14"/>
      <c r="M17" s="14" t="str">
        <f>$C$18</f>
        <v>SK Kometa B</v>
      </c>
      <c r="N17" s="14"/>
      <c r="O17" s="14"/>
      <c r="P17" s="14"/>
      <c r="Q17" s="15">
        <f t="shared" si="6"/>
        <v>0</v>
      </c>
      <c r="R17" s="15">
        <f t="shared" si="7"/>
        <v>0</v>
      </c>
      <c r="S17" s="15">
        <f t="shared" si="8"/>
        <v>0</v>
      </c>
      <c r="T17" s="15">
        <f t="shared" si="9"/>
        <v>0</v>
      </c>
      <c r="U17" s="15"/>
      <c r="V17" s="17"/>
      <c r="W17" s="17"/>
      <c r="X17" s="17"/>
      <c r="Y17" s="17"/>
      <c r="Z17" s="17"/>
      <c r="AA17" s="17"/>
      <c r="AB17" s="17"/>
      <c r="AC17" s="17"/>
      <c r="AD17" s="17"/>
      <c r="AE17" s="18"/>
      <c r="AF17" s="8"/>
      <c r="AG17" s="27"/>
      <c r="AH17" s="27"/>
      <c r="AI17" s="27"/>
      <c r="AJ17" s="27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CA17" s="8"/>
      <c r="CB17" s="8"/>
    </row>
    <row r="18" spans="1:80" ht="19.5" customHeight="1">
      <c r="A18" s="8"/>
      <c r="B18" s="8"/>
      <c r="C18" s="17" t="s">
        <v>35</v>
      </c>
      <c r="D18" s="17"/>
      <c r="E18" s="8"/>
      <c r="F18" s="8"/>
      <c r="G18" s="8"/>
      <c r="H18" s="20">
        <f t="shared" si="5"/>
        <v>17</v>
      </c>
      <c r="I18" s="14" t="str">
        <f>$C$22</f>
        <v>TJ Orion Praha</v>
      </c>
      <c r="J18" s="14"/>
      <c r="K18" s="14"/>
      <c r="L18" s="14"/>
      <c r="M18" s="14" t="str">
        <f>$C$17</f>
        <v>VK České Budějovice</v>
      </c>
      <c r="N18" s="14"/>
      <c r="O18" s="14"/>
      <c r="P18" s="14"/>
      <c r="Q18" s="15">
        <f t="shared" si="6"/>
        <v>0</v>
      </c>
      <c r="R18" s="15">
        <f t="shared" si="7"/>
        <v>0</v>
      </c>
      <c r="S18" s="15">
        <f t="shared" si="8"/>
        <v>0</v>
      </c>
      <c r="T18" s="15">
        <f t="shared" si="9"/>
        <v>0</v>
      </c>
      <c r="U18" s="15"/>
      <c r="V18" s="17"/>
      <c r="W18" s="17"/>
      <c r="X18" s="17"/>
      <c r="Y18" s="17"/>
      <c r="Z18" s="17"/>
      <c r="AA18" s="17"/>
      <c r="AB18" s="17"/>
      <c r="AC18" s="17"/>
      <c r="AD18" s="17"/>
      <c r="AE18" s="18"/>
      <c r="AF18" s="8"/>
      <c r="AG18" s="27"/>
      <c r="AH18" s="27"/>
      <c r="AI18" s="27"/>
      <c r="AJ18" s="27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CA18" s="8"/>
      <c r="CB18" s="8"/>
    </row>
    <row r="19" spans="1:89" ht="19.5" customHeight="1">
      <c r="A19" s="8"/>
      <c r="B19" s="8"/>
      <c r="C19" s="17" t="s">
        <v>36</v>
      </c>
      <c r="D19" s="17"/>
      <c r="E19" s="8"/>
      <c r="F19" s="8"/>
      <c r="G19" s="8"/>
      <c r="H19" s="20">
        <f t="shared" si="5"/>
        <v>18</v>
      </c>
      <c r="I19" s="14" t="str">
        <f>$C$23</f>
        <v>SK Třebín B</v>
      </c>
      <c r="J19" s="14"/>
      <c r="K19" s="14"/>
      <c r="L19" s="14"/>
      <c r="M19" s="21" t="str">
        <f>$C$20</f>
        <v>VK Karlovy Vary</v>
      </c>
      <c r="N19" s="21"/>
      <c r="O19" s="21"/>
      <c r="P19" s="21"/>
      <c r="Q19" s="15">
        <f t="shared" si="6"/>
        <v>0</v>
      </c>
      <c r="R19" s="15">
        <f t="shared" si="7"/>
        <v>0</v>
      </c>
      <c r="S19" s="15">
        <f t="shared" si="8"/>
        <v>0</v>
      </c>
      <c r="T19" s="15">
        <f t="shared" si="9"/>
        <v>0</v>
      </c>
      <c r="U19" s="15"/>
      <c r="V19" s="17"/>
      <c r="W19" s="17"/>
      <c r="X19" s="17"/>
      <c r="Y19" s="17"/>
      <c r="Z19" s="17"/>
      <c r="AA19" s="17"/>
      <c r="AB19" s="17"/>
      <c r="AC19" s="17"/>
      <c r="AD19" s="17"/>
      <c r="AE19" s="18"/>
      <c r="AF19" s="8"/>
      <c r="AG19" s="28"/>
      <c r="AH19" s="28"/>
      <c r="AI19" s="28"/>
      <c r="AJ19" s="2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</row>
    <row r="20" spans="1:89" ht="19.5" customHeight="1">
      <c r="A20" s="8"/>
      <c r="B20" s="8"/>
      <c r="C20" s="17" t="s">
        <v>37</v>
      </c>
      <c r="D20" s="17"/>
      <c r="E20" s="8"/>
      <c r="F20" s="8"/>
      <c r="G20" s="8"/>
      <c r="H20" s="20">
        <f t="shared" si="5"/>
        <v>19</v>
      </c>
      <c r="I20" s="14" t="str">
        <f>$C$21</f>
        <v>SK TO Duchcov</v>
      </c>
      <c r="J20" s="14"/>
      <c r="K20" s="14"/>
      <c r="L20" s="14"/>
      <c r="M20" s="14" t="str">
        <f>$C$17</f>
        <v>VK České Budějovice</v>
      </c>
      <c r="N20" s="14"/>
      <c r="O20" s="14"/>
      <c r="P20" s="14"/>
      <c r="Q20" s="15">
        <f t="shared" si="6"/>
        <v>0</v>
      </c>
      <c r="R20" s="15">
        <f t="shared" si="7"/>
        <v>0</v>
      </c>
      <c r="S20" s="15">
        <f t="shared" si="8"/>
        <v>0</v>
      </c>
      <c r="T20" s="15">
        <f t="shared" si="9"/>
        <v>0</v>
      </c>
      <c r="U20" s="15"/>
      <c r="V20" s="17"/>
      <c r="W20" s="17"/>
      <c r="X20" s="17"/>
      <c r="Y20" s="17"/>
      <c r="Z20" s="17"/>
      <c r="AA20" s="17"/>
      <c r="AB20" s="17"/>
      <c r="AC20" s="17"/>
      <c r="AD20" s="17"/>
      <c r="AE20" s="18"/>
      <c r="AF20" s="8"/>
      <c r="AG20" s="27"/>
      <c r="AH20" s="27"/>
      <c r="AI20" s="27"/>
      <c r="AJ20" s="27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</row>
    <row r="21" spans="1:89" ht="19.5" customHeight="1">
      <c r="A21" s="8"/>
      <c r="B21" s="8"/>
      <c r="C21" s="17" t="s">
        <v>38</v>
      </c>
      <c r="D21" s="17"/>
      <c r="E21" s="8"/>
      <c r="F21" s="8"/>
      <c r="G21" s="8"/>
      <c r="H21" s="20">
        <f t="shared" si="5"/>
        <v>20</v>
      </c>
      <c r="I21" s="14" t="str">
        <f>$C$22</f>
        <v>TJ Orion Praha</v>
      </c>
      <c r="J21" s="14"/>
      <c r="K21" s="14"/>
      <c r="L21" s="14"/>
      <c r="M21" s="14" t="str">
        <f>$C$18</f>
        <v>SK Kometa B</v>
      </c>
      <c r="N21" s="14"/>
      <c r="O21" s="14"/>
      <c r="P21" s="14"/>
      <c r="Q21" s="15">
        <f t="shared" si="6"/>
        <v>0</v>
      </c>
      <c r="R21" s="15">
        <f t="shared" si="7"/>
        <v>0</v>
      </c>
      <c r="S21" s="15">
        <f t="shared" si="8"/>
        <v>0</v>
      </c>
      <c r="T21" s="15">
        <f t="shared" si="9"/>
        <v>0</v>
      </c>
      <c r="U21" s="15"/>
      <c r="V21" s="17"/>
      <c r="W21" s="17"/>
      <c r="X21" s="17"/>
      <c r="Y21" s="17"/>
      <c r="Z21" s="17"/>
      <c r="AA21" s="17"/>
      <c r="AB21" s="17"/>
      <c r="AC21" s="17"/>
      <c r="AD21" s="17"/>
      <c r="AE21" s="18"/>
      <c r="AF21" s="8"/>
      <c r="AG21" s="27"/>
      <c r="AH21" s="27"/>
      <c r="AI21" s="27"/>
      <c r="AJ21" s="27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</row>
    <row r="22" spans="1:89" ht="19.5" customHeight="1">
      <c r="A22" s="8"/>
      <c r="B22" s="8"/>
      <c r="C22" s="17" t="s">
        <v>15</v>
      </c>
      <c r="D22" s="17"/>
      <c r="E22" s="8"/>
      <c r="F22" s="8"/>
      <c r="G22" s="8"/>
      <c r="H22" s="20">
        <f t="shared" si="5"/>
        <v>21</v>
      </c>
      <c r="I22" s="14" t="str">
        <f>$C$23</f>
        <v>SK Třebín B</v>
      </c>
      <c r="J22" s="14"/>
      <c r="K22" s="14"/>
      <c r="L22" s="14"/>
      <c r="M22" s="14" t="str">
        <f>$C$19</f>
        <v>TJ Kralupy</v>
      </c>
      <c r="N22" s="14"/>
      <c r="O22" s="14"/>
      <c r="P22" s="14"/>
      <c r="Q22" s="15">
        <f t="shared" si="6"/>
        <v>0</v>
      </c>
      <c r="R22" s="15">
        <f t="shared" si="7"/>
        <v>0</v>
      </c>
      <c r="S22" s="15">
        <f t="shared" si="8"/>
        <v>0</v>
      </c>
      <c r="T22" s="15">
        <f t="shared" si="9"/>
        <v>0</v>
      </c>
      <c r="U22" s="15"/>
      <c r="V22" s="17"/>
      <c r="W22" s="17"/>
      <c r="X22" s="17"/>
      <c r="Y22" s="17"/>
      <c r="Z22" s="17"/>
      <c r="AA22" s="17"/>
      <c r="AB22" s="17"/>
      <c r="AC22" s="17"/>
      <c r="AD22" s="17"/>
      <c r="AE22" s="18"/>
      <c r="AF22" s="8"/>
      <c r="AG22" s="27"/>
      <c r="AH22" s="27"/>
      <c r="AI22" s="27"/>
      <c r="AJ22" s="27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</row>
    <row r="23" spans="1:89" ht="19.5" customHeight="1">
      <c r="A23" s="8"/>
      <c r="B23" s="8"/>
      <c r="C23" s="17" t="s">
        <v>39</v>
      </c>
      <c r="D23" s="17"/>
      <c r="E23" s="8"/>
      <c r="F23" s="8"/>
      <c r="G23" s="8"/>
      <c r="H23" s="29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</row>
    <row r="24" spans="1:83" ht="19.5" customHeight="1">
      <c r="A24" s="8"/>
      <c r="B24" s="8"/>
      <c r="C24" s="8"/>
      <c r="D24" s="8"/>
      <c r="E24" s="8"/>
      <c r="F24" s="8"/>
      <c r="G24" s="30"/>
      <c r="H24" s="31" t="str">
        <f>CONCATENATE(B7,"          ",B6,"         ",B8)</f>
        <v>Český pohár          25.- 26.2014         starší žákyně</v>
      </c>
      <c r="I24" s="31"/>
      <c r="J24" s="31"/>
      <c r="K24" s="31"/>
      <c r="L24" s="32" t="str">
        <f>H27</f>
        <v>VK České Budějovice</v>
      </c>
      <c r="M24" s="32"/>
      <c r="N24" s="32"/>
      <c r="O24" s="33" t="str">
        <f>H29</f>
        <v>SK Kometa B</v>
      </c>
      <c r="P24" s="33"/>
      <c r="Q24" s="33"/>
      <c r="R24" s="33" t="str">
        <f>H31</f>
        <v>TJ Kralupy</v>
      </c>
      <c r="S24" s="33"/>
      <c r="T24" s="33"/>
      <c r="U24" s="33" t="str">
        <f>H33</f>
        <v>VK Karlovy Vary</v>
      </c>
      <c r="V24" s="33"/>
      <c r="W24" s="33"/>
      <c r="X24" s="34" t="str">
        <f>H35</f>
        <v>SK TO Duchcov</v>
      </c>
      <c r="Y24" s="34"/>
      <c r="Z24" s="34"/>
      <c r="AA24" s="35" t="str">
        <f>H37</f>
        <v>TJ Orion Praha</v>
      </c>
      <c r="AB24" s="35"/>
      <c r="AC24" s="35"/>
      <c r="AD24" s="35" t="str">
        <f>H39</f>
        <v>SK Třebín B</v>
      </c>
      <c r="AE24" s="35"/>
      <c r="AF24" s="35"/>
      <c r="AG24" s="36" t="s">
        <v>40</v>
      </c>
      <c r="AH24" s="36"/>
      <c r="AI24" s="36"/>
      <c r="AJ24" s="36"/>
      <c r="AK24" s="36"/>
      <c r="AL24" s="36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W24" s="8"/>
      <c r="BX24" s="8"/>
      <c r="BY24" s="8"/>
      <c r="BZ24" s="8"/>
      <c r="CA24" s="8"/>
      <c r="CB24" s="8"/>
      <c r="CC24" s="8"/>
      <c r="CD24" s="8"/>
      <c r="CE24" s="8"/>
    </row>
    <row r="25" spans="1:83" ht="19.5" customHeight="1">
      <c r="A25" s="37" t="s">
        <v>41</v>
      </c>
      <c r="B25" s="37"/>
      <c r="C25" s="37"/>
      <c r="D25" s="37" t="s">
        <v>41</v>
      </c>
      <c r="E25" s="37"/>
      <c r="F25" s="37"/>
      <c r="G25" s="30"/>
      <c r="H25" s="31"/>
      <c r="I25" s="31"/>
      <c r="J25" s="31"/>
      <c r="K25" s="31"/>
      <c r="L25" s="32"/>
      <c r="M25" s="32"/>
      <c r="N25" s="32"/>
      <c r="O25" s="33"/>
      <c r="P25" s="33"/>
      <c r="Q25" s="33"/>
      <c r="R25" s="33"/>
      <c r="S25" s="33"/>
      <c r="T25" s="33"/>
      <c r="U25" s="33"/>
      <c r="V25" s="33"/>
      <c r="W25" s="33"/>
      <c r="X25" s="34"/>
      <c r="Y25" s="34"/>
      <c r="Z25" s="34"/>
      <c r="AA25" s="35"/>
      <c r="AB25" s="35"/>
      <c r="AC25" s="35"/>
      <c r="AD25" s="35"/>
      <c r="AE25" s="35"/>
      <c r="AF25" s="35"/>
      <c r="AG25" s="38" t="s">
        <v>17</v>
      </c>
      <c r="AH25" s="38"/>
      <c r="AI25" s="38"/>
      <c r="AJ25" s="39" t="s">
        <v>42</v>
      </c>
      <c r="AK25" s="39" t="s">
        <v>43</v>
      </c>
      <c r="AL25" s="40" t="s">
        <v>44</v>
      </c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W25" s="8"/>
      <c r="BX25" s="8"/>
      <c r="BY25" s="8"/>
      <c r="BZ25" s="8"/>
      <c r="CA25" s="8"/>
      <c r="CB25" s="8"/>
      <c r="CC25" s="8"/>
      <c r="CD25" s="8"/>
      <c r="CE25" s="8"/>
    </row>
    <row r="26" spans="1:83" ht="19.5" customHeight="1">
      <c r="A26" s="41" t="s">
        <v>45</v>
      </c>
      <c r="B26" s="42" t="s">
        <v>46</v>
      </c>
      <c r="C26" s="43" t="s">
        <v>47</v>
      </c>
      <c r="D26" s="41" t="s">
        <v>45</v>
      </c>
      <c r="E26" s="42" t="s">
        <v>46</v>
      </c>
      <c r="F26" s="44" t="s">
        <v>47</v>
      </c>
      <c r="G26" s="45"/>
      <c r="H26" s="31"/>
      <c r="I26" s="31"/>
      <c r="J26" s="31"/>
      <c r="K26" s="31"/>
      <c r="L26" s="32"/>
      <c r="M26" s="32"/>
      <c r="N26" s="32"/>
      <c r="O26" s="33"/>
      <c r="P26" s="33"/>
      <c r="Q26" s="33"/>
      <c r="R26" s="33"/>
      <c r="S26" s="33"/>
      <c r="T26" s="33"/>
      <c r="U26" s="33"/>
      <c r="V26" s="33"/>
      <c r="W26" s="33"/>
      <c r="X26" s="34"/>
      <c r="Y26" s="34"/>
      <c r="Z26" s="34"/>
      <c r="AA26" s="35"/>
      <c r="AB26" s="35"/>
      <c r="AC26" s="35"/>
      <c r="AD26" s="35"/>
      <c r="AE26" s="35"/>
      <c r="AF26" s="35"/>
      <c r="AG26" s="46" t="s">
        <v>18</v>
      </c>
      <c r="AH26" s="46"/>
      <c r="AI26" s="46"/>
      <c r="AJ26" s="39"/>
      <c r="AK26" s="39"/>
      <c r="AL26" s="40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W26" s="8"/>
      <c r="BX26" s="8"/>
      <c r="BY26" s="8"/>
      <c r="BZ26" s="8"/>
      <c r="CA26" s="8"/>
      <c r="CB26" s="8"/>
      <c r="CC26" s="8"/>
      <c r="CD26" s="8"/>
      <c r="CE26" s="8"/>
    </row>
    <row r="27" spans="1:82" ht="19.5" customHeight="1">
      <c r="A27" s="47">
        <f>$C$13</f>
        <v>0.3958333333333333</v>
      </c>
      <c r="B27" s="48" t="str">
        <f>IF($C$14=2,I3,I2)</f>
        <v>TJ Kralupy</v>
      </c>
      <c r="C27" s="49" t="str">
        <f>IF($C$14=2,M3,M2)</f>
        <v>TJ Orion Praha</v>
      </c>
      <c r="D27" s="50">
        <f aca="true" t="shared" si="10" ref="D27:D40">IF($C$14=2,A27," ")</f>
        <v>0.3958333333333333</v>
      </c>
      <c r="E27" s="51" t="str">
        <f>IF($C$14=2,I2," ")</f>
        <v>SK Kometa B</v>
      </c>
      <c r="F27" s="52" t="str">
        <f>IF($C$14=2,M2," ")</f>
        <v>SK Třebín B</v>
      </c>
      <c r="G27" s="8"/>
      <c r="H27" s="53" t="str">
        <f>C17</f>
        <v>VK České Budějovice</v>
      </c>
      <c r="I27" s="53"/>
      <c r="J27" s="53"/>
      <c r="K27" s="53"/>
      <c r="L27" s="54">
        <f>$B$9</f>
        <v>0</v>
      </c>
      <c r="M27" s="54"/>
      <c r="N27" s="54"/>
      <c r="O27" s="55">
        <f>Q8</f>
        <v>0</v>
      </c>
      <c r="P27" s="55" t="s">
        <v>48</v>
      </c>
      <c r="Q27" s="56">
        <f>R8</f>
        <v>0</v>
      </c>
      <c r="R27" s="57">
        <f>R14</f>
        <v>0</v>
      </c>
      <c r="S27" s="55" t="s">
        <v>48</v>
      </c>
      <c r="T27" s="56">
        <f>Q14</f>
        <v>0</v>
      </c>
      <c r="U27" s="57">
        <f>Q11</f>
        <v>0</v>
      </c>
      <c r="V27" s="55" t="s">
        <v>48</v>
      </c>
      <c r="W27" s="56">
        <f>R11</f>
        <v>0</v>
      </c>
      <c r="X27" s="57">
        <f>R20</f>
        <v>0</v>
      </c>
      <c r="Y27" s="55" t="s">
        <v>48</v>
      </c>
      <c r="Z27" s="55">
        <f>Q20</f>
        <v>0</v>
      </c>
      <c r="AA27" s="57">
        <f>R18</f>
        <v>0</v>
      </c>
      <c r="AB27" s="55" t="s">
        <v>48</v>
      </c>
      <c r="AC27" s="55">
        <f>Q18</f>
        <v>0</v>
      </c>
      <c r="AD27" s="57">
        <f>Q5</f>
        <v>0</v>
      </c>
      <c r="AE27" s="55" t="s">
        <v>48</v>
      </c>
      <c r="AF27" s="55">
        <f>R5</f>
        <v>0</v>
      </c>
      <c r="AG27" s="58">
        <f>O27+R27+U27+X27+X27+AD27</f>
        <v>0</v>
      </c>
      <c r="AH27" s="59" t="s">
        <v>48</v>
      </c>
      <c r="AI27" s="59">
        <f>Q27+T27+W27+Z27+AC27+AF27</f>
        <v>0</v>
      </c>
      <c r="AJ27" s="60">
        <f>BH27</f>
        <v>0</v>
      </c>
      <c r="AK27" s="60">
        <f>BH28</f>
        <v>0</v>
      </c>
      <c r="AL27" s="61" t="str">
        <f>BU27</f>
        <v>7.</v>
      </c>
      <c r="AM27" s="62"/>
      <c r="AN27" s="62"/>
      <c r="AO27" s="8"/>
      <c r="AP27" s="8">
        <f>IF(O27-Q27&gt;1,3,IF(O27-Q27=1,2,IF(O27-Q27=-1,1,0)))</f>
        <v>0</v>
      </c>
      <c r="AQ27" s="8"/>
      <c r="AR27" s="8"/>
      <c r="AS27" s="8">
        <f aca="true" t="shared" si="11" ref="AS27">IF(R27-T27&gt;1,3,IF(R27-T27=1,2,IF(R27-T27=-1,1,0)))</f>
        <v>0</v>
      </c>
      <c r="AT27" s="8"/>
      <c r="AU27" s="8"/>
      <c r="AV27" s="8">
        <f aca="true" t="shared" si="12" ref="AV27:AV31">IF(U27-W27&gt;1,3,IF(U27-W27=1,2,IF(U27-W27=-1,1,0)))</f>
        <v>0</v>
      </c>
      <c r="AW27" s="8"/>
      <c r="AX27" s="8"/>
      <c r="AY27" s="8">
        <f>IF(X27-Z27&gt;1,3,IF(X27-Z27=1,2,IF(X27-Z27=-1,1,0)))</f>
        <v>0</v>
      </c>
      <c r="AZ27" s="8"/>
      <c r="BA27" s="8"/>
      <c r="BB27" s="8">
        <f aca="true" t="shared" si="13" ref="BB27:BB35">IF(AA27-AC27&gt;1,3,IF(AA27-AC27=1,2,IF(AA27-AC27=-1,1,0)))</f>
        <v>0</v>
      </c>
      <c r="BC27" s="8"/>
      <c r="BD27" s="8"/>
      <c r="BE27" s="8">
        <f aca="true" t="shared" si="14" ref="BE27:BE37">IF(AD27-AF27&gt;1,3,IF(AD27-AF27=1,2,IF(AD27-AF27=-1,1,0)))</f>
        <v>0</v>
      </c>
      <c r="BF27" s="8"/>
      <c r="BG27" s="8"/>
      <c r="BH27" s="63">
        <f>SUM(AM27:BG27)</f>
        <v>0</v>
      </c>
      <c r="BI27" s="8">
        <f>IF(AI27=0,0,AG27/AI27)</f>
        <v>0</v>
      </c>
      <c r="BJ27" s="8"/>
      <c r="BK27" s="8"/>
      <c r="BL27" s="8">
        <f>(BH27*1000)+(BH28*100)+(BI27*10)+BI28</f>
        <v>0</v>
      </c>
      <c r="BM27" s="8"/>
      <c r="BN27" s="8">
        <f>IF(BL27&gt;BL29,1,0)</f>
        <v>0</v>
      </c>
      <c r="BO27" s="8">
        <f>IF(BL27&gt;BL31,1,0)</f>
        <v>0</v>
      </c>
      <c r="BP27" s="8">
        <f>IF(BL27&gt;BL33,1,0)</f>
        <v>0</v>
      </c>
      <c r="BQ27" s="8">
        <f>IF(BL27&gt;BL35,1,0)</f>
        <v>0</v>
      </c>
      <c r="BR27" s="8">
        <f>IF(BL27&gt;BL37,1,0)</f>
        <v>0</v>
      </c>
      <c r="BS27" s="8">
        <f>IF(BL27&gt;BL39,1,0)</f>
        <v>0</v>
      </c>
      <c r="BT27" s="63">
        <f>SUM(BN27:BS27)</f>
        <v>0</v>
      </c>
      <c r="BU27" s="8" t="str">
        <f aca="true" t="shared" si="15" ref="BU27">IF(BT27=6,"1.",IF(BT27=5,"2.",IF(BT27=4,"3.",IF(BT27=3,"4.",IF(BT27=2,"5.",IF(BT27=1,"6.","7."))))))</f>
        <v>7.</v>
      </c>
      <c r="BV27" s="8" t="str">
        <f>H27</f>
        <v>VK České Budějovice</v>
      </c>
      <c r="BW27" s="8"/>
      <c r="BX27" s="8"/>
      <c r="BY27" s="8"/>
      <c r="BZ27" s="8"/>
      <c r="CA27" s="8"/>
      <c r="CB27" s="8"/>
      <c r="CC27" s="8"/>
      <c r="CD27" s="8"/>
    </row>
    <row r="28" spans="1:82" ht="19.5" customHeight="1">
      <c r="A28" s="64">
        <f aca="true" t="shared" si="16" ref="A28:A38">IF($C$15=2,A27+0.041668,A27+0.083336)</f>
        <v>0.4375013333333333</v>
      </c>
      <c r="B28" s="48" t="str">
        <f>IF($C$14=2,I5,I3)</f>
        <v>VK České Budějovice</v>
      </c>
      <c r="C28" s="49" t="str">
        <f>IF($C$14=2,M5,M3)</f>
        <v>SK Třebín B</v>
      </c>
      <c r="D28" s="64">
        <f t="shared" si="10"/>
        <v>0.4375013333333333</v>
      </c>
      <c r="E28" s="48" t="str">
        <f>IF(C14=2,I4," ")</f>
        <v>VK Karlovy Vary</v>
      </c>
      <c r="F28" s="49" t="str">
        <f>IF($C$14=2,M4," ")</f>
        <v>SK TO Duchcov</v>
      </c>
      <c r="G28" s="8"/>
      <c r="H28" s="53"/>
      <c r="I28" s="53"/>
      <c r="J28" s="53"/>
      <c r="K28" s="53"/>
      <c r="L28" s="54"/>
      <c r="M28" s="54"/>
      <c r="N28" s="54"/>
      <c r="O28" s="65">
        <f>S8</f>
        <v>0</v>
      </c>
      <c r="P28" s="65" t="s">
        <v>48</v>
      </c>
      <c r="Q28" s="66">
        <f>T8</f>
        <v>0</v>
      </c>
      <c r="R28" s="67">
        <f>T14</f>
        <v>0</v>
      </c>
      <c r="S28" s="65" t="s">
        <v>48</v>
      </c>
      <c r="T28" s="66">
        <f>S14</f>
        <v>0</v>
      </c>
      <c r="U28" s="67">
        <f>S11</f>
        <v>0</v>
      </c>
      <c r="V28" s="65" t="s">
        <v>48</v>
      </c>
      <c r="W28" s="66">
        <f>T11</f>
        <v>0</v>
      </c>
      <c r="X28" s="67">
        <f>T20</f>
        <v>0</v>
      </c>
      <c r="Y28" s="65" t="s">
        <v>48</v>
      </c>
      <c r="Z28" s="65">
        <f>S20</f>
        <v>0</v>
      </c>
      <c r="AA28" s="67">
        <f>T18</f>
        <v>0</v>
      </c>
      <c r="AB28" s="65" t="s">
        <v>48</v>
      </c>
      <c r="AC28" s="65">
        <f>S18</f>
        <v>0</v>
      </c>
      <c r="AD28" s="67">
        <f>S5</f>
        <v>0</v>
      </c>
      <c r="AE28" s="65" t="s">
        <v>48</v>
      </c>
      <c r="AF28" s="65">
        <f>T5</f>
        <v>0</v>
      </c>
      <c r="AG28" s="68">
        <f>O28+R28+U28+X28+AA28+AD28</f>
        <v>0</v>
      </c>
      <c r="AH28" s="65" t="s">
        <v>48</v>
      </c>
      <c r="AI28" s="66">
        <f>Q28+T28+W28+Z28+AC28+AF28</f>
        <v>0</v>
      </c>
      <c r="AJ28" s="60"/>
      <c r="AK28" s="60"/>
      <c r="AL28" s="61"/>
      <c r="AM28" s="62"/>
      <c r="AN28" s="62"/>
      <c r="AO28" s="8"/>
      <c r="AP28" s="8">
        <f>IF(O27&gt;Q27,1,0)</f>
        <v>0</v>
      </c>
      <c r="AQ28" s="8"/>
      <c r="AR28" s="8"/>
      <c r="AS28" s="8">
        <f aca="true" t="shared" si="17" ref="AS28">IF(R27&gt;T27,1,0)</f>
        <v>0</v>
      </c>
      <c r="AT28" s="8"/>
      <c r="AU28" s="8"/>
      <c r="AV28" s="8">
        <f aca="true" t="shared" si="18" ref="AV28:AV32">IF(U27&gt;W27,1,0)</f>
        <v>0</v>
      </c>
      <c r="AW28" s="8"/>
      <c r="AX28" s="8"/>
      <c r="AY28" s="8">
        <f>IF(X27&gt;Z27,1,0)</f>
        <v>0</v>
      </c>
      <c r="AZ28" s="8"/>
      <c r="BA28" s="8"/>
      <c r="BB28" s="8">
        <f aca="true" t="shared" si="19" ref="BB28:BB36">IF(AA27&gt;AC27,1,0)</f>
        <v>0</v>
      </c>
      <c r="BC28" s="8"/>
      <c r="BD28" s="8"/>
      <c r="BE28" s="8">
        <f aca="true" t="shared" si="20" ref="BE28:BE38">IF(AD27&gt;AF27,1,0)</f>
        <v>0</v>
      </c>
      <c r="BF28" s="8"/>
      <c r="BG28" s="8"/>
      <c r="BH28" s="63">
        <f>SUM(AM28:BG28)</f>
        <v>0</v>
      </c>
      <c r="BI28" s="8">
        <f>IF(AI28=0,0,AG28/AI28)</f>
        <v>0</v>
      </c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63"/>
      <c r="BU28" s="8"/>
      <c r="BV28" s="8"/>
      <c r="BW28" s="8"/>
      <c r="BX28" s="8"/>
      <c r="BY28" s="8"/>
      <c r="BZ28" s="8"/>
      <c r="CA28" s="8"/>
      <c r="CB28" s="8"/>
      <c r="CC28" s="8"/>
      <c r="CD28" s="8"/>
    </row>
    <row r="29" spans="1:82" ht="19.5" customHeight="1">
      <c r="A29" s="64">
        <f t="shared" si="16"/>
        <v>0.4791693333333333</v>
      </c>
      <c r="B29" s="48" t="str">
        <f>IF($C$14=2,I6,I4)</f>
        <v>TJ Kralupy</v>
      </c>
      <c r="C29" s="49" t="str">
        <f>IF($C$14=2,M6,M4)</f>
        <v>SK TO Duchcov</v>
      </c>
      <c r="D29" s="64">
        <f t="shared" si="10"/>
        <v>0.4791693333333333</v>
      </c>
      <c r="E29" s="48" t="str">
        <f>IF(C14=2,I7," ")</f>
        <v>VK Karlovy Vary</v>
      </c>
      <c r="F29" s="49" t="str">
        <f>IF($C$14=2,M7," ")</f>
        <v>TJ Orion Praha</v>
      </c>
      <c r="G29" s="30"/>
      <c r="H29" s="53" t="str">
        <f>C18</f>
        <v>SK Kometa B</v>
      </c>
      <c r="I29" s="53"/>
      <c r="J29" s="53"/>
      <c r="K29" s="53"/>
      <c r="L29" s="69">
        <f>Q27</f>
        <v>0</v>
      </c>
      <c r="M29" s="69" t="s">
        <v>48</v>
      </c>
      <c r="N29" s="69">
        <f>O27</f>
        <v>0</v>
      </c>
      <c r="O29" s="54">
        <f>$B$9</f>
        <v>0</v>
      </c>
      <c r="P29" s="54"/>
      <c r="Q29" s="54"/>
      <c r="R29" s="69">
        <f>Q12</f>
        <v>0</v>
      </c>
      <c r="S29" s="69" t="s">
        <v>48</v>
      </c>
      <c r="T29" s="70">
        <f>R12</f>
        <v>0</v>
      </c>
      <c r="U29" s="71">
        <f>R15</f>
        <v>0</v>
      </c>
      <c r="V29" s="69" t="s">
        <v>48</v>
      </c>
      <c r="W29" s="70">
        <f>Q15</f>
        <v>0</v>
      </c>
      <c r="X29" s="71">
        <f>R17</f>
        <v>0</v>
      </c>
      <c r="Y29" s="69" t="s">
        <v>48</v>
      </c>
      <c r="Z29" s="69">
        <f>Q17</f>
        <v>0</v>
      </c>
      <c r="AA29" s="71">
        <f>R21</f>
        <v>0</v>
      </c>
      <c r="AB29" s="69" t="s">
        <v>48</v>
      </c>
      <c r="AC29" s="69">
        <f>Q21</f>
        <v>0</v>
      </c>
      <c r="AD29" s="57">
        <f>Q2</f>
        <v>0</v>
      </c>
      <c r="AE29" s="55" t="s">
        <v>48</v>
      </c>
      <c r="AF29" s="55">
        <f>R2</f>
        <v>0</v>
      </c>
      <c r="AG29" s="58">
        <f>L29+R29+U29+X29+AA29+AD29</f>
        <v>0</v>
      </c>
      <c r="AH29" s="59" t="s">
        <v>48</v>
      </c>
      <c r="AI29" s="59">
        <f>N29+T29+W29+Z29+AC29+AF29</f>
        <v>0</v>
      </c>
      <c r="AJ29" s="60">
        <f>BH29</f>
        <v>0</v>
      </c>
      <c r="AK29" s="60">
        <f aca="true" t="shared" si="21" ref="AK29">BH30</f>
        <v>0</v>
      </c>
      <c r="AL29" s="61" t="str">
        <f>BU29</f>
        <v>7.</v>
      </c>
      <c r="AM29" s="8">
        <f aca="true" t="shared" si="22" ref="AM29">IF(L29-N29&gt;1,3,IF(L29-N29=1,2,IF(L29-N29=-1,1,0)))</f>
        <v>0</v>
      </c>
      <c r="AN29" s="8"/>
      <c r="AO29" s="8"/>
      <c r="AP29" s="8"/>
      <c r="AQ29" s="8"/>
      <c r="AR29" s="8"/>
      <c r="AS29" s="8">
        <f aca="true" t="shared" si="23" ref="AS29">IF(R29-T29&gt;1,3,IF(R29-T29=1,2,IF(R29-T29=-1,1,0)))</f>
        <v>0</v>
      </c>
      <c r="AT29" s="8"/>
      <c r="AU29" s="8"/>
      <c r="AV29" s="8">
        <f t="shared" si="12"/>
        <v>0</v>
      </c>
      <c r="AW29" s="8"/>
      <c r="AX29" s="8"/>
      <c r="AY29" s="8">
        <f aca="true" t="shared" si="24" ref="AY29">IF(X29-Z29&gt;1,3,IF(X29-Z29=1,2,IF(X29-Z29=-1,1,0)))</f>
        <v>0</v>
      </c>
      <c r="AZ29" s="8"/>
      <c r="BA29" s="8"/>
      <c r="BB29" s="8">
        <f t="shared" si="13"/>
        <v>0</v>
      </c>
      <c r="BC29" s="8"/>
      <c r="BD29" s="8"/>
      <c r="BE29" s="8">
        <f t="shared" si="14"/>
        <v>0</v>
      </c>
      <c r="BF29" s="8"/>
      <c r="BG29" s="8"/>
      <c r="BH29" s="63">
        <f aca="true" t="shared" si="25" ref="BH29:BH40">SUM(AM29:BG29)</f>
        <v>0</v>
      </c>
      <c r="BI29" s="8">
        <f aca="true" t="shared" si="26" ref="BI29:BI40">IF(AI29=0,0,AG29/AI29)</f>
        <v>0</v>
      </c>
      <c r="BJ29" s="8"/>
      <c r="BK29" s="8"/>
      <c r="BL29" s="8">
        <f aca="true" t="shared" si="27" ref="BL29">(BH29*1000)+(BH30*100)+(BI29*10)+BI30</f>
        <v>0</v>
      </c>
      <c r="BM29" s="8"/>
      <c r="BN29" s="8">
        <f aca="true" t="shared" si="28" ref="BN29">IF(BL29&gt;BL31,1,0)</f>
        <v>0</v>
      </c>
      <c r="BO29" s="8">
        <f aca="true" t="shared" si="29" ref="BO29">IF(BL29&gt;BL33,1,0)</f>
        <v>0</v>
      </c>
      <c r="BP29" s="8">
        <f aca="true" t="shared" si="30" ref="BP29">IF(BL29&gt;BL35,1,0)</f>
        <v>0</v>
      </c>
      <c r="BQ29" s="8">
        <f aca="true" t="shared" si="31" ref="BQ29">IF(BL29&gt;BL37,1,0)</f>
        <v>0</v>
      </c>
      <c r="BR29" s="8">
        <f aca="true" t="shared" si="32" ref="BR29">IF(BL29&gt;BL39,1,0)</f>
        <v>0</v>
      </c>
      <c r="BS29" s="8">
        <f>IF(BL29&gt;BL27,1,0)</f>
        <v>0</v>
      </c>
      <c r="BT29" s="63">
        <f aca="true" t="shared" si="33" ref="BT29">SUM(BN29:BS29)</f>
        <v>0</v>
      </c>
      <c r="BU29" s="8" t="str">
        <f aca="true" t="shared" si="34" ref="BU29">IF(BT29=6,"1.",IF(BT29=5,"2.",IF(BT29=4,"3.",IF(BT29=3,"4.",IF(BT29=2,"5.",IF(BT29=1,"6.","7."))))))</f>
        <v>7.</v>
      </c>
      <c r="BV29" s="8" t="str">
        <f aca="true" t="shared" si="35" ref="BV29">H29</f>
        <v>SK Kometa B</v>
      </c>
      <c r="BW29" s="8"/>
      <c r="BX29" s="8"/>
      <c r="BY29" s="8"/>
      <c r="BZ29" s="8"/>
      <c r="CA29" s="8"/>
      <c r="CB29" s="8"/>
      <c r="CC29" s="8"/>
      <c r="CD29" s="8"/>
    </row>
    <row r="30" spans="1:82" ht="19.5" customHeight="1">
      <c r="A30" s="64">
        <f t="shared" si="16"/>
        <v>0.5208373333333333</v>
      </c>
      <c r="B30" s="48" t="str">
        <f>IF($C$14=2,I8,I5)</f>
        <v>VK České Budějovice</v>
      </c>
      <c r="C30" s="49" t="str">
        <f>IF($C$14=2,M8,M5)</f>
        <v>SK Kometa B</v>
      </c>
      <c r="D30" s="64">
        <f t="shared" si="10"/>
        <v>0.5208373333333333</v>
      </c>
      <c r="E30" s="48" t="str">
        <f>IF($C$14=2,I10," ")</f>
        <v>SK TO Duchcov</v>
      </c>
      <c r="F30" s="49" t="str">
        <f>IF($C$14=2,M10," ")</f>
        <v>TJ Orion Praha</v>
      </c>
      <c r="G30" s="72"/>
      <c r="H30" s="53"/>
      <c r="I30" s="53"/>
      <c r="J30" s="53"/>
      <c r="K30" s="53"/>
      <c r="L30" s="73">
        <f>Q28</f>
        <v>0</v>
      </c>
      <c r="M30" s="73" t="s">
        <v>48</v>
      </c>
      <c r="N30" s="73">
        <f>O28</f>
        <v>0</v>
      </c>
      <c r="O30" s="54"/>
      <c r="P30" s="54"/>
      <c r="Q30" s="54"/>
      <c r="R30" s="74">
        <f>S12</f>
        <v>0</v>
      </c>
      <c r="S30" s="74" t="s">
        <v>48</v>
      </c>
      <c r="T30" s="75">
        <f>T12</f>
        <v>0</v>
      </c>
      <c r="U30" s="76">
        <f>T15</f>
        <v>0</v>
      </c>
      <c r="V30" s="74" t="s">
        <v>48</v>
      </c>
      <c r="W30" s="75">
        <f>S15</f>
        <v>0</v>
      </c>
      <c r="X30" s="76">
        <f>T17</f>
        <v>0</v>
      </c>
      <c r="Y30" s="74" t="s">
        <v>48</v>
      </c>
      <c r="Z30" s="74">
        <f>S17</f>
        <v>0</v>
      </c>
      <c r="AA30" s="76">
        <f>T21</f>
        <v>0</v>
      </c>
      <c r="AB30" s="74" t="s">
        <v>48</v>
      </c>
      <c r="AC30" s="74">
        <f>S21</f>
        <v>0</v>
      </c>
      <c r="AD30" s="67">
        <f>S2</f>
        <v>0</v>
      </c>
      <c r="AE30" s="65" t="s">
        <v>48</v>
      </c>
      <c r="AF30" s="65">
        <f>T2</f>
        <v>0</v>
      </c>
      <c r="AG30" s="68">
        <f>L30+R30+U30+X30+AA30+AD30</f>
        <v>0</v>
      </c>
      <c r="AH30" s="65" t="s">
        <v>48</v>
      </c>
      <c r="AI30" s="66">
        <f>N30+T30+W30+Z30+AC30+AF30</f>
        <v>0</v>
      </c>
      <c r="AJ30" s="60"/>
      <c r="AK30" s="60"/>
      <c r="AL30" s="61"/>
      <c r="AM30" s="8">
        <f aca="true" t="shared" si="36" ref="AM30">IF(L29&gt;N29,1,0)</f>
        <v>0</v>
      </c>
      <c r="AN30" s="8"/>
      <c r="AO30" s="8"/>
      <c r="AP30" s="8"/>
      <c r="AQ30" s="8"/>
      <c r="AR30" s="8"/>
      <c r="AS30" s="8">
        <f aca="true" t="shared" si="37" ref="AS30">IF(R29&gt;T29,1,0)</f>
        <v>0</v>
      </c>
      <c r="AT30" s="8"/>
      <c r="AU30" s="8"/>
      <c r="AV30" s="8">
        <f t="shared" si="18"/>
        <v>0</v>
      </c>
      <c r="AW30" s="8"/>
      <c r="AX30" s="8"/>
      <c r="AY30" s="8">
        <f aca="true" t="shared" si="38" ref="AY30">IF(X29&gt;Z29,1,0)</f>
        <v>0</v>
      </c>
      <c r="AZ30" s="8"/>
      <c r="BA30" s="8"/>
      <c r="BB30" s="8">
        <f t="shared" si="19"/>
        <v>0</v>
      </c>
      <c r="BC30" s="8"/>
      <c r="BD30" s="8"/>
      <c r="BE30" s="8">
        <f t="shared" si="20"/>
        <v>0</v>
      </c>
      <c r="BF30" s="8"/>
      <c r="BG30" s="8"/>
      <c r="BH30" s="63">
        <f t="shared" si="25"/>
        <v>0</v>
      </c>
      <c r="BI30" s="8">
        <f t="shared" si="26"/>
        <v>0</v>
      </c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63"/>
      <c r="BU30" s="8"/>
      <c r="BV30" s="8"/>
      <c r="BW30" s="8"/>
      <c r="BX30" s="8"/>
      <c r="BY30" s="8"/>
      <c r="BZ30" s="8"/>
      <c r="CA30" s="8"/>
      <c r="CB30" s="8"/>
      <c r="CC30" s="8"/>
      <c r="CD30" s="8"/>
    </row>
    <row r="31" spans="1:82" ht="19.5" customHeight="1">
      <c r="A31" s="64">
        <f t="shared" si="16"/>
        <v>0.5625053333333333</v>
      </c>
      <c r="B31" s="48" t="str">
        <f>IF($C$14=2,I9,"#REF!))")</f>
        <v>TJ Kralupy</v>
      </c>
      <c r="C31" s="49" t="str">
        <f>IF($C$14=2,M9,"#REF!))")</f>
        <v>VK Karlovy Vary</v>
      </c>
      <c r="D31" s="64">
        <f t="shared" si="10"/>
        <v>0.5625053333333333</v>
      </c>
      <c r="E31" s="48" t="str">
        <f>IF($C$14=2,I12," ")</f>
        <v>SK Kometa B</v>
      </c>
      <c r="F31" s="49" t="str">
        <f>IF($C$14=2,M12," ")</f>
        <v>TJ Kralupy</v>
      </c>
      <c r="G31" s="8"/>
      <c r="H31" s="53" t="str">
        <f>C19</f>
        <v>TJ Kralupy</v>
      </c>
      <c r="I31" s="53"/>
      <c r="J31" s="53"/>
      <c r="K31" s="53"/>
      <c r="L31" s="55">
        <f>T27</f>
        <v>0</v>
      </c>
      <c r="M31" s="55" t="s">
        <v>48</v>
      </c>
      <c r="N31" s="56">
        <f>R27</f>
        <v>0</v>
      </c>
      <c r="O31" s="77">
        <f>T29</f>
        <v>0</v>
      </c>
      <c r="P31" s="59" t="s">
        <v>48</v>
      </c>
      <c r="Q31" s="59">
        <f>R29</f>
        <v>0</v>
      </c>
      <c r="R31" s="54">
        <f>$B$9</f>
        <v>0</v>
      </c>
      <c r="S31" s="54"/>
      <c r="T31" s="54"/>
      <c r="U31" s="59">
        <f>Q9</f>
        <v>0</v>
      </c>
      <c r="V31" s="59" t="s">
        <v>48</v>
      </c>
      <c r="W31" s="78">
        <f>R9</f>
        <v>0</v>
      </c>
      <c r="X31" s="77">
        <f>Q6</f>
        <v>0</v>
      </c>
      <c r="Y31" s="59" t="s">
        <v>48</v>
      </c>
      <c r="Z31" s="59">
        <f>R6</f>
        <v>0</v>
      </c>
      <c r="AA31" s="77">
        <f>Q3</f>
        <v>0</v>
      </c>
      <c r="AB31" s="59" t="s">
        <v>48</v>
      </c>
      <c r="AC31" s="59">
        <f>R3</f>
        <v>0</v>
      </c>
      <c r="AD31" s="57">
        <f>R22</f>
        <v>0</v>
      </c>
      <c r="AE31" s="55" t="s">
        <v>48</v>
      </c>
      <c r="AF31" s="55">
        <f>Q22</f>
        <v>0</v>
      </c>
      <c r="AG31" s="58">
        <f>L31+O31+U31+X31+AA31+AD31</f>
        <v>0</v>
      </c>
      <c r="AH31" s="59" t="s">
        <v>48</v>
      </c>
      <c r="AI31" s="78">
        <f>N31+Q31+W31+Z31+AC31+AF31</f>
        <v>0</v>
      </c>
      <c r="AJ31" s="60">
        <f>BH31</f>
        <v>0</v>
      </c>
      <c r="AK31" s="60">
        <f aca="true" t="shared" si="39" ref="AK31">BH32</f>
        <v>0</v>
      </c>
      <c r="AL31" s="61" t="str">
        <f>BU31</f>
        <v>7.</v>
      </c>
      <c r="AM31" s="8">
        <f aca="true" t="shared" si="40" ref="AM31">IF(L31-N31&gt;1,3,IF(L31-N31=1,2,IF(L31-N31=-1,1,0)))</f>
        <v>0</v>
      </c>
      <c r="AN31" s="8"/>
      <c r="AO31" s="8"/>
      <c r="AP31" s="8">
        <f aca="true" t="shared" si="41" ref="AP31">IF(O31-Q31&gt;1,3,IF(O31-Q31=1,2,IF(O31-Q31=-1,1,0)))</f>
        <v>0</v>
      </c>
      <c r="AQ31" s="8"/>
      <c r="AR31" s="8"/>
      <c r="AS31" s="8"/>
      <c r="AT31" s="8"/>
      <c r="AU31" s="8"/>
      <c r="AV31" s="8">
        <f t="shared" si="12"/>
        <v>0</v>
      </c>
      <c r="AW31" s="8"/>
      <c r="AX31" s="8"/>
      <c r="AY31" s="8">
        <f aca="true" t="shared" si="42" ref="AY31">IF(X31-Z31&gt;1,3,IF(X31-Z31=1,2,IF(X31-Z31=-1,1,0)))</f>
        <v>0</v>
      </c>
      <c r="AZ31" s="8"/>
      <c r="BA31" s="8"/>
      <c r="BB31" s="8">
        <f t="shared" si="13"/>
        <v>0</v>
      </c>
      <c r="BC31" s="8"/>
      <c r="BD31" s="8"/>
      <c r="BE31" s="8">
        <f t="shared" si="14"/>
        <v>0</v>
      </c>
      <c r="BF31" s="8"/>
      <c r="BG31" s="8"/>
      <c r="BH31" s="63">
        <f t="shared" si="25"/>
        <v>0</v>
      </c>
      <c r="BI31" s="8">
        <f t="shared" si="26"/>
        <v>0</v>
      </c>
      <c r="BJ31" s="8"/>
      <c r="BK31" s="8"/>
      <c r="BL31" s="8">
        <f aca="true" t="shared" si="43" ref="BL31">(BH31*1000)+(BH32*100)+(BI31*10)+BI32</f>
        <v>0</v>
      </c>
      <c r="BM31" s="8"/>
      <c r="BN31" s="8">
        <f aca="true" t="shared" si="44" ref="BN31">IF(BL31&gt;BL33,1,0)</f>
        <v>0</v>
      </c>
      <c r="BO31" s="8">
        <f aca="true" t="shared" si="45" ref="BO31">IF(BL31&gt;BL35,1,0)</f>
        <v>0</v>
      </c>
      <c r="BP31" s="8">
        <f aca="true" t="shared" si="46" ref="BP31">IF(BL31&gt;BL37,1,0)</f>
        <v>0</v>
      </c>
      <c r="BQ31" s="8">
        <f aca="true" t="shared" si="47" ref="BQ31">IF(BL31&gt;BL39,1,0)</f>
        <v>0</v>
      </c>
      <c r="BR31" s="8">
        <f>IF(BL31&gt;BL27,1,0)</f>
        <v>0</v>
      </c>
      <c r="BS31" s="8">
        <f>IF(BL31&gt;BL29,1,0)</f>
        <v>0</v>
      </c>
      <c r="BT31" s="63">
        <f aca="true" t="shared" si="48" ref="BT31">SUM(BN31:BS31)</f>
        <v>0</v>
      </c>
      <c r="BU31" s="8" t="str">
        <f aca="true" t="shared" si="49" ref="BU31">IF(BT31=6,"1.",IF(BT31=5,"2.",IF(BT31=4,"3.",IF(BT31=3,"4.",IF(BT31=2,"5.",IF(BT31=1,"6.","7."))))))</f>
        <v>7.</v>
      </c>
      <c r="BV31" s="8" t="str">
        <f aca="true" t="shared" si="50" ref="BV31">H31</f>
        <v>TJ Kralupy</v>
      </c>
      <c r="CA31" s="8"/>
      <c r="CB31" s="8"/>
      <c r="CC31" s="8"/>
      <c r="CD31" s="8"/>
    </row>
    <row r="32" spans="1:82" ht="19.5" customHeight="1">
      <c r="A32" s="64">
        <f t="shared" si="16"/>
        <v>0.6041733333333333</v>
      </c>
      <c r="B32" s="48" t="str">
        <f>IF($C$14=2,I11,I6)</f>
        <v>VK České Budějovice</v>
      </c>
      <c r="C32" s="49" t="str">
        <f>IF($C$14=2,M11,M6)</f>
        <v>VK Karlovy Vary</v>
      </c>
      <c r="D32" s="64">
        <f t="shared" si="10"/>
        <v>0.6041733333333333</v>
      </c>
      <c r="E32" s="48" t="str">
        <f>IF($C$14=2,I13," ")</f>
        <v>TJ Orion Praha</v>
      </c>
      <c r="F32" s="49" t="str">
        <f>IF($C$14=2,M13," ")</f>
        <v>SK Třebín B</v>
      </c>
      <c r="G32" s="8"/>
      <c r="H32" s="53"/>
      <c r="I32" s="53"/>
      <c r="J32" s="53"/>
      <c r="K32" s="53"/>
      <c r="L32" s="65">
        <f>T28</f>
        <v>0</v>
      </c>
      <c r="M32" s="65" t="s">
        <v>48</v>
      </c>
      <c r="N32" s="66">
        <f>R28</f>
        <v>0</v>
      </c>
      <c r="O32" s="79">
        <f>T30</f>
        <v>0</v>
      </c>
      <c r="P32" s="80" t="s">
        <v>48</v>
      </c>
      <c r="Q32" s="80">
        <f>R30</f>
        <v>0</v>
      </c>
      <c r="R32" s="54"/>
      <c r="S32" s="54"/>
      <c r="T32" s="54"/>
      <c r="U32" s="80">
        <f>S9</f>
        <v>0</v>
      </c>
      <c r="V32" s="80" t="s">
        <v>48</v>
      </c>
      <c r="W32" s="80">
        <f>T9</f>
        <v>0</v>
      </c>
      <c r="X32" s="67">
        <f>S6</f>
        <v>0</v>
      </c>
      <c r="Y32" s="65" t="s">
        <v>48</v>
      </c>
      <c r="Z32" s="65">
        <f>T6</f>
        <v>0</v>
      </c>
      <c r="AA32" s="67">
        <f>S3</f>
        <v>0</v>
      </c>
      <c r="AB32" s="65" t="s">
        <v>48</v>
      </c>
      <c r="AC32" s="65">
        <f>T3</f>
        <v>0</v>
      </c>
      <c r="AD32" s="67">
        <f>T22</f>
        <v>0</v>
      </c>
      <c r="AE32" s="65" t="s">
        <v>48</v>
      </c>
      <c r="AF32" s="65">
        <f>S22</f>
        <v>0</v>
      </c>
      <c r="AG32" s="68">
        <f>L32+O32+U32+X32+AA32+AD32</f>
        <v>0</v>
      </c>
      <c r="AH32" s="65" t="s">
        <v>48</v>
      </c>
      <c r="AI32" s="66">
        <f>N32+Q32+W32+Z32+AC32+AF32</f>
        <v>0</v>
      </c>
      <c r="AJ32" s="60"/>
      <c r="AK32" s="60"/>
      <c r="AL32" s="61"/>
      <c r="AM32" s="8">
        <f aca="true" t="shared" si="51" ref="AM32">IF(L31&gt;N31,1,0)</f>
        <v>0</v>
      </c>
      <c r="AN32" s="8"/>
      <c r="AO32" s="8"/>
      <c r="AP32" s="8">
        <f aca="true" t="shared" si="52" ref="AP32">IF(O31&gt;Q31,1,0)</f>
        <v>0</v>
      </c>
      <c r="AQ32" s="8"/>
      <c r="AR32" s="8"/>
      <c r="AS32" s="8"/>
      <c r="AT32" s="8"/>
      <c r="AU32" s="8"/>
      <c r="AV32" s="8">
        <f t="shared" si="18"/>
        <v>0</v>
      </c>
      <c r="AW32" s="8"/>
      <c r="AX32" s="8"/>
      <c r="AY32" s="8">
        <f aca="true" t="shared" si="53" ref="AY32">IF(X31&gt;Z31,1,0)</f>
        <v>0</v>
      </c>
      <c r="AZ32" s="8"/>
      <c r="BA32" s="8"/>
      <c r="BB32" s="8">
        <f t="shared" si="19"/>
        <v>0</v>
      </c>
      <c r="BC32" s="8"/>
      <c r="BD32" s="8"/>
      <c r="BE32" s="8">
        <f t="shared" si="20"/>
        <v>0</v>
      </c>
      <c r="BF32" s="8"/>
      <c r="BG32" s="8"/>
      <c r="BH32" s="63">
        <f t="shared" si="25"/>
        <v>0</v>
      </c>
      <c r="BI32" s="8">
        <f t="shared" si="26"/>
        <v>0</v>
      </c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63"/>
      <c r="BU32" s="8"/>
      <c r="BV32" s="8"/>
      <c r="CA32" s="8"/>
      <c r="CB32" s="8"/>
      <c r="CC32" s="8"/>
      <c r="CD32" s="8"/>
    </row>
    <row r="33" spans="1:82" ht="19.5" customHeight="1">
      <c r="A33" s="64">
        <f t="shared" si="16"/>
        <v>0.6458413333333334</v>
      </c>
      <c r="B33" s="48" t="str">
        <f>IF($C$14=2,I14,I8)</f>
        <v>TJ Kralupy</v>
      </c>
      <c r="C33" s="49" t="str">
        <f>IF($C$14=2,M14,M8)</f>
        <v>VK České Budějovice</v>
      </c>
      <c r="D33" s="64">
        <f t="shared" si="10"/>
        <v>0.6458413333333334</v>
      </c>
      <c r="E33" s="48" t="str">
        <f>IF($C$14=2,I15," ")</f>
        <v>VK Karlovy Vary</v>
      </c>
      <c r="F33" s="49" t="str">
        <f>IF($C$14=2,M15," ")</f>
        <v>SK Kometa B</v>
      </c>
      <c r="G33" s="8"/>
      <c r="H33" s="53" t="str">
        <f>C20</f>
        <v>VK Karlovy Vary</v>
      </c>
      <c r="I33" s="53"/>
      <c r="J33" s="53"/>
      <c r="K33" s="53"/>
      <c r="L33" s="59">
        <f>W27</f>
        <v>0</v>
      </c>
      <c r="M33" s="59" t="s">
        <v>48</v>
      </c>
      <c r="N33" s="78">
        <f>U27</f>
        <v>0</v>
      </c>
      <c r="O33" s="77">
        <f>W29</f>
        <v>0</v>
      </c>
      <c r="P33" s="59" t="s">
        <v>48</v>
      </c>
      <c r="Q33" s="59">
        <f>U29</f>
        <v>0</v>
      </c>
      <c r="R33" s="77">
        <f>W31</f>
        <v>0</v>
      </c>
      <c r="S33" s="59" t="s">
        <v>48</v>
      </c>
      <c r="T33" s="59">
        <f>U31</f>
        <v>0</v>
      </c>
      <c r="U33" s="54">
        <f>$B$9</f>
        <v>0</v>
      </c>
      <c r="V33" s="54"/>
      <c r="W33" s="54"/>
      <c r="X33" s="59">
        <f>Q4</f>
        <v>0</v>
      </c>
      <c r="Y33" s="59" t="s">
        <v>48</v>
      </c>
      <c r="Z33" s="78">
        <f>R4</f>
        <v>0</v>
      </c>
      <c r="AA33" s="77">
        <f>Q7</f>
        <v>0</v>
      </c>
      <c r="AB33" s="59" t="s">
        <v>48</v>
      </c>
      <c r="AC33" s="59">
        <f>R7</f>
        <v>0</v>
      </c>
      <c r="AD33" s="57">
        <f>R19</f>
        <v>0</v>
      </c>
      <c r="AE33" s="55" t="s">
        <v>48</v>
      </c>
      <c r="AF33" s="55">
        <f>Q19</f>
        <v>0</v>
      </c>
      <c r="AG33" s="58">
        <f>L33+O33+R33+X33+AA33+AD33</f>
        <v>0</v>
      </c>
      <c r="AH33" s="59" t="s">
        <v>48</v>
      </c>
      <c r="AI33" s="78">
        <f>N33+Q33+T33+Z33+AC33+AF33</f>
        <v>0</v>
      </c>
      <c r="AJ33" s="60">
        <f>BH33</f>
        <v>0</v>
      </c>
      <c r="AK33" s="60">
        <f>BH34</f>
        <v>0</v>
      </c>
      <c r="AL33" s="61" t="str">
        <f>BU33</f>
        <v>7.</v>
      </c>
      <c r="AM33" s="8">
        <f aca="true" t="shared" si="54" ref="AM33">IF(L33-N33&gt;1,3,IF(L33-N33=1,2,IF(L33-N33=-1,1,0)))</f>
        <v>0</v>
      </c>
      <c r="AN33" s="8"/>
      <c r="AO33" s="8"/>
      <c r="AP33" s="8">
        <f aca="true" t="shared" si="55" ref="AP33">IF(O33-Q33&gt;1,3,IF(O33-Q33=1,2,IF(O33-Q33=-1,1,0)))</f>
        <v>0</v>
      </c>
      <c r="AQ33" s="8"/>
      <c r="AR33" s="8"/>
      <c r="AS33" s="8">
        <f aca="true" t="shared" si="56" ref="AS33">IF(R33-T33&gt;1,3,IF(R33-T33=1,2,IF(R33-T33=-1,1,0)))</f>
        <v>0</v>
      </c>
      <c r="AT33" s="8"/>
      <c r="AU33" s="8"/>
      <c r="AV33" s="8"/>
      <c r="AW33" s="8"/>
      <c r="AX33" s="8"/>
      <c r="AY33" s="8">
        <f aca="true" t="shared" si="57" ref="AY33">IF(X33-Z33&gt;1,3,IF(X33-Z33=1,2,IF(X33-Z33=-1,1,0)))</f>
        <v>0</v>
      </c>
      <c r="AZ33" s="8"/>
      <c r="BA33" s="8"/>
      <c r="BB33" s="8">
        <f t="shared" si="13"/>
        <v>0</v>
      </c>
      <c r="BC33" s="8"/>
      <c r="BD33" s="8"/>
      <c r="BE33" s="8">
        <f t="shared" si="14"/>
        <v>0</v>
      </c>
      <c r="BF33" s="8"/>
      <c r="BG33" s="8"/>
      <c r="BH33" s="63">
        <f t="shared" si="25"/>
        <v>0</v>
      </c>
      <c r="BI33" s="8">
        <f t="shared" si="26"/>
        <v>0</v>
      </c>
      <c r="BJ33" s="8"/>
      <c r="BK33" s="8"/>
      <c r="BL33" s="8">
        <f aca="true" t="shared" si="58" ref="BL33">(BH33*1000)+(BH34*100)+(BI33*10)+BI34</f>
        <v>0</v>
      </c>
      <c r="BM33" s="8"/>
      <c r="BN33" s="8">
        <f aca="true" t="shared" si="59" ref="BN33">IF(BL33&gt;BL35,1,0)</f>
        <v>0</v>
      </c>
      <c r="BO33" s="8">
        <f aca="true" t="shared" si="60" ref="BO33">IF(BL33&gt;BL37,1,0)</f>
        <v>0</v>
      </c>
      <c r="BP33" s="8">
        <f aca="true" t="shared" si="61" ref="BP33">IF(BL33&gt;BL39,1,0)</f>
        <v>0</v>
      </c>
      <c r="BQ33" s="8">
        <f>IF(BL33&gt;BL27,1,0)</f>
        <v>0</v>
      </c>
      <c r="BR33" s="8">
        <f>IF(BL33&gt;BL29,1,0)</f>
        <v>0</v>
      </c>
      <c r="BS33" s="8">
        <f>IF(BL33&gt;BL31,1,0)</f>
        <v>0</v>
      </c>
      <c r="BT33" s="63">
        <f aca="true" t="shared" si="62" ref="BT33">SUM(BN33:BS33)</f>
        <v>0</v>
      </c>
      <c r="BU33" s="8" t="str">
        <f aca="true" t="shared" si="63" ref="BU33">IF(BT33=6,"1.",IF(BT33=5,"2.",IF(BT33=4,"3.",IF(BT33=3,"4.",IF(BT33=2,"5.",IF(BT33=1,"6.","7."))))))</f>
        <v>7.</v>
      </c>
      <c r="BV33" s="8" t="str">
        <f aca="true" t="shared" si="64" ref="BV33">H33</f>
        <v>VK Karlovy Vary</v>
      </c>
      <c r="CA33" s="8"/>
      <c r="CB33" s="8"/>
      <c r="CC33" s="8"/>
      <c r="CD33" s="8"/>
    </row>
    <row r="34" spans="1:79" ht="19.5" customHeight="1">
      <c r="A34" s="64">
        <f t="shared" si="16"/>
        <v>0.6875093333333334</v>
      </c>
      <c r="B34" s="48" t="str">
        <f>IF($C$14=2,I16,"#REF!))")</f>
        <v>SK Třebín B</v>
      </c>
      <c r="C34" s="49" t="str">
        <f>IF($C$14=2,M16,"#REF!))")</f>
        <v>SK TO Duchcov</v>
      </c>
      <c r="D34" s="64">
        <f t="shared" si="10"/>
        <v>0.6875093333333334</v>
      </c>
      <c r="E34" s="48" t="str">
        <f>IF($C$14=2,I18," ")</f>
        <v>TJ Orion Praha</v>
      </c>
      <c r="F34" s="49" t="str">
        <f>IF($C$14=2,M18," ")</f>
        <v>VK České Budějovice</v>
      </c>
      <c r="G34" s="8"/>
      <c r="H34" s="53"/>
      <c r="I34" s="53"/>
      <c r="J34" s="53"/>
      <c r="K34" s="53"/>
      <c r="L34" s="80">
        <f>W28</f>
        <v>0</v>
      </c>
      <c r="M34" s="80" t="s">
        <v>48</v>
      </c>
      <c r="N34" s="81">
        <f>U28</f>
        <v>0</v>
      </c>
      <c r="O34" s="79">
        <f>W30</f>
        <v>0</v>
      </c>
      <c r="P34" s="80" t="s">
        <v>48</v>
      </c>
      <c r="Q34" s="80">
        <f>U30</f>
        <v>0</v>
      </c>
      <c r="R34" s="79">
        <f>W32</f>
        <v>0</v>
      </c>
      <c r="S34" s="80" t="s">
        <v>48</v>
      </c>
      <c r="T34" s="80">
        <f>U32</f>
        <v>0</v>
      </c>
      <c r="U34" s="54"/>
      <c r="V34" s="54"/>
      <c r="W34" s="54"/>
      <c r="X34" s="80">
        <f>S4</f>
        <v>0</v>
      </c>
      <c r="Y34" s="80" t="s">
        <v>48</v>
      </c>
      <c r="Z34" s="81">
        <f>T4</f>
        <v>0</v>
      </c>
      <c r="AA34" s="79">
        <f>S7</f>
        <v>0</v>
      </c>
      <c r="AB34" s="80" t="s">
        <v>48</v>
      </c>
      <c r="AC34" s="80">
        <f>T7</f>
        <v>0</v>
      </c>
      <c r="AD34" s="67">
        <f>T19</f>
        <v>0</v>
      </c>
      <c r="AE34" s="65" t="s">
        <v>48</v>
      </c>
      <c r="AF34" s="65">
        <f>S19</f>
        <v>0</v>
      </c>
      <c r="AG34" s="68">
        <f>L34+O34+R34+X34+AA34+AD34</f>
        <v>0</v>
      </c>
      <c r="AH34" s="65" t="s">
        <v>48</v>
      </c>
      <c r="AI34" s="66">
        <f>N34+Q34+T34+Z34+AC34+AF34</f>
        <v>0</v>
      </c>
      <c r="AJ34" s="60"/>
      <c r="AK34" s="60"/>
      <c r="AL34" s="61"/>
      <c r="AM34" s="8">
        <f aca="true" t="shared" si="65" ref="AM34">IF(L33&gt;N33,1,0)</f>
        <v>0</v>
      </c>
      <c r="AN34" s="8"/>
      <c r="AO34" s="8"/>
      <c r="AP34" s="8">
        <f aca="true" t="shared" si="66" ref="AP34">IF(O33&gt;Q33,1,0)</f>
        <v>0</v>
      </c>
      <c r="AQ34" s="8"/>
      <c r="AR34" s="8"/>
      <c r="AS34" s="8">
        <f aca="true" t="shared" si="67" ref="AS34">IF(R33&gt;T33,1,0)</f>
        <v>0</v>
      </c>
      <c r="AT34" s="8"/>
      <c r="AU34" s="8"/>
      <c r="AV34" s="8"/>
      <c r="AW34" s="8"/>
      <c r="AX34" s="8"/>
      <c r="AY34" s="8">
        <f aca="true" t="shared" si="68" ref="AY34">IF(X33&gt;Z33,1,0)</f>
        <v>0</v>
      </c>
      <c r="AZ34" s="8"/>
      <c r="BA34" s="8"/>
      <c r="BB34" s="8">
        <f t="shared" si="19"/>
        <v>0</v>
      </c>
      <c r="BC34" s="8"/>
      <c r="BD34" s="8"/>
      <c r="BE34" s="8">
        <f t="shared" si="20"/>
        <v>0</v>
      </c>
      <c r="BF34" s="8"/>
      <c r="BG34" s="8"/>
      <c r="BH34" s="63">
        <f t="shared" si="25"/>
        <v>0</v>
      </c>
      <c r="BI34" s="8">
        <f t="shared" si="26"/>
        <v>0</v>
      </c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63"/>
      <c r="BU34" s="8"/>
      <c r="BV34" s="8"/>
      <c r="BW34" s="8"/>
      <c r="BX34" s="8"/>
      <c r="BY34" s="8"/>
      <c r="BZ34" s="8"/>
      <c r="CA34" s="8"/>
    </row>
    <row r="35" spans="1:79" ht="19.5" customHeight="1">
      <c r="A35" s="82">
        <v>0.375</v>
      </c>
      <c r="B35" s="48" t="str">
        <f>IF($C$14=2,I17,I9)</f>
        <v>SK TO Duchcov</v>
      </c>
      <c r="C35" s="49" t="str">
        <f>IF($C$14=2,M17,M9)</f>
        <v>SK Kometa B</v>
      </c>
      <c r="D35" s="64">
        <f t="shared" si="10"/>
        <v>0.375</v>
      </c>
      <c r="E35" s="48" t="str">
        <f>IF($C$14=2,I19," ")</f>
        <v>SK Třebín B</v>
      </c>
      <c r="F35" s="49" t="str">
        <f>IF($C$14=2,M19," ")</f>
        <v>VK Karlovy Vary</v>
      </c>
      <c r="G35" s="8"/>
      <c r="H35" s="53" t="str">
        <f>C21</f>
        <v>SK TO Duchcov</v>
      </c>
      <c r="I35" s="53"/>
      <c r="J35" s="53"/>
      <c r="K35" s="53"/>
      <c r="L35" s="69">
        <f>Z27</f>
        <v>0</v>
      </c>
      <c r="M35" s="69" t="s">
        <v>48</v>
      </c>
      <c r="N35" s="70">
        <f>X27</f>
        <v>0</v>
      </c>
      <c r="O35" s="69">
        <f>Z29</f>
        <v>0</v>
      </c>
      <c r="P35" s="69" t="s">
        <v>48</v>
      </c>
      <c r="Q35" s="70">
        <f>X29</f>
        <v>0</v>
      </c>
      <c r="R35" s="69">
        <f>Z31</f>
        <v>0</v>
      </c>
      <c r="S35" s="69" t="s">
        <v>48</v>
      </c>
      <c r="T35" s="70">
        <f>X31</f>
        <v>0</v>
      </c>
      <c r="U35" s="69">
        <f>Z33</f>
        <v>0</v>
      </c>
      <c r="V35" s="69" t="s">
        <v>48</v>
      </c>
      <c r="W35" s="70">
        <f>X33</f>
        <v>0</v>
      </c>
      <c r="X35" s="54">
        <f>$B$9</f>
        <v>0</v>
      </c>
      <c r="Y35" s="54"/>
      <c r="Z35" s="54"/>
      <c r="AA35" s="59">
        <f>Q10</f>
        <v>0</v>
      </c>
      <c r="AB35" s="59" t="s">
        <v>48</v>
      </c>
      <c r="AC35" s="59">
        <f>R10</f>
        <v>0</v>
      </c>
      <c r="AD35" s="57">
        <f>R16</f>
        <v>0</v>
      </c>
      <c r="AE35" s="55" t="s">
        <v>48</v>
      </c>
      <c r="AF35" s="55">
        <f>Q16</f>
        <v>0</v>
      </c>
      <c r="AG35" s="58">
        <f>L35+O35+R35+U35+AA35+AD35</f>
        <v>0</v>
      </c>
      <c r="AH35" s="59" t="s">
        <v>48</v>
      </c>
      <c r="AI35" s="78">
        <f>N35+Q35+T35+W35+AC35+AF35</f>
        <v>0</v>
      </c>
      <c r="AJ35" s="60">
        <f>BH35</f>
        <v>0</v>
      </c>
      <c r="AK35" s="60">
        <f>BH36</f>
        <v>0</v>
      </c>
      <c r="AL35" s="61" t="str">
        <f>BU35</f>
        <v>7.</v>
      </c>
      <c r="AM35" s="8">
        <f aca="true" t="shared" si="69" ref="AM35">IF(L35-N35&gt;1,3,IF(L35-N35=1,2,IF(L35-N35=-1,1,0)))</f>
        <v>0</v>
      </c>
      <c r="AN35" s="8"/>
      <c r="AO35" s="8"/>
      <c r="AP35" s="8">
        <f aca="true" t="shared" si="70" ref="AP35">IF(O35-Q35&gt;1,3,IF(O35-Q35=1,2,IF(O35-Q35=-1,1,0)))</f>
        <v>0</v>
      </c>
      <c r="AQ35" s="8"/>
      <c r="AR35" s="8"/>
      <c r="AS35" s="8">
        <f aca="true" t="shared" si="71" ref="AS35">IF(R35-T35&gt;1,3,IF(R35-T35=1,2,IF(R35-T35=-1,1,0)))</f>
        <v>0</v>
      </c>
      <c r="AT35" s="8"/>
      <c r="AU35" s="8"/>
      <c r="AV35" s="8">
        <f aca="true" t="shared" si="72" ref="AV35:AV39">IF(U35-W35&gt;1,3,IF(U35-W35=1,2,IF(U35-W35=-1,1,0)))</f>
        <v>0</v>
      </c>
      <c r="AW35" s="8"/>
      <c r="AX35" s="8"/>
      <c r="AY35" s="8"/>
      <c r="AZ35" s="8"/>
      <c r="BA35" s="8"/>
      <c r="BB35" s="8">
        <f t="shared" si="13"/>
        <v>0</v>
      </c>
      <c r="BC35" s="8"/>
      <c r="BD35" s="8"/>
      <c r="BE35" s="8">
        <f t="shared" si="14"/>
        <v>0</v>
      </c>
      <c r="BF35" s="8"/>
      <c r="BG35" s="8"/>
      <c r="BH35" s="63">
        <f t="shared" si="25"/>
        <v>0</v>
      </c>
      <c r="BI35" s="8">
        <f t="shared" si="26"/>
        <v>0</v>
      </c>
      <c r="BJ35" s="8"/>
      <c r="BK35" s="8"/>
      <c r="BL35" s="8">
        <f aca="true" t="shared" si="73" ref="BL35">(BH35*1000)+(BH36*100)+(BI35*10)+BI36</f>
        <v>0</v>
      </c>
      <c r="BM35" s="8"/>
      <c r="BN35" s="8">
        <f aca="true" t="shared" si="74" ref="BN35">IF(BL35&gt;BL37,1,0)</f>
        <v>0</v>
      </c>
      <c r="BO35" s="8">
        <f aca="true" t="shared" si="75" ref="BO35">IF(BL35&gt;BL39,1,0)</f>
        <v>0</v>
      </c>
      <c r="BP35" s="8">
        <f>IF(BL35&gt;BL27,1,0)</f>
        <v>0</v>
      </c>
      <c r="BQ35" s="8">
        <f>IF(BL35&gt;BL29,1,0)</f>
        <v>0</v>
      </c>
      <c r="BR35" s="8">
        <f>IF(BL35&gt;BL31,1,0)</f>
        <v>0</v>
      </c>
      <c r="BS35" s="8">
        <f>IF(BL35&gt;BL33,1,0)</f>
        <v>0</v>
      </c>
      <c r="BT35" s="63">
        <f aca="true" t="shared" si="76" ref="BT35">SUM(BN35:BS35)</f>
        <v>0</v>
      </c>
      <c r="BU35" s="8" t="str">
        <f>IF(BT35=6,"1.",IF(BT35=5,"2.",IF(BT35=4,"3.",IF(BT35=3,"4.",IF(BT35=2,"5.",IF(BT35=1,"6.","7."))))))</f>
        <v>7.</v>
      </c>
      <c r="BV35" s="8" t="str">
        <f aca="true" t="shared" si="77" ref="BV35">H35</f>
        <v>SK TO Duchcov</v>
      </c>
      <c r="BX35" s="8"/>
      <c r="BY35" s="8"/>
      <c r="BZ35" s="8"/>
      <c r="CA35" s="8"/>
    </row>
    <row r="36" spans="1:79" ht="19.5" customHeight="1">
      <c r="A36" s="64">
        <f t="shared" si="16"/>
        <v>0.416668</v>
      </c>
      <c r="B36" s="48" t="str">
        <f>IF($C$14=2,I20,I11)</f>
        <v>SK TO Duchcov</v>
      </c>
      <c r="C36" s="49" t="str">
        <f>IF($C$14=2,M20,M11)</f>
        <v>VK České Budějovice</v>
      </c>
      <c r="D36" s="64">
        <f t="shared" si="10"/>
        <v>0.416668</v>
      </c>
      <c r="E36" s="48" t="str">
        <f>IF($C$14=2,I21," ")</f>
        <v>TJ Orion Praha</v>
      </c>
      <c r="F36" s="49" t="str">
        <f>IF($C$14=2,M21," ")</f>
        <v>SK Kometa B</v>
      </c>
      <c r="G36" s="8"/>
      <c r="H36" s="53"/>
      <c r="I36" s="53"/>
      <c r="J36" s="53"/>
      <c r="K36" s="53"/>
      <c r="L36" s="65">
        <f>Z28</f>
        <v>0</v>
      </c>
      <c r="M36" s="65" t="s">
        <v>48</v>
      </c>
      <c r="N36" s="66">
        <f>X28</f>
        <v>0</v>
      </c>
      <c r="O36" s="65">
        <f>Z30</f>
        <v>0</v>
      </c>
      <c r="P36" s="65" t="s">
        <v>48</v>
      </c>
      <c r="Q36" s="66">
        <f>X30</f>
        <v>0</v>
      </c>
      <c r="R36" s="65">
        <f>Z32</f>
        <v>0</v>
      </c>
      <c r="S36" s="65" t="s">
        <v>48</v>
      </c>
      <c r="T36" s="66">
        <f>X32</f>
        <v>0</v>
      </c>
      <c r="U36" s="65">
        <f>Z34</f>
        <v>0</v>
      </c>
      <c r="V36" s="65" t="s">
        <v>48</v>
      </c>
      <c r="W36" s="66">
        <f>X34</f>
        <v>0</v>
      </c>
      <c r="X36" s="54"/>
      <c r="Y36" s="54"/>
      <c r="Z36" s="54"/>
      <c r="AA36" s="80">
        <f>S10</f>
        <v>0</v>
      </c>
      <c r="AB36" s="80" t="s">
        <v>48</v>
      </c>
      <c r="AC36" s="80">
        <f>T10</f>
        <v>0</v>
      </c>
      <c r="AD36" s="67">
        <f>T16</f>
        <v>0</v>
      </c>
      <c r="AE36" s="65" t="s">
        <v>48</v>
      </c>
      <c r="AF36" s="65">
        <f>S16</f>
        <v>0</v>
      </c>
      <c r="AG36" s="68">
        <f>L36+O36+R36+U36+AA36+AD36</f>
        <v>0</v>
      </c>
      <c r="AH36" s="65" t="s">
        <v>48</v>
      </c>
      <c r="AI36" s="66">
        <f>N36+Q36+T36+W36+AC36+AF36</f>
        <v>0</v>
      </c>
      <c r="AJ36" s="60"/>
      <c r="AK36" s="60"/>
      <c r="AL36" s="61"/>
      <c r="AM36" s="8">
        <f aca="true" t="shared" si="78" ref="AM36">IF(L35&gt;N35,1,0)</f>
        <v>0</v>
      </c>
      <c r="AN36" s="8"/>
      <c r="AO36" s="8"/>
      <c r="AP36" s="8">
        <f aca="true" t="shared" si="79" ref="AP36">IF(O35&gt;Q35,1,0)</f>
        <v>0</v>
      </c>
      <c r="AQ36" s="8"/>
      <c r="AR36" s="8"/>
      <c r="AS36" s="8">
        <f aca="true" t="shared" si="80" ref="AS36">IF(R35&gt;T35,1,0)</f>
        <v>0</v>
      </c>
      <c r="AT36" s="8"/>
      <c r="AU36" s="8"/>
      <c r="AV36" s="8">
        <f aca="true" t="shared" si="81" ref="AV36:AV40">IF(U35&gt;W35,1,0)</f>
        <v>0</v>
      </c>
      <c r="AW36" s="8"/>
      <c r="AX36" s="8"/>
      <c r="AY36" s="8"/>
      <c r="AZ36" s="8"/>
      <c r="BA36" s="8"/>
      <c r="BB36" s="8">
        <f t="shared" si="19"/>
        <v>0</v>
      </c>
      <c r="BC36" s="8"/>
      <c r="BD36" s="8"/>
      <c r="BE36" s="8">
        <f t="shared" si="20"/>
        <v>0</v>
      </c>
      <c r="BF36" s="8"/>
      <c r="BG36" s="8"/>
      <c r="BH36" s="63">
        <f t="shared" si="25"/>
        <v>0</v>
      </c>
      <c r="BI36" s="8">
        <f t="shared" si="26"/>
        <v>0</v>
      </c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63"/>
      <c r="BU36" s="8"/>
      <c r="BV36" s="8"/>
      <c r="BX36" s="8"/>
      <c r="BY36" s="8"/>
      <c r="BZ36" s="8"/>
      <c r="CA36" s="8"/>
    </row>
    <row r="37" spans="1:77" ht="19.5" customHeight="1">
      <c r="A37" s="64">
        <f t="shared" si="16"/>
        <v>0.45833599999999997</v>
      </c>
      <c r="B37" s="48" t="str">
        <f>IF($C$14=2,I22,I12)</f>
        <v>SK Třebín B</v>
      </c>
      <c r="C37" s="49" t="str">
        <f>IF($C$14=2,M22,M12)</f>
        <v>TJ Kralupy</v>
      </c>
      <c r="D37" s="64">
        <f t="shared" si="10"/>
        <v>0.45833599999999997</v>
      </c>
      <c r="F37" s="8"/>
      <c r="G37" s="8"/>
      <c r="H37" s="53" t="str">
        <f>C22</f>
        <v>TJ Orion Praha</v>
      </c>
      <c r="I37" s="53"/>
      <c r="J37" s="53"/>
      <c r="K37" s="53"/>
      <c r="L37" s="69">
        <f>AC27</f>
        <v>0</v>
      </c>
      <c r="M37" s="69" t="s">
        <v>48</v>
      </c>
      <c r="N37" s="70">
        <f>X27</f>
        <v>0</v>
      </c>
      <c r="O37" s="69">
        <f>AC29</f>
        <v>0</v>
      </c>
      <c r="P37" s="69" t="s">
        <v>48</v>
      </c>
      <c r="Q37" s="70">
        <f>AA29</f>
        <v>0</v>
      </c>
      <c r="R37" s="69">
        <f>AC31</f>
        <v>0</v>
      </c>
      <c r="S37" s="69" t="s">
        <v>48</v>
      </c>
      <c r="T37" s="70">
        <f>AA31</f>
        <v>0</v>
      </c>
      <c r="U37" s="69">
        <f>AC33</f>
        <v>0</v>
      </c>
      <c r="V37" s="69" t="s">
        <v>48</v>
      </c>
      <c r="W37" s="70">
        <f>AA33</f>
        <v>0</v>
      </c>
      <c r="X37" s="69">
        <f>AC35</f>
        <v>0</v>
      </c>
      <c r="Y37" s="69" t="s">
        <v>48</v>
      </c>
      <c r="Z37" s="70">
        <f>AA35</f>
        <v>0</v>
      </c>
      <c r="AA37" s="54">
        <f>$B$9</f>
        <v>0</v>
      </c>
      <c r="AB37" s="54"/>
      <c r="AC37" s="54"/>
      <c r="AD37" s="57">
        <f>Q13</f>
        <v>0</v>
      </c>
      <c r="AE37" s="55" t="s">
        <v>48</v>
      </c>
      <c r="AF37" s="55">
        <f>R13</f>
        <v>0</v>
      </c>
      <c r="AG37" s="58">
        <f>L37+O37+R37+U37+X37+AD37</f>
        <v>0</v>
      </c>
      <c r="AH37" s="59" t="s">
        <v>48</v>
      </c>
      <c r="AI37" s="78">
        <f>N37+Q37+T37+W37+Z37+AF37</f>
        <v>0</v>
      </c>
      <c r="AJ37" s="60">
        <f>BH37</f>
        <v>0</v>
      </c>
      <c r="AK37" s="60">
        <f>BH38</f>
        <v>0</v>
      </c>
      <c r="AL37" s="61" t="str">
        <f>BU37</f>
        <v>7.</v>
      </c>
      <c r="AM37" s="8">
        <f aca="true" t="shared" si="82" ref="AM37">IF(L37-N37&gt;1,3,IF(L37-N37=1,2,IF(L37-N37=-1,1,0)))</f>
        <v>0</v>
      </c>
      <c r="AN37" s="8"/>
      <c r="AO37" s="8"/>
      <c r="AP37" s="8">
        <f aca="true" t="shared" si="83" ref="AP37">IF(O37-Q37&gt;1,3,IF(O37-Q37=1,2,IF(O37-Q37=-1,1,0)))</f>
        <v>0</v>
      </c>
      <c r="AQ37" s="8"/>
      <c r="AR37" s="8"/>
      <c r="AS37" s="8">
        <f aca="true" t="shared" si="84" ref="AS37">IF(R37-T37&gt;1,3,IF(R37-T37=1,2,IF(R37-T37=-1,1,0)))</f>
        <v>0</v>
      </c>
      <c r="AT37" s="8"/>
      <c r="AU37" s="8"/>
      <c r="AV37" s="8">
        <f t="shared" si="72"/>
        <v>0</v>
      </c>
      <c r="AW37" s="8"/>
      <c r="AX37" s="8"/>
      <c r="AY37" s="8">
        <f aca="true" t="shared" si="85" ref="AY37">IF(X37-Z37&gt;1,3,IF(X37-Z37=1,2,IF(X37-Z37=-1,1,0)))</f>
        <v>0</v>
      </c>
      <c r="AZ37" s="8"/>
      <c r="BA37" s="8"/>
      <c r="BB37" s="8"/>
      <c r="BC37" s="8"/>
      <c r="BD37" s="8"/>
      <c r="BE37" s="8">
        <f t="shared" si="14"/>
        <v>0</v>
      </c>
      <c r="BF37" s="8"/>
      <c r="BG37" s="8"/>
      <c r="BH37" s="63">
        <f t="shared" si="25"/>
        <v>0</v>
      </c>
      <c r="BI37" s="8">
        <f t="shared" si="26"/>
        <v>0</v>
      </c>
      <c r="BJ37" s="8"/>
      <c r="BK37" s="8"/>
      <c r="BL37" s="8">
        <f aca="true" t="shared" si="86" ref="BL37">(BH37*1000)+(BH38*100)+(BI37*10)+BI38</f>
        <v>0</v>
      </c>
      <c r="BM37" s="8"/>
      <c r="BN37" s="8">
        <f aca="true" t="shared" si="87" ref="BN37">IF(BL37&gt;BL39,1,0)</f>
        <v>0</v>
      </c>
      <c r="BO37" s="8">
        <f>IF(BL37&gt;BL27,1,0)</f>
        <v>0</v>
      </c>
      <c r="BP37" s="8">
        <f>IF(BL37&gt;BL29,1,0)</f>
        <v>0</v>
      </c>
      <c r="BQ37" s="8">
        <f>IF(BL37&gt;BL31,1,0)</f>
        <v>0</v>
      </c>
      <c r="BR37" s="8">
        <f>IF(BL37&gt;BL33,1,0)</f>
        <v>0</v>
      </c>
      <c r="BS37" s="8">
        <f>IF(BL37&gt;BL35,1,0)</f>
        <v>0</v>
      </c>
      <c r="BT37" s="63">
        <f aca="true" t="shared" si="88" ref="BT37">SUM(BN37:BS37)</f>
        <v>0</v>
      </c>
      <c r="BU37" s="8" t="str">
        <f aca="true" t="shared" si="89" ref="BU37">IF(BT37=6,"1.",IF(BT37=5,"2.",IF(BT37=4,"3.",IF(BT37=3,"4.",IF(BT37=2,"5.",IF(BT37=1,"6.","7."))))))</f>
        <v>7.</v>
      </c>
      <c r="BV37" s="8" t="str">
        <f aca="true" t="shared" si="90" ref="BV37">H37</f>
        <v>TJ Orion Praha</v>
      </c>
      <c r="BX37" s="8"/>
      <c r="BY37" s="8"/>
    </row>
    <row r="38" spans="1:74" ht="19.5" customHeight="1">
      <c r="A38" s="64">
        <f t="shared" si="16"/>
        <v>0.500004</v>
      </c>
      <c r="D38" s="64">
        <f t="shared" si="10"/>
        <v>0.500004</v>
      </c>
      <c r="F38" s="8"/>
      <c r="G38" s="8"/>
      <c r="H38" s="53"/>
      <c r="I38" s="53"/>
      <c r="J38" s="53"/>
      <c r="K38" s="53" t="e">
        <f>VLOOKUP(M43,$BY$27:$BZ$40,2,0)</f>
        <v>#N/A</v>
      </c>
      <c r="L38" s="65">
        <f>AC28</f>
        <v>0</v>
      </c>
      <c r="M38" s="65" t="s">
        <v>48</v>
      </c>
      <c r="N38" s="66">
        <f>AA28</f>
        <v>0</v>
      </c>
      <c r="O38" s="65">
        <f>AC30</f>
        <v>0</v>
      </c>
      <c r="P38" s="65" t="s">
        <v>48</v>
      </c>
      <c r="Q38" s="66">
        <f>AA30</f>
        <v>0</v>
      </c>
      <c r="R38" s="65">
        <f>AC32</f>
        <v>0</v>
      </c>
      <c r="S38" s="65" t="s">
        <v>48</v>
      </c>
      <c r="T38" s="66">
        <f>AA32</f>
        <v>0</v>
      </c>
      <c r="U38" s="65">
        <f>AC34</f>
        <v>0</v>
      </c>
      <c r="V38" s="65" t="s">
        <v>48</v>
      </c>
      <c r="W38" s="66">
        <f>AA34</f>
        <v>0</v>
      </c>
      <c r="X38" s="65">
        <f>AC36</f>
        <v>0</v>
      </c>
      <c r="Y38" s="65" t="s">
        <v>48</v>
      </c>
      <c r="Z38" s="66">
        <f>AA36</f>
        <v>0</v>
      </c>
      <c r="AA38" s="54"/>
      <c r="AB38" s="54"/>
      <c r="AC38" s="54"/>
      <c r="AD38" s="67">
        <f>S13</f>
        <v>0</v>
      </c>
      <c r="AE38" s="65" t="s">
        <v>48</v>
      </c>
      <c r="AF38" s="65">
        <f>T13</f>
        <v>0</v>
      </c>
      <c r="AG38" s="68">
        <f>L38+O38+R38+U38+X38+AD38</f>
        <v>0</v>
      </c>
      <c r="AH38" s="65" t="s">
        <v>48</v>
      </c>
      <c r="AI38" s="66">
        <f>N38+Q38+T38+W38+Z38+AF38</f>
        <v>0</v>
      </c>
      <c r="AJ38" s="60"/>
      <c r="AK38" s="60"/>
      <c r="AL38" s="61"/>
      <c r="AM38" s="8">
        <f aca="true" t="shared" si="91" ref="AM38">IF(L37&gt;N37,1,0)</f>
        <v>0</v>
      </c>
      <c r="AN38" s="8"/>
      <c r="AO38" s="8"/>
      <c r="AP38" s="8">
        <f aca="true" t="shared" si="92" ref="AP38">IF(O37&gt;Q37,1,0)</f>
        <v>0</v>
      </c>
      <c r="AQ38" s="8"/>
      <c r="AR38" s="8"/>
      <c r="AS38" s="8">
        <f aca="true" t="shared" si="93" ref="AS38">IF(R37&gt;T37,1,0)</f>
        <v>0</v>
      </c>
      <c r="AT38" s="8"/>
      <c r="AU38" s="8"/>
      <c r="AV38" s="8">
        <f t="shared" si="81"/>
        <v>0</v>
      </c>
      <c r="AW38" s="8"/>
      <c r="AX38" s="8"/>
      <c r="AY38" s="8">
        <f aca="true" t="shared" si="94" ref="AY38">IF(X37&gt;Z37,1,0)</f>
        <v>0</v>
      </c>
      <c r="AZ38" s="8"/>
      <c r="BA38" s="8"/>
      <c r="BB38" s="8"/>
      <c r="BC38" s="8"/>
      <c r="BD38" s="8"/>
      <c r="BE38" s="8">
        <f t="shared" si="20"/>
        <v>0</v>
      </c>
      <c r="BF38" s="8"/>
      <c r="BG38" s="8"/>
      <c r="BH38" s="63">
        <f t="shared" si="25"/>
        <v>0</v>
      </c>
      <c r="BI38" s="8">
        <f t="shared" si="26"/>
        <v>0</v>
      </c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63"/>
      <c r="BU38" s="8"/>
      <c r="BV38" s="8"/>
    </row>
    <row r="39" spans="1:74" ht="19.5" customHeight="1">
      <c r="A39" s="64">
        <f>IF($C$15=2,A38+0.041668,A38+0.083336)</f>
        <v>0.541672</v>
      </c>
      <c r="D39" s="64">
        <f t="shared" si="10"/>
        <v>0.541672</v>
      </c>
      <c r="F39" s="8"/>
      <c r="G39" s="8"/>
      <c r="H39" s="53" t="str">
        <f>C23</f>
        <v>SK Třebín B</v>
      </c>
      <c r="I39" s="53"/>
      <c r="J39" s="53"/>
      <c r="K39" s="53"/>
      <c r="L39" s="69">
        <f>AF27</f>
        <v>0</v>
      </c>
      <c r="M39" s="69" t="s">
        <v>48</v>
      </c>
      <c r="N39" s="70">
        <f>AD27</f>
        <v>0</v>
      </c>
      <c r="O39" s="77">
        <f>AF29</f>
        <v>0</v>
      </c>
      <c r="P39" s="59" t="s">
        <v>48</v>
      </c>
      <c r="Q39" s="59">
        <f>AD29</f>
        <v>0</v>
      </c>
      <c r="R39" s="77">
        <f>AF31</f>
        <v>0</v>
      </c>
      <c r="S39" s="59" t="s">
        <v>48</v>
      </c>
      <c r="T39" s="59">
        <f>AD31</f>
        <v>0</v>
      </c>
      <c r="U39" s="71">
        <f>AF33</f>
        <v>0</v>
      </c>
      <c r="V39" s="69" t="s">
        <v>48</v>
      </c>
      <c r="W39" s="78">
        <f>AD33</f>
        <v>0</v>
      </c>
      <c r="X39" s="59">
        <f>AF35</f>
        <v>0</v>
      </c>
      <c r="Y39" s="59" t="s">
        <v>48</v>
      </c>
      <c r="Z39" s="59">
        <f>AD35</f>
        <v>0</v>
      </c>
      <c r="AA39" s="77">
        <f>AF37</f>
        <v>0</v>
      </c>
      <c r="AB39" s="59" t="s">
        <v>48</v>
      </c>
      <c r="AC39" s="78">
        <f>AD37</f>
        <v>0</v>
      </c>
      <c r="AD39" s="54">
        <f>$B$9</f>
        <v>0</v>
      </c>
      <c r="AE39" s="54"/>
      <c r="AF39" s="54"/>
      <c r="AG39" s="58">
        <f>L39+O39+R39+U39+X39+AA39</f>
        <v>0</v>
      </c>
      <c r="AH39" s="59" t="s">
        <v>48</v>
      </c>
      <c r="AI39" s="78">
        <f>N39+Q39+T39+W39+Z39+AC39</f>
        <v>0</v>
      </c>
      <c r="AJ39" s="60">
        <f>BH39</f>
        <v>0</v>
      </c>
      <c r="AK39" s="60">
        <f>BH40</f>
        <v>0</v>
      </c>
      <c r="AL39" s="61" t="str">
        <f>BU39</f>
        <v>7.</v>
      </c>
      <c r="AM39" s="8">
        <f aca="true" t="shared" si="95" ref="AM39">IF(L39-N39&gt;1,3,IF(L39-N39=1,2,IF(L39-N39=-1,1,0)))</f>
        <v>0</v>
      </c>
      <c r="AN39" s="8"/>
      <c r="AO39" s="8"/>
      <c r="AP39" s="8">
        <f aca="true" t="shared" si="96" ref="AP39">IF(O39-Q39&gt;1,3,IF(O39-Q39=1,2,IF(O39-Q39=-1,1,0)))</f>
        <v>0</v>
      </c>
      <c r="AQ39" s="8"/>
      <c r="AR39" s="8"/>
      <c r="AS39" s="8">
        <f aca="true" t="shared" si="97" ref="AS39">IF(R39-T39&gt;1,3,IF(R39-T39=1,2,IF(R39-T39=-1,1,0)))</f>
        <v>0</v>
      </c>
      <c r="AT39" s="8"/>
      <c r="AU39" s="8"/>
      <c r="AV39" s="8">
        <f t="shared" si="72"/>
        <v>0</v>
      </c>
      <c r="AW39" s="8"/>
      <c r="AX39" s="8"/>
      <c r="AY39" s="8">
        <f aca="true" t="shared" si="98" ref="AY39">IF(X39-Z39&gt;1,3,IF(X39-Z39=1,2,IF(X39-Z39=-1,1,0)))</f>
        <v>0</v>
      </c>
      <c r="AZ39" s="8"/>
      <c r="BA39" s="8"/>
      <c r="BB39" s="8">
        <f aca="true" t="shared" si="99" ref="BB39">IF(AA39-AC39&gt;1,3,IF(AA39-AC39=1,2,IF(AA39-AC39=-1,1,0)))</f>
        <v>0</v>
      </c>
      <c r="BC39" s="8"/>
      <c r="BD39" s="8"/>
      <c r="BE39" s="8"/>
      <c r="BF39" s="8"/>
      <c r="BG39" s="8"/>
      <c r="BH39" s="63">
        <f t="shared" si="25"/>
        <v>0</v>
      </c>
      <c r="BI39" s="8">
        <f t="shared" si="26"/>
        <v>0</v>
      </c>
      <c r="BJ39" s="8"/>
      <c r="BK39" s="8"/>
      <c r="BL39" s="8">
        <f aca="true" t="shared" si="100" ref="BL39">(BH39*1000)+(BH40*100)+(BI39*10)+BI40</f>
        <v>0</v>
      </c>
      <c r="BM39" s="8"/>
      <c r="BN39" s="8">
        <f>IF(BL39&gt;BL27,1,0)</f>
        <v>0</v>
      </c>
      <c r="BO39" s="8">
        <f>IF(BL39&gt;BL29,1,0)</f>
        <v>0</v>
      </c>
      <c r="BP39" s="8">
        <f>IF(BL39&gt;BL31,1,0)</f>
        <v>0</v>
      </c>
      <c r="BQ39" s="8">
        <f>IF(BL39&gt;BL33,1,0)</f>
        <v>0</v>
      </c>
      <c r="BR39" s="8">
        <f>IF(BL39&gt;BL35,1,0)</f>
        <v>0</v>
      </c>
      <c r="BS39" s="8">
        <f>IF(BL39&gt;BL37,1,0)</f>
        <v>0</v>
      </c>
      <c r="BT39" s="63">
        <f aca="true" t="shared" si="101" ref="BT39">SUM(BN39:BS39)</f>
        <v>0</v>
      </c>
      <c r="BU39" s="8" t="str">
        <f aca="true" t="shared" si="102" ref="BU39">IF(BT39=6,"1.",IF(BT39=5,"2.",IF(BT39=4,"3.",IF(BT39=3,"4.",IF(BT39=2,"5.",IF(BT39=1,"6.","7."))))))</f>
        <v>7.</v>
      </c>
      <c r="BV39" s="8" t="str">
        <f aca="true" t="shared" si="103" ref="BV39">H39</f>
        <v>SK Třebín B</v>
      </c>
    </row>
    <row r="40" spans="1:75" ht="19.5" customHeight="1">
      <c r="A40" s="64">
        <f>IF($C$15=2,A39+0.041668,A39+0.083336)</f>
        <v>0.5833400000000001</v>
      </c>
      <c r="D40" s="64">
        <f t="shared" si="10"/>
        <v>0.5833400000000001</v>
      </c>
      <c r="F40" s="8"/>
      <c r="G40" s="8"/>
      <c r="H40" s="53"/>
      <c r="I40" s="53"/>
      <c r="J40" s="53"/>
      <c r="K40" s="53"/>
      <c r="L40" s="65">
        <f>AF28</f>
        <v>0</v>
      </c>
      <c r="M40" s="65" t="s">
        <v>48</v>
      </c>
      <c r="N40" s="66">
        <f>AD28</f>
        <v>0</v>
      </c>
      <c r="O40" s="79">
        <f>AF30</f>
        <v>0</v>
      </c>
      <c r="P40" s="80" t="s">
        <v>48</v>
      </c>
      <c r="Q40" s="80">
        <f>AD30</f>
        <v>0</v>
      </c>
      <c r="R40" s="79">
        <f>AF32</f>
        <v>0</v>
      </c>
      <c r="S40" s="80" t="s">
        <v>48</v>
      </c>
      <c r="T40" s="80">
        <f>AD32</f>
        <v>0</v>
      </c>
      <c r="U40" s="67">
        <f>AF34</f>
        <v>0</v>
      </c>
      <c r="V40" s="65" t="s">
        <v>48</v>
      </c>
      <c r="W40" s="66">
        <f>AD34</f>
        <v>0</v>
      </c>
      <c r="X40" s="80">
        <f>AF36</f>
        <v>0</v>
      </c>
      <c r="Y40" s="80" t="s">
        <v>48</v>
      </c>
      <c r="Z40" s="80">
        <f>AD36</f>
        <v>0</v>
      </c>
      <c r="AA40" s="67">
        <f>AF38</f>
        <v>0</v>
      </c>
      <c r="AB40" s="65" t="s">
        <v>48</v>
      </c>
      <c r="AC40" s="66">
        <f>AD38</f>
        <v>0</v>
      </c>
      <c r="AD40" s="54"/>
      <c r="AE40" s="54"/>
      <c r="AF40" s="54"/>
      <c r="AG40" s="68">
        <f>L40+O40+R40+U40+X40+AA40</f>
        <v>0</v>
      </c>
      <c r="AH40" s="65" t="s">
        <v>48</v>
      </c>
      <c r="AI40" s="66">
        <f>N40+Q40+T40+W40+Z40+AC40</f>
        <v>0</v>
      </c>
      <c r="AJ40" s="60"/>
      <c r="AK40" s="60"/>
      <c r="AL40" s="61"/>
      <c r="AM40" s="8">
        <f aca="true" t="shared" si="104" ref="AM40">IF(L39&gt;N39,1,0)</f>
        <v>0</v>
      </c>
      <c r="AN40" s="8"/>
      <c r="AO40" s="8"/>
      <c r="AP40" s="8">
        <f aca="true" t="shared" si="105" ref="AP40">IF(O39&gt;Q39,1,0)</f>
        <v>0</v>
      </c>
      <c r="AQ40" s="8"/>
      <c r="AR40" s="8"/>
      <c r="AS40" s="8">
        <f aca="true" t="shared" si="106" ref="AS40">IF(R39&gt;T39,1,0)</f>
        <v>0</v>
      </c>
      <c r="AT40" s="8"/>
      <c r="AU40" s="8"/>
      <c r="AV40" s="8">
        <f t="shared" si="81"/>
        <v>0</v>
      </c>
      <c r="AW40" s="8"/>
      <c r="AX40" s="8"/>
      <c r="AY40" s="8">
        <f aca="true" t="shared" si="107" ref="AY40">IF(X39&gt;Z39,1,0)</f>
        <v>0</v>
      </c>
      <c r="AZ40" s="8"/>
      <c r="BA40" s="8"/>
      <c r="BB40" s="8">
        <f aca="true" t="shared" si="108" ref="BB40">IF(AA39&gt;AC39,1,0)</f>
        <v>0</v>
      </c>
      <c r="BC40" s="8"/>
      <c r="BD40" s="8"/>
      <c r="BE40" s="8"/>
      <c r="BF40" s="8"/>
      <c r="BG40" s="8"/>
      <c r="BH40" s="63">
        <f t="shared" si="25"/>
        <v>0</v>
      </c>
      <c r="BI40" s="8">
        <f t="shared" si="26"/>
        <v>0</v>
      </c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63"/>
      <c r="BU40" s="8"/>
      <c r="BV40" s="8"/>
      <c r="BW40" s="8"/>
    </row>
    <row r="41" spans="1:75" ht="19.5" customHeight="1">
      <c r="A41" s="83"/>
      <c r="D41" s="83"/>
      <c r="F41" s="8"/>
      <c r="G41" s="8"/>
      <c r="H41" s="84"/>
      <c r="I41" s="84"/>
      <c r="J41" s="84"/>
      <c r="K41" s="72" t="e">
        <f>VLOOKUP("1.",$BU$27:$BV$39,2,0)</f>
        <v>#N/A</v>
      </c>
      <c r="L41" s="72"/>
      <c r="M41" s="72"/>
      <c r="N41" s="72"/>
      <c r="O41" s="72"/>
      <c r="P41" s="72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85"/>
      <c r="AE41" s="85"/>
      <c r="AF41" s="85"/>
      <c r="AG41" s="74"/>
      <c r="AH41" s="74"/>
      <c r="AI41" s="74"/>
      <c r="AJ41" s="86"/>
      <c r="AK41" s="86"/>
      <c r="AL41" s="62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63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63"/>
      <c r="BU41" s="8"/>
      <c r="BV41" s="8"/>
      <c r="BW41" s="8"/>
    </row>
    <row r="42" spans="1:75" ht="19.5" customHeight="1">
      <c r="A42" s="83"/>
      <c r="D42" s="83"/>
      <c r="F42" s="8"/>
      <c r="G42" s="8"/>
      <c r="H42" s="84"/>
      <c r="I42" s="84"/>
      <c r="J42" s="84"/>
      <c r="K42" s="72"/>
      <c r="L42" s="72"/>
      <c r="M42" s="72"/>
      <c r="N42" s="72"/>
      <c r="O42" s="72"/>
      <c r="P42" s="72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85"/>
      <c r="AE42" s="85"/>
      <c r="AF42" s="85"/>
      <c r="AG42" s="74"/>
      <c r="AH42" s="74"/>
      <c r="AI42" s="74"/>
      <c r="AJ42" s="86"/>
      <c r="AK42" s="86"/>
      <c r="AL42" s="62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63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63"/>
      <c r="BU42" s="8"/>
      <c r="BV42" s="8"/>
      <c r="BW42" s="8"/>
    </row>
    <row r="43" spans="6:41" ht="19.5" customHeight="1">
      <c r="F43" s="8"/>
      <c r="G43" s="72" t="e">
        <f>VLOOKUP("2.",$BU$27:$BV$39,2,0)</f>
        <v>#N/A</v>
      </c>
      <c r="H43" s="72"/>
      <c r="I43" s="72"/>
      <c r="J43" s="72"/>
      <c r="K43" s="72"/>
      <c r="L43" s="72"/>
      <c r="M43" s="87" t="s">
        <v>49</v>
      </c>
      <c r="N43" s="87"/>
      <c r="O43" s="88"/>
      <c r="P43" s="88"/>
      <c r="Q43" s="8"/>
      <c r="R43" s="8"/>
      <c r="S43" s="8"/>
      <c r="T43" s="8"/>
      <c r="U43" s="45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</row>
    <row r="44" spans="7:41" ht="19.5" customHeight="1">
      <c r="G44" s="72"/>
      <c r="H44" s="72"/>
      <c r="I44" s="72"/>
      <c r="J44" s="72"/>
      <c r="K44" s="72"/>
      <c r="L44" s="72"/>
      <c r="M44" s="87"/>
      <c r="N44" s="87"/>
      <c r="O44" s="72" t="e">
        <f>VLOOKUP("3.",$BU$27:$BV$39,2,0)</f>
        <v>#N/A</v>
      </c>
      <c r="P44" s="72"/>
      <c r="Q44" s="72"/>
      <c r="R44" s="72"/>
      <c r="S44" s="72"/>
      <c r="T44" s="72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</row>
    <row r="45" spans="8:77" ht="19.5" customHeight="1">
      <c r="H45" s="89"/>
      <c r="I45" s="87" t="s">
        <v>50</v>
      </c>
      <c r="J45" s="87"/>
      <c r="K45" s="45"/>
      <c r="L45" s="45"/>
      <c r="M45" s="87"/>
      <c r="N45" s="87"/>
      <c r="O45" s="72"/>
      <c r="P45" s="72"/>
      <c r="Q45" s="72"/>
      <c r="R45" s="72"/>
      <c r="S45" s="72"/>
      <c r="T45" s="72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63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</row>
    <row r="46" spans="8:77" ht="19.5" customHeight="1">
      <c r="H46" s="90"/>
      <c r="I46" s="87"/>
      <c r="J46" s="87"/>
      <c r="K46" s="8"/>
      <c r="L46" s="8"/>
      <c r="M46" s="8"/>
      <c r="N46" s="8"/>
      <c r="O46" s="8"/>
      <c r="P46" s="8"/>
      <c r="Q46" s="87" t="s">
        <v>51</v>
      </c>
      <c r="R46" s="87"/>
      <c r="S46" s="72" t="e">
        <f>VLOOKUP("4.",$BU$27:$BV$39,2,0)</f>
        <v>#N/A</v>
      </c>
      <c r="T46" s="72"/>
      <c r="U46" s="72"/>
      <c r="V46" s="72"/>
      <c r="W46" s="72"/>
      <c r="X46" s="72"/>
      <c r="Y46" s="45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91" t="s">
        <v>52</v>
      </c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</row>
    <row r="47" spans="8:77" ht="19.5" customHeight="1">
      <c r="H47" s="8"/>
      <c r="I47" s="87"/>
      <c r="J47" s="87"/>
      <c r="K47" s="8"/>
      <c r="L47" s="8"/>
      <c r="M47" s="8"/>
      <c r="N47" s="8"/>
      <c r="O47" s="8"/>
      <c r="P47" s="8"/>
      <c r="Q47" s="87"/>
      <c r="R47" s="87"/>
      <c r="S47" s="72"/>
      <c r="T47" s="72"/>
      <c r="U47" s="72"/>
      <c r="V47" s="72"/>
      <c r="W47" s="72"/>
      <c r="X47" s="72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92" t="s">
        <v>53</v>
      </c>
      <c r="AQ47" s="92"/>
      <c r="AR47" s="92"/>
      <c r="AS47" s="93" t="str">
        <f>B11</f>
        <v>3.skupina</v>
      </c>
      <c r="AT47" s="93"/>
      <c r="AU47" s="93"/>
      <c r="AV47" s="94" t="s">
        <v>54</v>
      </c>
      <c r="AW47" s="94"/>
      <c r="AX47" s="94"/>
      <c r="AY47" s="92" t="str">
        <f>B1</f>
        <v>TJ Orion Praha</v>
      </c>
      <c r="AZ47" s="92"/>
      <c r="BA47" s="92"/>
      <c r="BB47" s="92"/>
      <c r="BC47" s="92"/>
      <c r="BD47" s="92"/>
      <c r="BE47" s="92"/>
      <c r="BF47" s="92"/>
      <c r="BG47" s="92"/>
      <c r="BH47" s="92"/>
      <c r="BI47" s="92"/>
      <c r="BJ47" s="92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</row>
    <row r="48" spans="8:77" ht="19.5" customHeight="1">
      <c r="H48" s="8"/>
      <c r="I48" s="8"/>
      <c r="J48" s="8"/>
      <c r="K48" s="8"/>
      <c r="L48" s="8"/>
      <c r="M48" s="8"/>
      <c r="N48" s="8"/>
      <c r="O48" s="8"/>
      <c r="P48" s="8"/>
      <c r="Q48" s="87"/>
      <c r="R48" s="87"/>
      <c r="S48" s="8"/>
      <c r="T48" s="8"/>
      <c r="U48" s="87" t="s">
        <v>55</v>
      </c>
      <c r="V48" s="87"/>
      <c r="W48" s="62"/>
      <c r="X48" s="8"/>
      <c r="Y48" s="8"/>
      <c r="Z48" s="95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</row>
    <row r="49" spans="8:77" ht="19.5" customHeight="1">
      <c r="H49" s="30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7"/>
      <c r="V49" s="87"/>
      <c r="W49" s="96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</row>
    <row r="50" spans="7:66" ht="19.5" customHeight="1">
      <c r="G50" s="72" t="e">
        <f>VLOOKUP("5.",$BU$27:$BV$39,2,0)</f>
        <v>#N/A</v>
      </c>
      <c r="H50" s="72"/>
      <c r="I50" s="72"/>
      <c r="J50" s="72"/>
      <c r="K50" s="72"/>
      <c r="L50" s="72"/>
      <c r="M50" s="8"/>
      <c r="N50" s="72" t="e">
        <f>VLOOKUP("6.",$BU$27:$BV$39,2,0)</f>
        <v>#N/A</v>
      </c>
      <c r="O50" s="72"/>
      <c r="P50" s="72"/>
      <c r="Q50" s="72"/>
      <c r="R50" s="72"/>
      <c r="S50" s="72"/>
      <c r="T50" s="8"/>
      <c r="U50" s="72" t="str">
        <f>VLOOKUP("7.",$BU$27:$BV$39,2,0)</f>
        <v>VK České Budějovice</v>
      </c>
      <c r="V50" s="72"/>
      <c r="W50" s="72"/>
      <c r="X50" s="72"/>
      <c r="Y50" s="72"/>
      <c r="Z50" s="72"/>
      <c r="AA50" s="30"/>
      <c r="AB50" s="8"/>
      <c r="AC50" s="8"/>
      <c r="AD50" s="8"/>
      <c r="AE50" s="8"/>
      <c r="AF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</row>
    <row r="51" spans="7:60" ht="19.5" customHeight="1">
      <c r="G51" s="72"/>
      <c r="H51" s="72"/>
      <c r="I51" s="72"/>
      <c r="J51" s="72"/>
      <c r="K51" s="72"/>
      <c r="L51" s="72"/>
      <c r="M51" s="8"/>
      <c r="N51" s="72"/>
      <c r="O51" s="72"/>
      <c r="P51" s="72"/>
      <c r="Q51" s="72"/>
      <c r="R51" s="72"/>
      <c r="S51" s="72"/>
      <c r="T51" s="8"/>
      <c r="U51" s="72"/>
      <c r="V51" s="72"/>
      <c r="W51" s="72"/>
      <c r="X51" s="72"/>
      <c r="Y51" s="72"/>
      <c r="Z51" s="72"/>
      <c r="AA51" s="30"/>
      <c r="AB51" s="8"/>
      <c r="AC51" s="8"/>
      <c r="AD51" s="8"/>
      <c r="AE51" s="8"/>
      <c r="AF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</row>
    <row r="52" spans="8:60" ht="19.5" customHeight="1">
      <c r="H52" s="45"/>
      <c r="I52" s="87" t="s">
        <v>56</v>
      </c>
      <c r="J52" s="87"/>
      <c r="K52" s="45"/>
      <c r="L52" s="45"/>
      <c r="M52" s="8"/>
      <c r="O52" s="88"/>
      <c r="P52" s="87" t="s">
        <v>57</v>
      </c>
      <c r="Q52" s="87"/>
      <c r="R52" s="45"/>
      <c r="S52" s="45"/>
      <c r="T52" s="8"/>
      <c r="V52" s="88"/>
      <c r="W52" s="87" t="s">
        <v>58</v>
      </c>
      <c r="X52" s="87"/>
      <c r="Y52" s="45"/>
      <c r="Z52" s="45"/>
      <c r="AA52" s="45"/>
      <c r="AB52" s="8"/>
      <c r="AC52" s="8"/>
      <c r="AD52" s="8"/>
      <c r="AE52" s="8"/>
      <c r="AF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</row>
    <row r="53" spans="8:60" ht="12.75" customHeight="1">
      <c r="H53" s="45"/>
      <c r="I53" s="87"/>
      <c r="J53" s="87"/>
      <c r="K53" s="8"/>
      <c r="L53" s="8"/>
      <c r="M53" s="8"/>
      <c r="O53" s="45"/>
      <c r="P53" s="87"/>
      <c r="Q53" s="87"/>
      <c r="R53" s="8"/>
      <c r="S53" s="8"/>
      <c r="T53" s="8"/>
      <c r="V53" s="45"/>
      <c r="W53" s="87"/>
      <c r="X53" s="87"/>
      <c r="Y53" s="8"/>
      <c r="Z53" s="8"/>
      <c r="AA53" s="8"/>
      <c r="AB53" s="8"/>
      <c r="AC53" s="8"/>
      <c r="AD53" s="8"/>
      <c r="AE53" s="8"/>
      <c r="AF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</row>
    <row r="54" spans="8:66" ht="13.5" customHeight="1">
      <c r="H54" s="8"/>
      <c r="I54" s="87"/>
      <c r="J54" s="87"/>
      <c r="K54" s="8"/>
      <c r="L54" s="8"/>
      <c r="M54" s="8"/>
      <c r="O54" s="45"/>
      <c r="P54" s="87"/>
      <c r="Q54" s="87"/>
      <c r="R54" s="8"/>
      <c r="S54" s="8"/>
      <c r="T54" s="8"/>
      <c r="V54" s="45"/>
      <c r="W54" s="87"/>
      <c r="X54" s="87"/>
      <c r="Y54" s="8"/>
      <c r="Z54" s="8"/>
      <c r="AA54" s="8"/>
      <c r="AB54" s="8"/>
      <c r="AC54" s="8"/>
      <c r="AD54" s="8"/>
      <c r="AE54" s="8"/>
      <c r="AF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95" t="s">
        <v>59</v>
      </c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</row>
    <row r="55" spans="8:73" ht="12.75" customHeight="1">
      <c r="H55" s="97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</row>
    <row r="56" spans="8:73" ht="13.5" customHeight="1">
      <c r="H56" s="30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</row>
    <row r="57" spans="8:73" ht="13.5" customHeight="1">
      <c r="H57" s="72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</row>
    <row r="58" spans="8:73" ht="12.75" customHeight="1">
      <c r="H58" s="8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</row>
    <row r="59" spans="8:73" ht="13.5" customHeight="1">
      <c r="H59" s="45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</row>
    <row r="60" ht="23.25" customHeight="1">
      <c r="H60" s="45"/>
    </row>
    <row r="61" ht="23.25" customHeight="1">
      <c r="H61" s="8"/>
    </row>
    <row r="62" ht="12.75" customHeight="1">
      <c r="H62" s="8"/>
    </row>
    <row r="63" ht="13.5" customHeight="1">
      <c r="H63" s="8"/>
    </row>
    <row r="64" ht="15.75" customHeight="1">
      <c r="H64" s="8"/>
    </row>
    <row r="65" ht="16.5" customHeight="1"/>
    <row r="67" ht="13.5" customHeight="1"/>
    <row r="68" ht="13.5" customHeight="1"/>
    <row r="69" ht="23.25" customHeight="1"/>
  </sheetData>
  <autoFilter ref="B26:C37"/>
  <mergeCells count="139">
    <mergeCell ref="A1:A6"/>
    <mergeCell ref="B1:E2"/>
    <mergeCell ref="H1:P1"/>
    <mergeCell ref="Q1:R1"/>
    <mergeCell ref="S1:T1"/>
    <mergeCell ref="V1:W1"/>
    <mergeCell ref="X1:Y1"/>
    <mergeCell ref="Z1:AA1"/>
    <mergeCell ref="AB1:AC1"/>
    <mergeCell ref="AD1:AE1"/>
    <mergeCell ref="I2:L2"/>
    <mergeCell ref="M2:P2"/>
    <mergeCell ref="B3:E3"/>
    <mergeCell ref="I3:L3"/>
    <mergeCell ref="M3:P3"/>
    <mergeCell ref="I4:L4"/>
    <mergeCell ref="M4:P4"/>
    <mergeCell ref="C5:D5"/>
    <mergeCell ref="I5:L5"/>
    <mergeCell ref="M5:P5"/>
    <mergeCell ref="B6:E6"/>
    <mergeCell ref="I6:L6"/>
    <mergeCell ref="M6:P6"/>
    <mergeCell ref="B7:E7"/>
    <mergeCell ref="I7:L7"/>
    <mergeCell ref="M7:P7"/>
    <mergeCell ref="B8:E8"/>
    <mergeCell ref="I8:L8"/>
    <mergeCell ref="M8:P8"/>
    <mergeCell ref="B9:E9"/>
    <mergeCell ref="I9:L9"/>
    <mergeCell ref="M9:P9"/>
    <mergeCell ref="B10:E10"/>
    <mergeCell ref="I10:L10"/>
    <mergeCell ref="M10:P10"/>
    <mergeCell ref="B11:E11"/>
    <mergeCell ref="I11:L11"/>
    <mergeCell ref="M11:P11"/>
    <mergeCell ref="I12:L12"/>
    <mergeCell ref="M12:P12"/>
    <mergeCell ref="C13:D13"/>
    <mergeCell ref="I13:L13"/>
    <mergeCell ref="M13:P13"/>
    <mergeCell ref="C14:D14"/>
    <mergeCell ref="I14:L14"/>
    <mergeCell ref="M14:P14"/>
    <mergeCell ref="C15:D15"/>
    <mergeCell ref="I15:L15"/>
    <mergeCell ref="M15:P15"/>
    <mergeCell ref="I16:L16"/>
    <mergeCell ref="M16:P16"/>
    <mergeCell ref="C17:D17"/>
    <mergeCell ref="I17:L17"/>
    <mergeCell ref="M17:P17"/>
    <mergeCell ref="C18:D18"/>
    <mergeCell ref="I18:L18"/>
    <mergeCell ref="M18:P18"/>
    <mergeCell ref="C19:D19"/>
    <mergeCell ref="I19:L19"/>
    <mergeCell ref="M19:P19"/>
    <mergeCell ref="C20:D20"/>
    <mergeCell ref="I20:L20"/>
    <mergeCell ref="M20:P20"/>
    <mergeCell ref="C21:D21"/>
    <mergeCell ref="I21:L21"/>
    <mergeCell ref="M21:P21"/>
    <mergeCell ref="C22:D22"/>
    <mergeCell ref="I22:L22"/>
    <mergeCell ref="M22:P22"/>
    <mergeCell ref="C23:D23"/>
    <mergeCell ref="H24:K26"/>
    <mergeCell ref="L24:N26"/>
    <mergeCell ref="O24:Q26"/>
    <mergeCell ref="R24:T26"/>
    <mergeCell ref="U24:W26"/>
    <mergeCell ref="X24:Z26"/>
    <mergeCell ref="AA24:AC26"/>
    <mergeCell ref="AD24:AF26"/>
    <mergeCell ref="AG24:AL24"/>
    <mergeCell ref="A25:C25"/>
    <mergeCell ref="D25:F25"/>
    <mergeCell ref="AG25:AI25"/>
    <mergeCell ref="AJ25:AJ26"/>
    <mergeCell ref="AK25:AK26"/>
    <mergeCell ref="AL25:AL26"/>
    <mergeCell ref="AG26:AI26"/>
    <mergeCell ref="H27:K28"/>
    <mergeCell ref="L27:N28"/>
    <mergeCell ref="AJ27:AJ28"/>
    <mergeCell ref="AK27:AK28"/>
    <mergeCell ref="AL27:AL28"/>
    <mergeCell ref="H29:K30"/>
    <mergeCell ref="O29:Q30"/>
    <mergeCell ref="AJ29:AJ30"/>
    <mergeCell ref="AK29:AK30"/>
    <mergeCell ref="AL29:AL30"/>
    <mergeCell ref="H31:K32"/>
    <mergeCell ref="R31:T32"/>
    <mergeCell ref="AJ31:AJ32"/>
    <mergeCell ref="AK31:AK32"/>
    <mergeCell ref="AL31:AL32"/>
    <mergeCell ref="H33:K34"/>
    <mergeCell ref="U33:W34"/>
    <mergeCell ref="AJ33:AJ34"/>
    <mergeCell ref="AK33:AK34"/>
    <mergeCell ref="AL33:AL34"/>
    <mergeCell ref="H35:K36"/>
    <mergeCell ref="X35:Z36"/>
    <mergeCell ref="AJ35:AJ36"/>
    <mergeCell ref="AK35:AK36"/>
    <mergeCell ref="AL35:AL36"/>
    <mergeCell ref="H37:K38"/>
    <mergeCell ref="AA37:AC38"/>
    <mergeCell ref="AJ37:AJ38"/>
    <mergeCell ref="AK37:AK38"/>
    <mergeCell ref="AL37:AL38"/>
    <mergeCell ref="H39:K40"/>
    <mergeCell ref="AD39:AF40"/>
    <mergeCell ref="AJ39:AJ40"/>
    <mergeCell ref="AK39:AK40"/>
    <mergeCell ref="AL39:AL40"/>
    <mergeCell ref="K41:P42"/>
    <mergeCell ref="G43:L44"/>
    <mergeCell ref="M43:N45"/>
    <mergeCell ref="O44:T45"/>
    <mergeCell ref="I45:J47"/>
    <mergeCell ref="Q46:R48"/>
    <mergeCell ref="S46:X47"/>
    <mergeCell ref="AP46:BJ46"/>
    <mergeCell ref="AS47:AU47"/>
    <mergeCell ref="AV47:AX47"/>
    <mergeCell ref="AY47:BJ47"/>
    <mergeCell ref="U48:V49"/>
    <mergeCell ref="G50:L51"/>
    <mergeCell ref="N50:S51"/>
    <mergeCell ref="U50:Z51"/>
    <mergeCell ref="I52:J54"/>
    <mergeCell ref="P52:Q54"/>
    <mergeCell ref="W52:X54"/>
  </mergeCells>
  <printOptions/>
  <pageMargins left="0.5201388888888889" right="0.45" top="0.9840277777777778" bottom="0.9840277777777778" header="0.5118055555555556" footer="0.5118055555555556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83"/>
  <sheetViews>
    <sheetView zoomScaleSheetLayoutView="80" workbookViewId="0" topLeftCell="A60">
      <selection activeCell="AI57" sqref="AI57"/>
    </sheetView>
  </sheetViews>
  <sheetFormatPr defaultColWidth="9.140625" defaultRowHeight="12.75" customHeight="1"/>
  <cols>
    <col min="1" max="31" width="6.00390625" style="5" customWidth="1"/>
    <col min="32" max="16384" width="9.140625" style="5" customWidth="1"/>
  </cols>
  <sheetData>
    <row r="1" spans="1:31" ht="30" customHeight="1">
      <c r="A1" s="98" t="str">
        <f>'(7) vstupní data'!H24</f>
        <v>Český pohár          25.- 26.2014         starší žákyně</v>
      </c>
      <c r="B1" s="98"/>
      <c r="C1" s="98"/>
      <c r="D1" s="98"/>
      <c r="E1" s="99" t="str">
        <f>'(7) vstupní data'!L24</f>
        <v>VK České Budějovice</v>
      </c>
      <c r="F1" s="99"/>
      <c r="G1" s="99"/>
      <c r="H1" s="99" t="str">
        <f>'(7) vstupní data'!O24</f>
        <v>SK Kometa B</v>
      </c>
      <c r="I1" s="99"/>
      <c r="J1" s="99"/>
      <c r="K1" s="99" t="str">
        <f>'(7) vstupní data'!R24</f>
        <v>TJ Kralupy</v>
      </c>
      <c r="L1" s="99"/>
      <c r="M1" s="99"/>
      <c r="N1" s="99" t="str">
        <f>'(7) vstupní data'!U24</f>
        <v>VK Karlovy Vary</v>
      </c>
      <c r="O1" s="99"/>
      <c r="P1" s="99"/>
      <c r="Q1" s="100" t="str">
        <f>'(7) vstupní data'!X24</f>
        <v>SK TO Duchcov</v>
      </c>
      <c r="R1" s="100"/>
      <c r="S1" s="100"/>
      <c r="T1" s="100" t="str">
        <f>'(7) vstupní data'!AA24</f>
        <v>TJ Orion Praha</v>
      </c>
      <c r="U1" s="100"/>
      <c r="V1" s="100"/>
      <c r="W1" s="100" t="str">
        <f>'(7) vstupní data'!AD24</f>
        <v>SK Třebín B</v>
      </c>
      <c r="X1" s="100"/>
      <c r="Y1" s="100"/>
      <c r="Z1" s="36" t="s">
        <v>40</v>
      </c>
      <c r="AA1" s="36"/>
      <c r="AB1" s="36"/>
      <c r="AC1" s="36"/>
      <c r="AD1" s="36"/>
      <c r="AE1" s="36"/>
    </row>
    <row r="2" spans="1:31" ht="30" customHeight="1">
      <c r="A2" s="98"/>
      <c r="B2" s="98"/>
      <c r="C2" s="98"/>
      <c r="D2" s="98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100"/>
      <c r="R2" s="100"/>
      <c r="S2" s="100"/>
      <c r="T2" s="100"/>
      <c r="U2" s="100"/>
      <c r="V2" s="100"/>
      <c r="W2" s="100"/>
      <c r="X2" s="100"/>
      <c r="Y2" s="100"/>
      <c r="Z2" s="38" t="s">
        <v>17</v>
      </c>
      <c r="AA2" s="38"/>
      <c r="AB2" s="38"/>
      <c r="AC2" s="101" t="s">
        <v>42</v>
      </c>
      <c r="AD2" s="101" t="s">
        <v>43</v>
      </c>
      <c r="AE2" s="102" t="s">
        <v>44</v>
      </c>
    </row>
    <row r="3" spans="1:31" ht="30" customHeight="1">
      <c r="A3" s="98"/>
      <c r="B3" s="98"/>
      <c r="C3" s="98"/>
      <c r="D3" s="98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100"/>
      <c r="R3" s="100"/>
      <c r="S3" s="100"/>
      <c r="T3" s="100"/>
      <c r="U3" s="100"/>
      <c r="V3" s="100"/>
      <c r="W3" s="100"/>
      <c r="X3" s="100"/>
      <c r="Y3" s="100"/>
      <c r="Z3" s="46" t="s">
        <v>18</v>
      </c>
      <c r="AA3" s="46"/>
      <c r="AB3" s="46"/>
      <c r="AC3" s="101"/>
      <c r="AD3" s="101"/>
      <c r="AE3" s="102"/>
    </row>
    <row r="4" spans="1:31" ht="28.5" customHeight="1">
      <c r="A4" s="103" t="str">
        <f>'(7) vstupní data'!H27</f>
        <v>VK České Budějovice</v>
      </c>
      <c r="B4" s="103"/>
      <c r="C4" s="103"/>
      <c r="D4" s="103"/>
      <c r="E4" s="104">
        <f>'(7) vstupní data'!L27</f>
        <v>0</v>
      </c>
      <c r="F4" s="104"/>
      <c r="G4" s="104"/>
      <c r="H4" s="105"/>
      <c r="I4" s="55" t="s">
        <v>48</v>
      </c>
      <c r="J4" s="106"/>
      <c r="K4" s="105"/>
      <c r="L4" s="55" t="s">
        <v>48</v>
      </c>
      <c r="M4" s="106"/>
      <c r="N4" s="105"/>
      <c r="O4" s="55" t="s">
        <v>48</v>
      </c>
      <c r="P4" s="106"/>
      <c r="Q4" s="105"/>
      <c r="R4" s="55" t="s">
        <v>48</v>
      </c>
      <c r="S4" s="106"/>
      <c r="T4" s="58"/>
      <c r="U4" s="55" t="s">
        <v>48</v>
      </c>
      <c r="V4" s="107"/>
      <c r="W4" s="58"/>
      <c r="X4" s="55" t="s">
        <v>48</v>
      </c>
      <c r="Y4" s="107"/>
      <c r="Z4" s="105"/>
      <c r="AA4" s="55" t="s">
        <v>48</v>
      </c>
      <c r="AB4" s="106"/>
      <c r="AC4" s="108"/>
      <c r="AD4" s="60"/>
      <c r="AE4" s="61"/>
    </row>
    <row r="5" spans="1:31" ht="28.5" customHeight="1">
      <c r="A5" s="103"/>
      <c r="B5" s="103"/>
      <c r="C5" s="103"/>
      <c r="D5" s="103"/>
      <c r="E5" s="104"/>
      <c r="F5" s="104"/>
      <c r="G5" s="104"/>
      <c r="H5" s="68"/>
      <c r="I5" s="65" t="s">
        <v>48</v>
      </c>
      <c r="J5" s="109"/>
      <c r="K5" s="68"/>
      <c r="L5" s="65" t="s">
        <v>48</v>
      </c>
      <c r="M5" s="109"/>
      <c r="N5" s="68"/>
      <c r="O5" s="65" t="s">
        <v>48</v>
      </c>
      <c r="P5" s="109"/>
      <c r="Q5" s="68"/>
      <c r="R5" s="65" t="s">
        <v>48</v>
      </c>
      <c r="S5" s="109"/>
      <c r="T5" s="110"/>
      <c r="U5" s="65" t="s">
        <v>48</v>
      </c>
      <c r="V5" s="111"/>
      <c r="W5" s="110"/>
      <c r="X5" s="65" t="s">
        <v>48</v>
      </c>
      <c r="Y5" s="111"/>
      <c r="Z5" s="68"/>
      <c r="AA5" s="65" t="s">
        <v>48</v>
      </c>
      <c r="AB5" s="109"/>
      <c r="AC5" s="108"/>
      <c r="AD5" s="60"/>
      <c r="AE5" s="61"/>
    </row>
    <row r="6" spans="1:31" ht="28.5" customHeight="1">
      <c r="A6" s="103" t="str">
        <f>'(7) vstupní data'!H29</f>
        <v>SK Kometa B</v>
      </c>
      <c r="B6" s="103"/>
      <c r="C6" s="103"/>
      <c r="D6" s="103"/>
      <c r="E6" s="58"/>
      <c r="F6" s="59" t="s">
        <v>48</v>
      </c>
      <c r="G6" s="107"/>
      <c r="H6" s="104">
        <f>'(7) vstupní data'!O29</f>
        <v>0</v>
      </c>
      <c r="I6" s="104"/>
      <c r="J6" s="104"/>
      <c r="K6" s="112"/>
      <c r="L6" s="55" t="s">
        <v>48</v>
      </c>
      <c r="M6" s="113"/>
      <c r="N6" s="112"/>
      <c r="O6" s="55" t="s">
        <v>48</v>
      </c>
      <c r="P6" s="113"/>
      <c r="Q6" s="105"/>
      <c r="R6" s="55" t="s">
        <v>48</v>
      </c>
      <c r="S6" s="106"/>
      <c r="T6" s="58"/>
      <c r="U6" s="55" t="s">
        <v>48</v>
      </c>
      <c r="V6" s="107"/>
      <c r="W6" s="58"/>
      <c r="X6" s="55" t="s">
        <v>48</v>
      </c>
      <c r="Y6" s="107"/>
      <c r="Z6" s="105"/>
      <c r="AA6" s="55" t="s">
        <v>48</v>
      </c>
      <c r="AB6" s="106"/>
      <c r="AC6" s="108"/>
      <c r="AD6" s="60"/>
      <c r="AE6" s="61"/>
    </row>
    <row r="7" spans="1:31" ht="28.5" customHeight="1">
      <c r="A7" s="103"/>
      <c r="B7" s="103"/>
      <c r="C7" s="103"/>
      <c r="D7" s="103"/>
      <c r="E7" s="68"/>
      <c r="F7" s="65" t="s">
        <v>48</v>
      </c>
      <c r="G7" s="109"/>
      <c r="H7" s="104"/>
      <c r="I7" s="104"/>
      <c r="J7" s="104"/>
      <c r="K7" s="114"/>
      <c r="L7" s="65" t="s">
        <v>48</v>
      </c>
      <c r="M7" s="115"/>
      <c r="N7" s="114"/>
      <c r="O7" s="65" t="s">
        <v>48</v>
      </c>
      <c r="P7" s="115"/>
      <c r="Q7" s="68"/>
      <c r="R7" s="65" t="s">
        <v>48</v>
      </c>
      <c r="S7" s="109"/>
      <c r="T7" s="110"/>
      <c r="U7" s="65" t="s">
        <v>48</v>
      </c>
      <c r="V7" s="111"/>
      <c r="W7" s="110"/>
      <c r="X7" s="65" t="s">
        <v>48</v>
      </c>
      <c r="Y7" s="111"/>
      <c r="Z7" s="68"/>
      <c r="AA7" s="65" t="s">
        <v>48</v>
      </c>
      <c r="AB7" s="109"/>
      <c r="AC7" s="108"/>
      <c r="AD7" s="60"/>
      <c r="AE7" s="61"/>
    </row>
    <row r="8" spans="1:31" ht="28.5" customHeight="1">
      <c r="A8" s="103" t="str">
        <f>'(7) vstupní data'!H31</f>
        <v>TJ Kralupy</v>
      </c>
      <c r="B8" s="103"/>
      <c r="C8" s="103"/>
      <c r="D8" s="103"/>
      <c r="E8" s="58"/>
      <c r="F8" s="59" t="s">
        <v>48</v>
      </c>
      <c r="G8" s="107"/>
      <c r="H8" s="58"/>
      <c r="I8" s="59" t="s">
        <v>48</v>
      </c>
      <c r="J8" s="107"/>
      <c r="K8" s="104">
        <f>'(7) vstupní data'!R31</f>
        <v>0</v>
      </c>
      <c r="L8" s="104"/>
      <c r="M8" s="104"/>
      <c r="N8" s="58"/>
      <c r="O8" s="55" t="s">
        <v>48</v>
      </c>
      <c r="P8" s="107"/>
      <c r="Q8" s="105"/>
      <c r="R8" s="55" t="s">
        <v>48</v>
      </c>
      <c r="S8" s="106"/>
      <c r="T8" s="58"/>
      <c r="U8" s="55" t="s">
        <v>48</v>
      </c>
      <c r="V8" s="107"/>
      <c r="W8" s="58"/>
      <c r="X8" s="55" t="s">
        <v>48</v>
      </c>
      <c r="Y8" s="107"/>
      <c r="Z8" s="105"/>
      <c r="AA8" s="55" t="s">
        <v>48</v>
      </c>
      <c r="AB8" s="106"/>
      <c r="AC8" s="108"/>
      <c r="AD8" s="60"/>
      <c r="AE8" s="61"/>
    </row>
    <row r="9" spans="1:31" ht="28.5" customHeight="1">
      <c r="A9" s="103"/>
      <c r="B9" s="103"/>
      <c r="C9" s="103"/>
      <c r="D9" s="103"/>
      <c r="E9" s="68"/>
      <c r="F9" s="65" t="s">
        <v>48</v>
      </c>
      <c r="G9" s="109"/>
      <c r="H9" s="68"/>
      <c r="I9" s="65" t="s">
        <v>48</v>
      </c>
      <c r="J9" s="109"/>
      <c r="K9" s="104"/>
      <c r="L9" s="104"/>
      <c r="M9" s="104"/>
      <c r="N9" s="110"/>
      <c r="O9" s="65" t="s">
        <v>48</v>
      </c>
      <c r="P9" s="111"/>
      <c r="Q9" s="68"/>
      <c r="R9" s="65" t="s">
        <v>48</v>
      </c>
      <c r="S9" s="109"/>
      <c r="T9" s="110"/>
      <c r="U9" s="65" t="s">
        <v>48</v>
      </c>
      <c r="V9" s="111"/>
      <c r="W9" s="110"/>
      <c r="X9" s="65" t="s">
        <v>48</v>
      </c>
      <c r="Y9" s="111"/>
      <c r="Z9" s="68"/>
      <c r="AA9" s="65" t="s">
        <v>48</v>
      </c>
      <c r="AB9" s="109"/>
      <c r="AC9" s="108"/>
      <c r="AD9" s="60"/>
      <c r="AE9" s="61"/>
    </row>
    <row r="10" spans="1:31" ht="28.5" customHeight="1">
      <c r="A10" s="103" t="str">
        <f>'(7) vstupní data'!H33</f>
        <v>VK Karlovy Vary</v>
      </c>
      <c r="B10" s="103"/>
      <c r="C10" s="103"/>
      <c r="D10" s="103"/>
      <c r="E10" s="58"/>
      <c r="F10" s="59" t="s">
        <v>48</v>
      </c>
      <c r="G10" s="107"/>
      <c r="H10" s="58"/>
      <c r="I10" s="59" t="s">
        <v>48</v>
      </c>
      <c r="J10" s="107"/>
      <c r="K10" s="58"/>
      <c r="L10" s="59" t="s">
        <v>48</v>
      </c>
      <c r="M10" s="107"/>
      <c r="N10" s="104">
        <f>'(7) vstupní data'!U33</f>
        <v>0</v>
      </c>
      <c r="O10" s="104"/>
      <c r="P10" s="104"/>
      <c r="Q10" s="105"/>
      <c r="R10" s="55" t="s">
        <v>48</v>
      </c>
      <c r="S10" s="106"/>
      <c r="T10" s="58"/>
      <c r="U10" s="55" t="s">
        <v>48</v>
      </c>
      <c r="V10" s="107"/>
      <c r="W10" s="58"/>
      <c r="X10" s="55" t="s">
        <v>48</v>
      </c>
      <c r="Y10" s="107"/>
      <c r="Z10" s="105"/>
      <c r="AA10" s="55" t="s">
        <v>48</v>
      </c>
      <c r="AB10" s="106"/>
      <c r="AC10" s="108"/>
      <c r="AD10" s="60"/>
      <c r="AE10" s="61"/>
    </row>
    <row r="11" spans="1:31" ht="28.5" customHeight="1">
      <c r="A11" s="103"/>
      <c r="B11" s="103"/>
      <c r="C11" s="103"/>
      <c r="D11" s="103"/>
      <c r="E11" s="68"/>
      <c r="F11" s="65" t="s">
        <v>48</v>
      </c>
      <c r="G11" s="109"/>
      <c r="H11" s="68"/>
      <c r="I11" s="65" t="s">
        <v>48</v>
      </c>
      <c r="J11" s="109"/>
      <c r="K11" s="68"/>
      <c r="L11" s="65" t="s">
        <v>48</v>
      </c>
      <c r="M11" s="109"/>
      <c r="N11" s="104"/>
      <c r="O11" s="104"/>
      <c r="P11" s="104"/>
      <c r="Q11" s="68"/>
      <c r="R11" s="65" t="s">
        <v>48</v>
      </c>
      <c r="S11" s="109"/>
      <c r="T11" s="110"/>
      <c r="U11" s="65" t="s">
        <v>48</v>
      </c>
      <c r="V11" s="111"/>
      <c r="W11" s="110"/>
      <c r="X11" s="65" t="s">
        <v>48</v>
      </c>
      <c r="Y11" s="111"/>
      <c r="Z11" s="68"/>
      <c r="AA11" s="65" t="s">
        <v>48</v>
      </c>
      <c r="AB11" s="109"/>
      <c r="AC11" s="108"/>
      <c r="AD11" s="60"/>
      <c r="AE11" s="61"/>
    </row>
    <row r="12" spans="1:31" ht="28.5" customHeight="1">
      <c r="A12" s="103" t="str">
        <f>'(7) vstupní data'!H35</f>
        <v>SK TO Duchcov</v>
      </c>
      <c r="B12" s="103"/>
      <c r="C12" s="103"/>
      <c r="D12" s="103"/>
      <c r="E12" s="58"/>
      <c r="F12" s="59" t="s">
        <v>48</v>
      </c>
      <c r="G12" s="107"/>
      <c r="H12" s="58"/>
      <c r="I12" s="59" t="s">
        <v>48</v>
      </c>
      <c r="J12" s="107"/>
      <c r="K12" s="58"/>
      <c r="L12" s="59" t="s">
        <v>48</v>
      </c>
      <c r="M12" s="107"/>
      <c r="N12" s="58"/>
      <c r="O12" s="59" t="s">
        <v>48</v>
      </c>
      <c r="P12" s="107"/>
      <c r="Q12" s="104">
        <f>'(7) vstupní data'!X35</f>
        <v>0</v>
      </c>
      <c r="R12" s="104"/>
      <c r="S12" s="104"/>
      <c r="T12" s="58"/>
      <c r="U12" s="59" t="s">
        <v>48</v>
      </c>
      <c r="V12" s="107"/>
      <c r="W12" s="58"/>
      <c r="X12" s="55" t="s">
        <v>48</v>
      </c>
      <c r="Y12" s="107"/>
      <c r="Z12" s="58"/>
      <c r="AA12" s="59" t="s">
        <v>48</v>
      </c>
      <c r="AB12" s="107"/>
      <c r="AC12" s="108"/>
      <c r="AD12" s="60"/>
      <c r="AE12" s="61"/>
    </row>
    <row r="13" spans="1:31" ht="28.5" customHeight="1">
      <c r="A13" s="103"/>
      <c r="B13" s="103"/>
      <c r="C13" s="103"/>
      <c r="D13" s="103"/>
      <c r="E13" s="68"/>
      <c r="F13" s="65" t="s">
        <v>48</v>
      </c>
      <c r="G13" s="109"/>
      <c r="H13" s="68"/>
      <c r="I13" s="65" t="s">
        <v>48</v>
      </c>
      <c r="J13" s="109"/>
      <c r="K13" s="68"/>
      <c r="L13" s="65" t="s">
        <v>48</v>
      </c>
      <c r="M13" s="109"/>
      <c r="N13" s="68"/>
      <c r="O13" s="65" t="s">
        <v>48</v>
      </c>
      <c r="P13" s="109"/>
      <c r="Q13" s="104"/>
      <c r="R13" s="104"/>
      <c r="S13" s="104"/>
      <c r="T13" s="68"/>
      <c r="U13" s="65" t="s">
        <v>48</v>
      </c>
      <c r="V13" s="109"/>
      <c r="W13" s="110"/>
      <c r="X13" s="65" t="s">
        <v>48</v>
      </c>
      <c r="Y13" s="111"/>
      <c r="Z13" s="68"/>
      <c r="AA13" s="65" t="s">
        <v>48</v>
      </c>
      <c r="AB13" s="109"/>
      <c r="AC13" s="108"/>
      <c r="AD13" s="60"/>
      <c r="AE13" s="61"/>
    </row>
    <row r="14" spans="1:31" ht="28.5" customHeight="1">
      <c r="A14" s="103" t="str">
        <f>'(7) vstupní data'!H37</f>
        <v>TJ Orion Praha</v>
      </c>
      <c r="B14" s="103"/>
      <c r="C14" s="103"/>
      <c r="D14" s="103"/>
      <c r="E14" s="58"/>
      <c r="F14" s="59" t="s">
        <v>48</v>
      </c>
      <c r="G14" s="107"/>
      <c r="H14" s="58"/>
      <c r="I14" s="59" t="s">
        <v>48</v>
      </c>
      <c r="J14" s="107"/>
      <c r="K14" s="58"/>
      <c r="L14" s="59" t="s">
        <v>48</v>
      </c>
      <c r="M14" s="107"/>
      <c r="N14" s="58"/>
      <c r="O14" s="59" t="s">
        <v>48</v>
      </c>
      <c r="P14" s="107"/>
      <c r="Q14" s="58"/>
      <c r="R14" s="55" t="s">
        <v>48</v>
      </c>
      <c r="S14" s="107"/>
      <c r="T14" s="104">
        <f>'(7) vstupní data'!AA37</f>
        <v>0</v>
      </c>
      <c r="U14" s="104"/>
      <c r="V14" s="104"/>
      <c r="W14" s="58"/>
      <c r="X14" s="55" t="s">
        <v>48</v>
      </c>
      <c r="Y14" s="107"/>
      <c r="Z14" s="58"/>
      <c r="AA14" s="59" t="s">
        <v>48</v>
      </c>
      <c r="AB14" s="107"/>
      <c r="AC14" s="108"/>
      <c r="AD14" s="60"/>
      <c r="AE14" s="61"/>
    </row>
    <row r="15" spans="1:31" ht="28.5" customHeight="1">
      <c r="A15" s="103"/>
      <c r="B15" s="103"/>
      <c r="C15" s="103"/>
      <c r="D15" s="103"/>
      <c r="E15" s="68"/>
      <c r="F15" s="65" t="s">
        <v>48</v>
      </c>
      <c r="G15" s="109"/>
      <c r="H15" s="68"/>
      <c r="I15" s="65" t="s">
        <v>48</v>
      </c>
      <c r="J15" s="109"/>
      <c r="K15" s="68"/>
      <c r="L15" s="65" t="s">
        <v>48</v>
      </c>
      <c r="M15" s="109"/>
      <c r="N15" s="68"/>
      <c r="O15" s="65" t="s">
        <v>48</v>
      </c>
      <c r="P15" s="109"/>
      <c r="Q15" s="110"/>
      <c r="R15" s="65" t="s">
        <v>48</v>
      </c>
      <c r="S15" s="111"/>
      <c r="T15" s="104"/>
      <c r="U15" s="104"/>
      <c r="V15" s="104"/>
      <c r="W15" s="110"/>
      <c r="X15" s="65" t="s">
        <v>48</v>
      </c>
      <c r="Y15" s="111"/>
      <c r="Z15" s="68"/>
      <c r="AA15" s="65" t="s">
        <v>48</v>
      </c>
      <c r="AB15" s="109"/>
      <c r="AC15" s="108"/>
      <c r="AD15" s="60"/>
      <c r="AE15" s="61"/>
    </row>
    <row r="16" spans="1:31" ht="28.5" customHeight="1">
      <c r="A16" s="103" t="str">
        <f>'(7) vstupní data'!H39</f>
        <v>SK Třebín B</v>
      </c>
      <c r="B16" s="103"/>
      <c r="C16" s="103"/>
      <c r="D16" s="103"/>
      <c r="E16" s="58"/>
      <c r="F16" s="59" t="s">
        <v>48</v>
      </c>
      <c r="G16" s="107"/>
      <c r="H16" s="58"/>
      <c r="I16" s="59" t="s">
        <v>48</v>
      </c>
      <c r="J16" s="107"/>
      <c r="K16" s="58"/>
      <c r="L16" s="59" t="s">
        <v>48</v>
      </c>
      <c r="M16" s="107"/>
      <c r="N16" s="58"/>
      <c r="O16" s="59" t="s">
        <v>48</v>
      </c>
      <c r="P16" s="107"/>
      <c r="Q16" s="58"/>
      <c r="R16" s="55" t="s">
        <v>48</v>
      </c>
      <c r="S16" s="107"/>
      <c r="T16" s="58"/>
      <c r="U16" s="55" t="s">
        <v>48</v>
      </c>
      <c r="V16" s="107"/>
      <c r="W16" s="104">
        <f>'(7) vstupní data'!AD39</f>
        <v>0</v>
      </c>
      <c r="X16" s="104"/>
      <c r="Y16" s="104"/>
      <c r="Z16" s="58"/>
      <c r="AA16" s="55" t="s">
        <v>48</v>
      </c>
      <c r="AB16" s="107"/>
      <c r="AC16" s="108"/>
      <c r="AD16" s="60"/>
      <c r="AE16" s="61"/>
    </row>
    <row r="17" spans="1:31" ht="28.5" customHeight="1">
      <c r="A17" s="103"/>
      <c r="B17" s="103"/>
      <c r="C17" s="103"/>
      <c r="D17" s="103"/>
      <c r="E17" s="68"/>
      <c r="F17" s="65" t="s">
        <v>48</v>
      </c>
      <c r="G17" s="109"/>
      <c r="H17" s="68"/>
      <c r="I17" s="65" t="s">
        <v>48</v>
      </c>
      <c r="J17" s="109"/>
      <c r="K17" s="68"/>
      <c r="L17" s="65" t="s">
        <v>48</v>
      </c>
      <c r="M17" s="109"/>
      <c r="N17" s="68"/>
      <c r="O17" s="65" t="s">
        <v>48</v>
      </c>
      <c r="P17" s="109"/>
      <c r="Q17" s="110"/>
      <c r="R17" s="65" t="s">
        <v>48</v>
      </c>
      <c r="S17" s="111"/>
      <c r="T17" s="110"/>
      <c r="U17" s="65" t="s">
        <v>48</v>
      </c>
      <c r="V17" s="111"/>
      <c r="W17" s="104"/>
      <c r="X17" s="104"/>
      <c r="Y17" s="104"/>
      <c r="Z17" s="110"/>
      <c r="AA17" s="65" t="s">
        <v>48</v>
      </c>
      <c r="AB17" s="111"/>
      <c r="AC17" s="108"/>
      <c r="AD17" s="60"/>
      <c r="AE17" s="61"/>
    </row>
    <row r="18" spans="1:31" ht="28.5" customHeight="1">
      <c r="A18" s="103">
        <f>'(7) vstupní data'!H44</f>
        <v>0</v>
      </c>
      <c r="B18" s="103"/>
      <c r="C18" s="103"/>
      <c r="D18" s="103"/>
      <c r="E18" s="58"/>
      <c r="F18" s="59" t="s">
        <v>48</v>
      </c>
      <c r="G18" s="107"/>
      <c r="H18" s="58"/>
      <c r="I18" s="59" t="s">
        <v>48</v>
      </c>
      <c r="J18" s="107"/>
      <c r="K18" s="58"/>
      <c r="L18" s="59" t="s">
        <v>48</v>
      </c>
      <c r="M18" s="107"/>
      <c r="N18" s="58"/>
      <c r="O18" s="59" t="s">
        <v>48</v>
      </c>
      <c r="P18" s="107"/>
      <c r="Q18" s="58"/>
      <c r="R18" s="55" t="s">
        <v>48</v>
      </c>
      <c r="S18" s="107"/>
      <c r="T18" s="58"/>
      <c r="U18" s="55" t="s">
        <v>48</v>
      </c>
      <c r="V18" s="107"/>
      <c r="W18" s="58"/>
      <c r="X18" s="55" t="s">
        <v>48</v>
      </c>
      <c r="Y18" s="107"/>
      <c r="Z18" s="58"/>
      <c r="AA18" s="55" t="s">
        <v>48</v>
      </c>
      <c r="AB18" s="107"/>
      <c r="AC18" s="108"/>
      <c r="AD18" s="60"/>
      <c r="AE18" s="61"/>
    </row>
    <row r="19" spans="1:31" ht="28.5" customHeight="1">
      <c r="A19" s="103"/>
      <c r="B19" s="103"/>
      <c r="C19" s="103"/>
      <c r="D19" s="103"/>
      <c r="E19" s="68"/>
      <c r="F19" s="65" t="s">
        <v>48</v>
      </c>
      <c r="G19" s="109"/>
      <c r="H19" s="68"/>
      <c r="I19" s="65" t="s">
        <v>48</v>
      </c>
      <c r="J19" s="109"/>
      <c r="K19" s="68"/>
      <c r="L19" s="65" t="s">
        <v>48</v>
      </c>
      <c r="M19" s="109"/>
      <c r="N19" s="68"/>
      <c r="O19" s="65" t="s">
        <v>48</v>
      </c>
      <c r="P19" s="109"/>
      <c r="Q19" s="110"/>
      <c r="R19" s="65" t="s">
        <v>48</v>
      </c>
      <c r="S19" s="111"/>
      <c r="T19" s="110"/>
      <c r="U19" s="65" t="s">
        <v>48</v>
      </c>
      <c r="V19" s="111"/>
      <c r="W19" s="110"/>
      <c r="X19" s="65" t="s">
        <v>48</v>
      </c>
      <c r="Y19" s="111"/>
      <c r="Z19" s="110"/>
      <c r="AA19" s="65" t="s">
        <v>48</v>
      </c>
      <c r="AB19" s="111"/>
      <c r="AC19" s="108"/>
      <c r="AD19" s="60"/>
      <c r="AE19" s="61"/>
    </row>
    <row r="20" spans="1:31" ht="28.5" customHeight="1">
      <c r="A20" s="116"/>
      <c r="B20" s="116"/>
      <c r="C20" s="116"/>
      <c r="D20" s="116"/>
      <c r="E20" s="74"/>
      <c r="F20" s="74"/>
      <c r="G20" s="75"/>
      <c r="H20" s="76"/>
      <c r="I20" s="74"/>
      <c r="J20" s="75"/>
      <c r="K20" s="76"/>
      <c r="L20" s="74"/>
      <c r="M20" s="74"/>
      <c r="N20" s="74"/>
      <c r="O20" s="74"/>
      <c r="P20" s="74"/>
      <c r="Q20" s="117"/>
      <c r="R20" s="118"/>
      <c r="S20" s="119"/>
      <c r="T20" s="120"/>
      <c r="U20" s="120"/>
      <c r="V20" s="120"/>
      <c r="W20" s="120"/>
      <c r="X20" s="120"/>
      <c r="Y20" s="120"/>
      <c r="Z20" s="74"/>
      <c r="AA20" s="74"/>
      <c r="AB20" s="121"/>
      <c r="AC20" s="86"/>
      <c r="AD20" s="86"/>
      <c r="AE20" s="62"/>
    </row>
    <row r="21" spans="1:32" ht="15" customHeight="1">
      <c r="A21" s="8"/>
      <c r="B21" s="8"/>
      <c r="C21" s="8"/>
      <c r="D21" s="8"/>
      <c r="E21" s="37" t="s">
        <v>41</v>
      </c>
      <c r="F21" s="37"/>
      <c r="G21" s="37"/>
      <c r="H21" s="37"/>
      <c r="I21" s="37"/>
      <c r="J21" s="37"/>
      <c r="K21" s="37"/>
      <c r="L21" s="37"/>
      <c r="M21" s="37"/>
      <c r="N21" s="122"/>
      <c r="O21" s="37" t="s">
        <v>60</v>
      </c>
      <c r="P21" s="37"/>
      <c r="Q21" s="37"/>
      <c r="R21" s="37"/>
      <c r="S21" s="37"/>
      <c r="T21" s="37"/>
      <c r="U21" s="37"/>
      <c r="V21" s="37"/>
      <c r="W21" s="37"/>
      <c r="X21" s="123"/>
      <c r="Y21" s="123"/>
      <c r="Z21" s="123"/>
      <c r="AA21" s="8"/>
      <c r="AB21" s="8"/>
      <c r="AC21" s="8"/>
      <c r="AD21" s="8"/>
      <c r="AE21" s="8"/>
      <c r="AF21" s="8"/>
    </row>
    <row r="22" spans="1:32" ht="13.5" customHeight="1">
      <c r="A22" s="8"/>
      <c r="B22" s="8"/>
      <c r="C22" s="8"/>
      <c r="D22" s="8"/>
      <c r="E22" s="124" t="s">
        <v>45</v>
      </c>
      <c r="F22" s="124"/>
      <c r="G22" s="124"/>
      <c r="H22" s="125" t="s">
        <v>46</v>
      </c>
      <c r="I22" s="125"/>
      <c r="J22" s="125"/>
      <c r="K22" s="126" t="s">
        <v>47</v>
      </c>
      <c r="L22" s="126"/>
      <c r="M22" s="126"/>
      <c r="N22" s="127"/>
      <c r="O22" s="124" t="s">
        <v>45</v>
      </c>
      <c r="P22" s="124"/>
      <c r="Q22" s="124"/>
      <c r="R22" s="125" t="s">
        <v>46</v>
      </c>
      <c r="S22" s="125"/>
      <c r="T22" s="125"/>
      <c r="U22" s="126" t="s">
        <v>47</v>
      </c>
      <c r="V22" s="126"/>
      <c r="W22" s="126"/>
      <c r="X22" s="6"/>
      <c r="Y22" s="6"/>
      <c r="Z22" s="6"/>
      <c r="AA22" s="8"/>
      <c r="AB22" s="8"/>
      <c r="AC22" s="8"/>
      <c r="AD22" s="8"/>
      <c r="AE22" s="8"/>
      <c r="AF22" s="8"/>
    </row>
    <row r="23" spans="1:32" ht="12.75" customHeight="1">
      <c r="A23" s="8"/>
      <c r="B23" s="8"/>
      <c r="C23" s="8"/>
      <c r="D23" s="128">
        <v>1</v>
      </c>
      <c r="E23" s="129">
        <f>'(7) vstupní data'!A27</f>
        <v>0.3958333333333333</v>
      </c>
      <c r="F23" s="129"/>
      <c r="G23" s="129"/>
      <c r="H23" s="130" t="str">
        <f>'(7) vstupní data'!B27</f>
        <v>TJ Kralupy</v>
      </c>
      <c r="I23" s="130"/>
      <c r="J23" s="130"/>
      <c r="K23" s="131" t="str">
        <f>'(7) vstupní data'!C27</f>
        <v>TJ Orion Praha</v>
      </c>
      <c r="L23" s="131"/>
      <c r="M23" s="131"/>
      <c r="N23" s="132">
        <v>2</v>
      </c>
      <c r="O23" s="129">
        <f>'(7) vstupní data'!D27</f>
        <v>0.3958333333333333</v>
      </c>
      <c r="P23" s="129"/>
      <c r="Q23" s="129"/>
      <c r="R23" s="130" t="str">
        <f>'(7) vstupní data'!E27</f>
        <v>SK Kometa B</v>
      </c>
      <c r="S23" s="130"/>
      <c r="T23" s="130"/>
      <c r="U23" s="131" t="str">
        <f>'(7) vstupní data'!F27</f>
        <v>SK Třebín B</v>
      </c>
      <c r="V23" s="131"/>
      <c r="W23" s="131"/>
      <c r="X23" s="6"/>
      <c r="Y23" s="6"/>
      <c r="Z23" s="6"/>
      <c r="AA23" s="8"/>
      <c r="AB23" s="8"/>
      <c r="AC23" s="8"/>
      <c r="AD23" s="8"/>
      <c r="AE23" s="8"/>
      <c r="AF23" s="8"/>
    </row>
    <row r="24" spans="1:32" ht="12.75" customHeight="1">
      <c r="A24" s="8"/>
      <c r="B24" s="8"/>
      <c r="C24" s="8"/>
      <c r="D24" s="128">
        <v>3</v>
      </c>
      <c r="E24" s="64">
        <f>'(7) vstupní data'!A28</f>
        <v>0.4375013333333333</v>
      </c>
      <c r="F24" s="64"/>
      <c r="G24" s="64"/>
      <c r="H24" s="15" t="str">
        <f>'(7) vstupní data'!B28</f>
        <v>VK České Budějovice</v>
      </c>
      <c r="I24" s="15"/>
      <c r="J24" s="15"/>
      <c r="K24" s="133" t="str">
        <f>'(7) vstupní data'!C28</f>
        <v>SK Třebín B</v>
      </c>
      <c r="L24" s="133"/>
      <c r="M24" s="133"/>
      <c r="N24" s="134">
        <v>4</v>
      </c>
      <c r="O24" s="64">
        <f>'(7) vstupní data'!D28</f>
        <v>0.4375013333333333</v>
      </c>
      <c r="P24" s="64"/>
      <c r="Q24" s="64"/>
      <c r="R24" s="15" t="str">
        <f>'(7) vstupní data'!E28</f>
        <v>VK Karlovy Vary</v>
      </c>
      <c r="S24" s="15"/>
      <c r="T24" s="15"/>
      <c r="U24" s="133" t="str">
        <f>'(7) vstupní data'!F28</f>
        <v>SK TO Duchcov</v>
      </c>
      <c r="V24" s="133"/>
      <c r="W24" s="133"/>
      <c r="X24" s="6"/>
      <c r="Y24" s="6"/>
      <c r="Z24" s="6"/>
      <c r="AA24" s="8"/>
      <c r="AB24" s="8"/>
      <c r="AC24" s="8"/>
      <c r="AD24" s="8"/>
      <c r="AE24" s="8"/>
      <c r="AF24" s="8"/>
    </row>
    <row r="25" spans="1:32" ht="12.75" customHeight="1">
      <c r="A25" s="8"/>
      <c r="B25" s="8"/>
      <c r="C25" s="8"/>
      <c r="D25" s="128">
        <v>5</v>
      </c>
      <c r="E25" s="64">
        <f>'(7) vstupní data'!A29</f>
        <v>0.4791693333333333</v>
      </c>
      <c r="F25" s="64"/>
      <c r="G25" s="64"/>
      <c r="H25" s="15" t="str">
        <f>'(7) vstupní data'!B29</f>
        <v>TJ Kralupy</v>
      </c>
      <c r="I25" s="15"/>
      <c r="J25" s="15"/>
      <c r="K25" s="133" t="str">
        <f>'(7) vstupní data'!C29</f>
        <v>SK TO Duchcov</v>
      </c>
      <c r="L25" s="133"/>
      <c r="M25" s="133"/>
      <c r="N25" s="134">
        <v>6</v>
      </c>
      <c r="O25" s="64">
        <f>'(7) vstupní data'!D29</f>
        <v>0.4791693333333333</v>
      </c>
      <c r="P25" s="64"/>
      <c r="Q25" s="64"/>
      <c r="R25" s="15" t="str">
        <f>'(7) vstupní data'!E29</f>
        <v>VK Karlovy Vary</v>
      </c>
      <c r="S25" s="15"/>
      <c r="T25" s="15"/>
      <c r="U25" s="133" t="str">
        <f>'(7) vstupní data'!F29</f>
        <v>TJ Orion Praha</v>
      </c>
      <c r="V25" s="133"/>
      <c r="W25" s="133"/>
      <c r="X25" s="6"/>
      <c r="Y25" s="6"/>
      <c r="Z25" s="6"/>
      <c r="AA25" s="8"/>
      <c r="AB25" s="8"/>
      <c r="AC25" s="8"/>
      <c r="AD25" s="8"/>
      <c r="AE25" s="8"/>
      <c r="AF25" s="8"/>
    </row>
    <row r="26" spans="1:32" ht="12.75" customHeight="1">
      <c r="A26" s="8"/>
      <c r="B26" s="8"/>
      <c r="C26" s="8"/>
      <c r="D26" s="128">
        <v>7</v>
      </c>
      <c r="E26" s="64">
        <f>'(7) vstupní data'!A30</f>
        <v>0.5208373333333333</v>
      </c>
      <c r="F26" s="64"/>
      <c r="G26" s="64"/>
      <c r="H26" s="15" t="str">
        <f>'(7) vstupní data'!B30</f>
        <v>VK České Budějovice</v>
      </c>
      <c r="I26" s="15"/>
      <c r="J26" s="15"/>
      <c r="K26" s="133" t="str">
        <f>'(7) vstupní data'!C30</f>
        <v>SK Kometa B</v>
      </c>
      <c r="L26" s="133"/>
      <c r="M26" s="133"/>
      <c r="N26" s="134">
        <v>8</v>
      </c>
      <c r="O26" s="64">
        <f>'(7) vstupní data'!D30</f>
        <v>0.5208373333333333</v>
      </c>
      <c r="P26" s="64"/>
      <c r="Q26" s="64"/>
      <c r="R26" s="15" t="str">
        <f>'(7) vstupní data'!E30</f>
        <v>SK TO Duchcov</v>
      </c>
      <c r="S26" s="15"/>
      <c r="T26" s="15"/>
      <c r="U26" s="133" t="str">
        <f>'(7) vstupní data'!F30</f>
        <v>TJ Orion Praha</v>
      </c>
      <c r="V26" s="133"/>
      <c r="W26" s="133"/>
      <c r="X26" s="6"/>
      <c r="Y26" s="6"/>
      <c r="Z26" s="6"/>
      <c r="AA26" s="8"/>
      <c r="AB26" s="8"/>
      <c r="AC26" s="8"/>
      <c r="AD26" s="8"/>
      <c r="AE26" s="8"/>
      <c r="AF26" s="8"/>
    </row>
    <row r="27" spans="1:32" ht="12.75" customHeight="1">
      <c r="A27" s="8"/>
      <c r="B27" s="8"/>
      <c r="C27" s="8"/>
      <c r="D27" s="128">
        <v>9</v>
      </c>
      <c r="E27" s="64">
        <f>'(7) vstupní data'!A31</f>
        <v>0.5625053333333333</v>
      </c>
      <c r="F27" s="64"/>
      <c r="G27" s="64"/>
      <c r="H27" s="15" t="str">
        <f>'(7) vstupní data'!B31</f>
        <v>TJ Kralupy</v>
      </c>
      <c r="I27" s="15"/>
      <c r="J27" s="15"/>
      <c r="K27" s="133" t="str">
        <f>'(7) vstupní data'!C31</f>
        <v>VK Karlovy Vary</v>
      </c>
      <c r="L27" s="133"/>
      <c r="M27" s="133"/>
      <c r="N27" s="134">
        <v>10</v>
      </c>
      <c r="O27" s="64">
        <f>'(7) vstupní data'!D31</f>
        <v>0.5625053333333333</v>
      </c>
      <c r="P27" s="64"/>
      <c r="Q27" s="64"/>
      <c r="R27" s="15" t="str">
        <f>'(7) vstupní data'!E31</f>
        <v>SK Kometa B</v>
      </c>
      <c r="S27" s="15"/>
      <c r="T27" s="15"/>
      <c r="U27" s="133" t="str">
        <f>'(7) vstupní data'!F31</f>
        <v>TJ Kralupy</v>
      </c>
      <c r="V27" s="133"/>
      <c r="W27" s="133"/>
      <c r="X27" s="6"/>
      <c r="Y27" s="6"/>
      <c r="Z27" s="6"/>
      <c r="AA27" s="8"/>
      <c r="AB27" s="8"/>
      <c r="AC27" s="8"/>
      <c r="AD27" s="8"/>
      <c r="AE27" s="8"/>
      <c r="AF27" s="8"/>
    </row>
    <row r="28" spans="1:32" ht="12.75" customHeight="1">
      <c r="A28" s="8"/>
      <c r="B28" s="8"/>
      <c r="C28" s="8"/>
      <c r="D28" s="128">
        <v>11</v>
      </c>
      <c r="E28" s="64">
        <f>'(7) vstupní data'!A32</f>
        <v>0.6041733333333333</v>
      </c>
      <c r="F28" s="64"/>
      <c r="G28" s="64"/>
      <c r="H28" s="15" t="str">
        <f>'(7) vstupní data'!B32</f>
        <v>VK České Budějovice</v>
      </c>
      <c r="I28" s="15"/>
      <c r="J28" s="15"/>
      <c r="K28" s="133" t="str">
        <f>'(7) vstupní data'!C32</f>
        <v>VK Karlovy Vary</v>
      </c>
      <c r="L28" s="133"/>
      <c r="M28" s="133"/>
      <c r="N28" s="134">
        <v>12</v>
      </c>
      <c r="O28" s="64">
        <f>'(7) vstupní data'!D32</f>
        <v>0.6041733333333333</v>
      </c>
      <c r="P28" s="64"/>
      <c r="Q28" s="64"/>
      <c r="R28" s="15" t="str">
        <f>'(7) vstupní data'!E32</f>
        <v>TJ Orion Praha</v>
      </c>
      <c r="S28" s="15"/>
      <c r="T28" s="15"/>
      <c r="U28" s="133" t="str">
        <f>'(7) vstupní data'!F32</f>
        <v>SK Třebín B</v>
      </c>
      <c r="V28" s="133"/>
      <c r="W28" s="133"/>
      <c r="X28" s="6"/>
      <c r="Y28" s="6"/>
      <c r="Z28" s="6"/>
      <c r="AA28" s="8"/>
      <c r="AB28" s="8"/>
      <c r="AC28" s="8"/>
      <c r="AD28" s="8"/>
      <c r="AE28" s="8"/>
      <c r="AF28" s="8"/>
    </row>
    <row r="29" spans="1:32" ht="12.75" customHeight="1">
      <c r="A29" s="8"/>
      <c r="B29" s="8"/>
      <c r="C29" s="8"/>
      <c r="D29" s="128">
        <v>13</v>
      </c>
      <c r="E29" s="64">
        <f>'(7) vstupní data'!A33</f>
        <v>0.6458413333333334</v>
      </c>
      <c r="F29" s="64"/>
      <c r="G29" s="64"/>
      <c r="H29" s="15" t="str">
        <f>'(7) vstupní data'!B33</f>
        <v>TJ Kralupy</v>
      </c>
      <c r="I29" s="15"/>
      <c r="J29" s="15"/>
      <c r="K29" s="133" t="str">
        <f>'(7) vstupní data'!C33</f>
        <v>VK České Budějovice</v>
      </c>
      <c r="L29" s="133"/>
      <c r="M29" s="133"/>
      <c r="N29" s="134">
        <v>14</v>
      </c>
      <c r="O29" s="64">
        <f>'(7) vstupní data'!D33</f>
        <v>0.6458413333333334</v>
      </c>
      <c r="P29" s="64"/>
      <c r="Q29" s="64"/>
      <c r="R29" s="15" t="str">
        <f>'(7) vstupní data'!E33</f>
        <v>VK Karlovy Vary</v>
      </c>
      <c r="S29" s="15"/>
      <c r="T29" s="15"/>
      <c r="U29" s="133" t="str">
        <f>'(7) vstupní data'!F33</f>
        <v>SK Kometa B</v>
      </c>
      <c r="V29" s="133"/>
      <c r="W29" s="133"/>
      <c r="X29" s="6"/>
      <c r="Y29" s="6"/>
      <c r="Z29" s="6"/>
      <c r="AA29" s="8"/>
      <c r="AB29" s="8"/>
      <c r="AC29" s="8"/>
      <c r="AD29" s="8"/>
      <c r="AE29" s="8"/>
      <c r="AF29" s="8"/>
    </row>
    <row r="30" spans="1:32" ht="12.75" customHeight="1">
      <c r="A30" s="8"/>
      <c r="B30" s="8"/>
      <c r="C30" s="8"/>
      <c r="D30" s="128">
        <v>15</v>
      </c>
      <c r="E30" s="64">
        <f>'(7) vstupní data'!A34</f>
        <v>0.6875093333333334</v>
      </c>
      <c r="F30" s="64"/>
      <c r="G30" s="64"/>
      <c r="H30" s="15" t="str">
        <f>'(7) vstupní data'!B34</f>
        <v>SK Třebín B</v>
      </c>
      <c r="I30" s="15"/>
      <c r="J30" s="15"/>
      <c r="K30" s="133" t="str">
        <f>'(7) vstupní data'!C34</f>
        <v>SK TO Duchcov</v>
      </c>
      <c r="L30" s="133"/>
      <c r="M30" s="133"/>
      <c r="N30" s="134">
        <v>16</v>
      </c>
      <c r="O30" s="64">
        <f>'(7) vstupní data'!D34</f>
        <v>0.6875093333333334</v>
      </c>
      <c r="P30" s="64"/>
      <c r="Q30" s="64"/>
      <c r="R30" s="15" t="str">
        <f>'(7) vstupní data'!E34</f>
        <v>TJ Orion Praha</v>
      </c>
      <c r="S30" s="15"/>
      <c r="T30" s="15"/>
      <c r="U30" s="133" t="str">
        <f>'(7) vstupní data'!F34</f>
        <v>VK České Budějovice</v>
      </c>
      <c r="V30" s="133"/>
      <c r="W30" s="133"/>
      <c r="X30" s="6"/>
      <c r="Y30" s="6"/>
      <c r="Z30" s="6"/>
      <c r="AA30" s="8"/>
      <c r="AB30" s="8"/>
      <c r="AC30" s="8"/>
      <c r="AD30" s="8"/>
      <c r="AE30" s="8"/>
      <c r="AF30" s="8"/>
    </row>
    <row r="31" spans="1:32" ht="12.75" customHeight="1">
      <c r="A31" s="8"/>
      <c r="B31" s="8"/>
      <c r="C31" s="8"/>
      <c r="D31" s="128">
        <v>17</v>
      </c>
      <c r="E31" s="64">
        <f>'(7) vstupní data'!A35</f>
        <v>0.375</v>
      </c>
      <c r="F31" s="64"/>
      <c r="G31" s="64"/>
      <c r="H31" s="15" t="str">
        <f>'(7) vstupní data'!B35</f>
        <v>SK TO Duchcov</v>
      </c>
      <c r="I31" s="15"/>
      <c r="J31" s="15"/>
      <c r="K31" s="133" t="str">
        <f>'(7) vstupní data'!C35</f>
        <v>SK Kometa B</v>
      </c>
      <c r="L31" s="133"/>
      <c r="M31" s="133"/>
      <c r="N31" s="134">
        <v>18</v>
      </c>
      <c r="O31" s="64">
        <f>'(7) vstupní data'!D35</f>
        <v>0.375</v>
      </c>
      <c r="P31" s="64"/>
      <c r="Q31" s="64"/>
      <c r="R31" s="15" t="str">
        <f>'(7) vstupní data'!E35</f>
        <v>SK Třebín B</v>
      </c>
      <c r="S31" s="15"/>
      <c r="T31" s="15"/>
      <c r="U31" s="133" t="str">
        <f>'(7) vstupní data'!F35</f>
        <v>VK Karlovy Vary</v>
      </c>
      <c r="V31" s="133"/>
      <c r="W31" s="133"/>
      <c r="X31" s="6"/>
      <c r="Y31" s="6"/>
      <c r="Z31" s="6"/>
      <c r="AA31" s="8"/>
      <c r="AB31" s="8"/>
      <c r="AC31" s="8"/>
      <c r="AD31" s="8"/>
      <c r="AE31" s="8"/>
      <c r="AF31" s="8"/>
    </row>
    <row r="32" spans="1:32" ht="12.75" customHeight="1">
      <c r="A32" s="8"/>
      <c r="B32" s="8"/>
      <c r="C32" s="8"/>
      <c r="D32" s="128">
        <v>19</v>
      </c>
      <c r="E32" s="64">
        <f>'(7) vstupní data'!A36</f>
        <v>0.416668</v>
      </c>
      <c r="F32" s="64"/>
      <c r="G32" s="64"/>
      <c r="H32" s="15" t="str">
        <f>'(7) vstupní data'!B36</f>
        <v>SK TO Duchcov</v>
      </c>
      <c r="I32" s="15"/>
      <c r="J32" s="15"/>
      <c r="K32" s="133" t="str">
        <f>'(7) vstupní data'!C36</f>
        <v>VK České Budějovice</v>
      </c>
      <c r="L32" s="133"/>
      <c r="M32" s="133"/>
      <c r="N32" s="134">
        <v>20</v>
      </c>
      <c r="O32" s="64">
        <f>'(7) vstupní data'!D36</f>
        <v>0.416668</v>
      </c>
      <c r="P32" s="64"/>
      <c r="Q32" s="64"/>
      <c r="R32" s="15" t="str">
        <f>'(7) vstupní data'!E36</f>
        <v>TJ Orion Praha</v>
      </c>
      <c r="S32" s="15"/>
      <c r="T32" s="15"/>
      <c r="U32" s="133" t="str">
        <f>'(7) vstupní data'!F36</f>
        <v>SK Kometa B</v>
      </c>
      <c r="V32" s="133"/>
      <c r="W32" s="133"/>
      <c r="X32" s="6"/>
      <c r="Y32" s="6"/>
      <c r="Z32" s="6"/>
      <c r="AA32" s="8"/>
      <c r="AB32" s="8"/>
      <c r="AC32" s="8"/>
      <c r="AD32" s="8"/>
      <c r="AE32" s="8"/>
      <c r="AF32" s="8"/>
    </row>
    <row r="33" spans="1:32" ht="12.75" customHeight="1">
      <c r="A33" s="8"/>
      <c r="B33" s="8"/>
      <c r="C33" s="8"/>
      <c r="D33" s="8"/>
      <c r="E33" s="64">
        <f>'(7) vstupní data'!A37</f>
        <v>0.45833599999999997</v>
      </c>
      <c r="F33" s="64"/>
      <c r="G33" s="64"/>
      <c r="H33" s="15" t="str">
        <f>'(7) vstupní data'!B37</f>
        <v>SK Třebín B</v>
      </c>
      <c r="I33" s="15"/>
      <c r="J33" s="15"/>
      <c r="K33" s="133" t="str">
        <f>'(7) vstupní data'!C37</f>
        <v>TJ Kralupy</v>
      </c>
      <c r="L33" s="133"/>
      <c r="M33" s="133"/>
      <c r="N33" s="135"/>
      <c r="O33" s="64">
        <f>'(7) vstupní data'!D37</f>
        <v>0.45833599999999997</v>
      </c>
      <c r="P33" s="64"/>
      <c r="Q33" s="64"/>
      <c r="R33" s="15"/>
      <c r="S33" s="15"/>
      <c r="T33" s="15"/>
      <c r="U33" s="133"/>
      <c r="V33" s="133"/>
      <c r="W33" s="133"/>
      <c r="X33" s="6"/>
      <c r="Y33" s="6"/>
      <c r="Z33" s="6"/>
      <c r="AA33" s="8"/>
      <c r="AB33" s="8"/>
      <c r="AC33" s="8"/>
      <c r="AD33" s="8"/>
      <c r="AE33" s="8"/>
      <c r="AF33" s="8"/>
    </row>
    <row r="34" spans="1:32" ht="12.75" customHeight="1">
      <c r="A34" s="8"/>
      <c r="B34" s="8"/>
      <c r="C34" s="8"/>
      <c r="D34" s="128">
        <v>21</v>
      </c>
      <c r="E34" s="64">
        <f>'(7) vstupní data'!A38</f>
        <v>0.500004</v>
      </c>
      <c r="F34" s="64"/>
      <c r="G34" s="64"/>
      <c r="H34" s="6"/>
      <c r="I34" s="6"/>
      <c r="J34" s="6"/>
      <c r="K34" s="6"/>
      <c r="L34" s="6"/>
      <c r="M34" s="6"/>
      <c r="N34" s="132">
        <v>22</v>
      </c>
      <c r="O34" s="64">
        <f>'(7) vstupní data'!D38</f>
        <v>0.500004</v>
      </c>
      <c r="P34" s="64"/>
      <c r="Q34" s="64"/>
      <c r="R34" s="6"/>
      <c r="S34" s="6"/>
      <c r="T34" s="6"/>
      <c r="U34" s="6"/>
      <c r="V34" s="6"/>
      <c r="W34" s="6"/>
      <c r="X34" s="6"/>
      <c r="Y34" s="6"/>
      <c r="Z34" s="6"/>
      <c r="AA34" s="8"/>
      <c r="AB34" s="8"/>
      <c r="AC34" s="8"/>
      <c r="AD34" s="8"/>
      <c r="AE34" s="8"/>
      <c r="AF34" s="8"/>
    </row>
    <row r="35" spans="1:32" ht="12.75" customHeight="1">
      <c r="A35" s="8"/>
      <c r="B35" s="8"/>
      <c r="C35" s="8"/>
      <c r="D35" s="128">
        <v>23</v>
      </c>
      <c r="E35" s="64">
        <f>'(7) vstupní data'!A39</f>
        <v>0.541672</v>
      </c>
      <c r="F35" s="64"/>
      <c r="G35" s="64"/>
      <c r="H35" s="6"/>
      <c r="I35" s="6"/>
      <c r="J35" s="6"/>
      <c r="K35" s="6"/>
      <c r="L35" s="6"/>
      <c r="M35" s="6"/>
      <c r="N35" s="134">
        <v>24</v>
      </c>
      <c r="O35" s="64">
        <f>'(7) vstupní data'!D39</f>
        <v>0.541672</v>
      </c>
      <c r="P35" s="64"/>
      <c r="Q35" s="64"/>
      <c r="R35" s="6"/>
      <c r="S35" s="6"/>
      <c r="T35" s="6"/>
      <c r="U35" s="6"/>
      <c r="V35" s="6"/>
      <c r="W35" s="6"/>
      <c r="X35" s="6"/>
      <c r="Y35" s="6"/>
      <c r="Z35" s="6"/>
      <c r="AA35" s="8"/>
      <c r="AB35" s="8"/>
      <c r="AC35" s="8"/>
      <c r="AD35" s="8"/>
      <c r="AE35" s="8"/>
      <c r="AF35" s="8"/>
    </row>
    <row r="36" spans="1:32" ht="12.75" customHeight="1">
      <c r="A36" s="8"/>
      <c r="B36" s="8"/>
      <c r="C36" s="8"/>
      <c r="D36" s="128">
        <v>25</v>
      </c>
      <c r="E36" s="64">
        <f>'(7) vstupní data'!A40</f>
        <v>0.5833400000000001</v>
      </c>
      <c r="F36" s="64"/>
      <c r="G36" s="64"/>
      <c r="H36" s="6"/>
      <c r="I36" s="6"/>
      <c r="J36" s="6"/>
      <c r="K36" s="6"/>
      <c r="L36" s="6"/>
      <c r="M36" s="6"/>
      <c r="N36" s="134">
        <v>26</v>
      </c>
      <c r="O36" s="64">
        <f>'(7) vstupní data'!D40</f>
        <v>0.5833400000000001</v>
      </c>
      <c r="P36" s="64"/>
      <c r="Q36" s="64"/>
      <c r="R36" s="6"/>
      <c r="S36" s="6"/>
      <c r="T36" s="6"/>
      <c r="U36" s="6"/>
      <c r="V36" s="6"/>
      <c r="W36" s="6"/>
      <c r="X36" s="6"/>
      <c r="Y36" s="6"/>
      <c r="Z36" s="6"/>
      <c r="AA36" s="8"/>
      <c r="AB36" s="8"/>
      <c r="AC36" s="8"/>
      <c r="AD36" s="8"/>
      <c r="AE36" s="8"/>
      <c r="AF36" s="8"/>
    </row>
    <row r="37" spans="1:32" ht="12.75" customHeight="1">
      <c r="A37" s="8"/>
      <c r="B37" s="8"/>
      <c r="C37" s="8"/>
      <c r="D37" s="128">
        <v>27</v>
      </c>
      <c r="E37" s="64"/>
      <c r="F37" s="64"/>
      <c r="G37" s="64"/>
      <c r="H37" s="6"/>
      <c r="I37" s="6"/>
      <c r="J37" s="6"/>
      <c r="K37" s="6"/>
      <c r="L37" s="6"/>
      <c r="M37" s="6"/>
      <c r="N37" s="134"/>
      <c r="O37" s="64"/>
      <c r="P37" s="64"/>
      <c r="Q37" s="64"/>
      <c r="R37" s="6"/>
      <c r="S37" s="6"/>
      <c r="T37" s="6"/>
      <c r="U37" s="6"/>
      <c r="V37" s="6"/>
      <c r="W37" s="6"/>
      <c r="X37" s="6"/>
      <c r="Y37" s="6"/>
      <c r="Z37" s="6"/>
      <c r="AA37" s="8"/>
      <c r="AB37" s="8"/>
      <c r="AC37" s="8"/>
      <c r="AD37" s="8"/>
      <c r="AE37" s="8"/>
      <c r="AF37" s="8"/>
    </row>
    <row r="38" spans="1:36" ht="82.5" customHeight="1">
      <c r="A38" s="136" t="s">
        <v>61</v>
      </c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J38" s="137"/>
    </row>
    <row r="39" spans="1:31" ht="42" customHeight="1">
      <c r="A39" s="45"/>
      <c r="B39" s="138" t="s">
        <v>45</v>
      </c>
      <c r="C39" s="138"/>
      <c r="D39" s="138"/>
      <c r="E39" s="138" t="s">
        <v>46</v>
      </c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R39" s="138" t="s">
        <v>47</v>
      </c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45"/>
      <c r="AE39" s="45"/>
    </row>
    <row r="40" spans="1:34" ht="42" customHeight="1">
      <c r="A40" s="45"/>
      <c r="B40" s="139">
        <f>E23</f>
        <v>0.3958333333333333</v>
      </c>
      <c r="C40" s="139"/>
      <c r="D40" s="139"/>
      <c r="E40" s="138" t="str">
        <f>H23</f>
        <v>TJ Kralupy</v>
      </c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R40" s="138" t="str">
        <f>K23</f>
        <v>TJ Orion Praha</v>
      </c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45"/>
      <c r="AE40" s="45"/>
      <c r="AH40" s="140"/>
    </row>
    <row r="41" spans="1:31" ht="42" customHeight="1">
      <c r="A41" s="45"/>
      <c r="B41" s="139">
        <f aca="true" t="shared" si="0" ref="B41:B54">E24</f>
        <v>0.4375013333333333</v>
      </c>
      <c r="C41" s="139"/>
      <c r="D41" s="139"/>
      <c r="E41" s="138" t="str">
        <f aca="true" t="shared" si="1" ref="E41:E54">H24</f>
        <v>VK České Budějovice</v>
      </c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R41" s="138" t="str">
        <f aca="true" t="shared" si="2" ref="R41:R54">K24</f>
        <v>SK Třebín B</v>
      </c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45"/>
      <c r="AE41" s="45"/>
    </row>
    <row r="42" spans="1:31" ht="42" customHeight="1">
      <c r="A42" s="45"/>
      <c r="B42" s="139">
        <f t="shared" si="0"/>
        <v>0.4791693333333333</v>
      </c>
      <c r="C42" s="139"/>
      <c r="D42" s="139"/>
      <c r="E42" s="138" t="str">
        <f t="shared" si="1"/>
        <v>TJ Kralupy</v>
      </c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R42" s="138" t="str">
        <f t="shared" si="2"/>
        <v>SK TO Duchcov</v>
      </c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45"/>
      <c r="AE42" s="45"/>
    </row>
    <row r="43" spans="1:31" ht="42" customHeight="1">
      <c r="A43" s="45"/>
      <c r="B43" s="139">
        <f t="shared" si="0"/>
        <v>0.5208373333333333</v>
      </c>
      <c r="C43" s="139"/>
      <c r="D43" s="139"/>
      <c r="E43" s="138" t="str">
        <f t="shared" si="1"/>
        <v>VK České Budějovice</v>
      </c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R43" s="138" t="str">
        <f t="shared" si="2"/>
        <v>SK Kometa B</v>
      </c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45"/>
      <c r="AE43" s="45"/>
    </row>
    <row r="44" spans="1:31" ht="42" customHeight="1">
      <c r="A44" s="45"/>
      <c r="B44" s="139">
        <f t="shared" si="0"/>
        <v>0.5625053333333333</v>
      </c>
      <c r="C44" s="139"/>
      <c r="D44" s="139"/>
      <c r="E44" s="138" t="str">
        <f t="shared" si="1"/>
        <v>TJ Kralupy</v>
      </c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R44" s="138" t="str">
        <f t="shared" si="2"/>
        <v>VK Karlovy Vary</v>
      </c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45"/>
      <c r="AE44" s="45"/>
    </row>
    <row r="45" spans="1:31" ht="42" customHeight="1">
      <c r="A45" s="45"/>
      <c r="B45" s="139">
        <f t="shared" si="0"/>
        <v>0.6041733333333333</v>
      </c>
      <c r="C45" s="139"/>
      <c r="D45" s="139"/>
      <c r="E45" s="138" t="str">
        <f t="shared" si="1"/>
        <v>VK České Budějovice</v>
      </c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R45" s="138" t="str">
        <f t="shared" si="2"/>
        <v>VK Karlovy Vary</v>
      </c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45"/>
      <c r="AE45" s="45"/>
    </row>
    <row r="46" spans="1:31" ht="42" customHeight="1">
      <c r="A46" s="45"/>
      <c r="B46" s="139">
        <f t="shared" si="0"/>
        <v>0.6458413333333334</v>
      </c>
      <c r="C46" s="139"/>
      <c r="D46" s="139"/>
      <c r="E46" s="138" t="str">
        <f t="shared" si="1"/>
        <v>TJ Kralupy</v>
      </c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R46" s="138" t="str">
        <f t="shared" si="2"/>
        <v>VK České Budějovice</v>
      </c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45"/>
      <c r="AE46" s="45"/>
    </row>
    <row r="47" spans="1:31" ht="42" customHeight="1">
      <c r="A47" s="45"/>
      <c r="B47" s="139">
        <f t="shared" si="0"/>
        <v>0.6875093333333334</v>
      </c>
      <c r="C47" s="139"/>
      <c r="D47" s="139"/>
      <c r="E47" s="138" t="str">
        <f t="shared" si="1"/>
        <v>SK Třebín B</v>
      </c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R47" s="138" t="str">
        <f t="shared" si="2"/>
        <v>SK TO Duchcov</v>
      </c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45"/>
      <c r="AE47" s="45"/>
    </row>
    <row r="48" spans="1:31" ht="42" customHeight="1">
      <c r="A48" s="45"/>
      <c r="B48" s="139">
        <f t="shared" si="0"/>
        <v>0.375</v>
      </c>
      <c r="C48" s="139"/>
      <c r="D48" s="139"/>
      <c r="E48" s="138" t="str">
        <f t="shared" si="1"/>
        <v>SK TO Duchcov</v>
      </c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R48" s="138" t="str">
        <f t="shared" si="2"/>
        <v>SK Kometa B</v>
      </c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45"/>
      <c r="AE48" s="45"/>
    </row>
    <row r="49" spans="1:31" ht="42" customHeight="1">
      <c r="A49" s="45"/>
      <c r="B49" s="139">
        <f t="shared" si="0"/>
        <v>0.416668</v>
      </c>
      <c r="C49" s="139"/>
      <c r="D49" s="139"/>
      <c r="E49" s="138" t="str">
        <f t="shared" si="1"/>
        <v>SK TO Duchcov</v>
      </c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R49" s="138" t="str">
        <f t="shared" si="2"/>
        <v>VK České Budějovice</v>
      </c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45"/>
      <c r="AE49" s="45"/>
    </row>
    <row r="50" spans="1:31" ht="42" customHeight="1">
      <c r="A50" s="45"/>
      <c r="B50" s="139">
        <f t="shared" si="0"/>
        <v>0.45833599999999997</v>
      </c>
      <c r="C50" s="139"/>
      <c r="D50" s="139"/>
      <c r="E50" s="138" t="str">
        <f t="shared" si="1"/>
        <v>SK Třebín B</v>
      </c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R50" s="138" t="str">
        <f t="shared" si="2"/>
        <v>TJ Kralupy</v>
      </c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45"/>
      <c r="AE50" s="45"/>
    </row>
    <row r="51" spans="1:31" ht="42" customHeight="1">
      <c r="A51" s="45"/>
      <c r="B51" s="139">
        <f t="shared" si="0"/>
        <v>0.500004</v>
      </c>
      <c r="C51" s="139"/>
      <c r="D51" s="139"/>
      <c r="E51" s="138">
        <f t="shared" si="1"/>
        <v>0</v>
      </c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R51" s="138">
        <f t="shared" si="2"/>
        <v>0</v>
      </c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45"/>
      <c r="AE51" s="45"/>
    </row>
    <row r="52" spans="1:31" ht="42" customHeight="1">
      <c r="A52" s="45"/>
      <c r="B52" s="139">
        <f t="shared" si="0"/>
        <v>0.541672</v>
      </c>
      <c r="C52" s="139"/>
      <c r="D52" s="139"/>
      <c r="E52" s="138">
        <f t="shared" si="1"/>
        <v>0</v>
      </c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R52" s="138">
        <f t="shared" si="2"/>
        <v>0</v>
      </c>
      <c r="S52" s="138"/>
      <c r="T52" s="138"/>
      <c r="U52" s="138"/>
      <c r="V52" s="138"/>
      <c r="W52" s="138"/>
      <c r="X52" s="138"/>
      <c r="Y52" s="138"/>
      <c r="Z52" s="138"/>
      <c r="AA52" s="138"/>
      <c r="AB52" s="138"/>
      <c r="AC52" s="138"/>
      <c r="AD52" s="45"/>
      <c r="AE52" s="45"/>
    </row>
    <row r="53" spans="1:31" ht="42" customHeight="1">
      <c r="A53" s="45"/>
      <c r="B53" s="139">
        <f t="shared" si="0"/>
        <v>0.5833400000000001</v>
      </c>
      <c r="C53" s="139"/>
      <c r="D53" s="139"/>
      <c r="E53" s="138">
        <f t="shared" si="1"/>
        <v>0</v>
      </c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R53" s="138">
        <f t="shared" si="2"/>
        <v>0</v>
      </c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45"/>
      <c r="AE53" s="45"/>
    </row>
    <row r="54" spans="1:31" ht="42" customHeight="1">
      <c r="A54" s="45"/>
      <c r="B54" s="139">
        <f t="shared" si="0"/>
        <v>0</v>
      </c>
      <c r="C54" s="139"/>
      <c r="D54" s="139"/>
      <c r="E54" s="138">
        <f t="shared" si="1"/>
        <v>0</v>
      </c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R54" s="138">
        <f t="shared" si="2"/>
        <v>0</v>
      </c>
      <c r="S54" s="138"/>
      <c r="T54" s="138"/>
      <c r="U54" s="138"/>
      <c r="V54" s="138"/>
      <c r="W54" s="138"/>
      <c r="X54" s="138"/>
      <c r="Y54" s="138"/>
      <c r="Z54" s="138"/>
      <c r="AA54" s="138"/>
      <c r="AB54" s="138"/>
      <c r="AC54" s="138"/>
      <c r="AD54" s="45"/>
      <c r="AE54" s="45"/>
    </row>
    <row r="55" spans="1:36" ht="82.5" customHeight="1">
      <c r="A55" s="136" t="s">
        <v>62</v>
      </c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J55" s="137"/>
    </row>
    <row r="56" spans="1:31" ht="42" customHeight="1">
      <c r="A56" s="45"/>
      <c r="B56" s="138" t="s">
        <v>45</v>
      </c>
      <c r="C56" s="138"/>
      <c r="D56" s="138"/>
      <c r="E56" s="138" t="s">
        <v>46</v>
      </c>
      <c r="F56" s="138"/>
      <c r="G56" s="138"/>
      <c r="H56" s="138"/>
      <c r="I56" s="138"/>
      <c r="J56" s="138"/>
      <c r="K56" s="138" t="s">
        <v>47</v>
      </c>
      <c r="L56" s="138"/>
      <c r="M56" s="138"/>
      <c r="N56" s="138"/>
      <c r="O56" s="138"/>
      <c r="P56" s="138"/>
      <c r="R56" s="138" t="s">
        <v>47</v>
      </c>
      <c r="S56" s="138"/>
      <c r="T56" s="138"/>
      <c r="U56" s="138"/>
      <c r="V56" s="138"/>
      <c r="W56" s="138"/>
      <c r="X56" s="138"/>
      <c r="Y56" s="138"/>
      <c r="Z56" s="138"/>
      <c r="AA56" s="138"/>
      <c r="AB56" s="138"/>
      <c r="AC56" s="138"/>
      <c r="AD56" s="141"/>
      <c r="AE56" s="141"/>
    </row>
    <row r="57" spans="1:31" ht="42" customHeight="1">
      <c r="A57" s="45"/>
      <c r="B57" s="142">
        <f>O23</f>
        <v>0.3958333333333333</v>
      </c>
      <c r="C57" s="142"/>
      <c r="D57" s="142"/>
      <c r="E57" s="138" t="str">
        <f>R23</f>
        <v>SK Kometa B</v>
      </c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R57" s="138" t="str">
        <f>U23</f>
        <v>SK Třebín B</v>
      </c>
      <c r="S57" s="138"/>
      <c r="T57" s="138"/>
      <c r="U57" s="138"/>
      <c r="V57" s="138"/>
      <c r="W57" s="138"/>
      <c r="X57" s="138"/>
      <c r="Y57" s="138"/>
      <c r="Z57" s="138"/>
      <c r="AA57" s="138"/>
      <c r="AB57" s="138"/>
      <c r="AC57" s="138"/>
      <c r="AD57" s="45"/>
      <c r="AE57" s="45"/>
    </row>
    <row r="58" spans="1:31" ht="42" customHeight="1">
      <c r="A58" s="45"/>
      <c r="B58" s="142">
        <f aca="true" t="shared" si="3" ref="B58:B71">O24</f>
        <v>0.4375013333333333</v>
      </c>
      <c r="C58" s="142"/>
      <c r="D58" s="142"/>
      <c r="E58" s="138" t="str">
        <f aca="true" t="shared" si="4" ref="E58:E71">R24</f>
        <v>VK Karlovy Vary</v>
      </c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R58" s="138" t="str">
        <f aca="true" t="shared" si="5" ref="R58:R71">U24</f>
        <v>SK TO Duchcov</v>
      </c>
      <c r="S58" s="138"/>
      <c r="T58" s="138"/>
      <c r="U58" s="138"/>
      <c r="V58" s="138"/>
      <c r="W58" s="138"/>
      <c r="X58" s="138"/>
      <c r="Y58" s="138"/>
      <c r="Z58" s="138"/>
      <c r="AA58" s="138"/>
      <c r="AB58" s="138"/>
      <c r="AC58" s="138"/>
      <c r="AD58" s="45"/>
      <c r="AE58" s="45"/>
    </row>
    <row r="59" spans="1:31" ht="42" customHeight="1">
      <c r="A59" s="45"/>
      <c r="B59" s="142">
        <f t="shared" si="3"/>
        <v>0.4791693333333333</v>
      </c>
      <c r="C59" s="142"/>
      <c r="D59" s="142"/>
      <c r="E59" s="138" t="str">
        <f t="shared" si="4"/>
        <v>VK Karlovy Vary</v>
      </c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R59" s="138" t="str">
        <f t="shared" si="5"/>
        <v>TJ Orion Praha</v>
      </c>
      <c r="S59" s="138"/>
      <c r="T59" s="138"/>
      <c r="U59" s="138"/>
      <c r="V59" s="138"/>
      <c r="W59" s="138"/>
      <c r="X59" s="138"/>
      <c r="Y59" s="138"/>
      <c r="Z59" s="138"/>
      <c r="AA59" s="138"/>
      <c r="AB59" s="138"/>
      <c r="AC59" s="138"/>
      <c r="AD59" s="45"/>
      <c r="AE59" s="45"/>
    </row>
    <row r="60" spans="1:31" ht="42" customHeight="1">
      <c r="A60" s="45"/>
      <c r="B60" s="142">
        <f t="shared" si="3"/>
        <v>0.5208373333333333</v>
      </c>
      <c r="C60" s="142"/>
      <c r="D60" s="142"/>
      <c r="E60" s="138" t="str">
        <f t="shared" si="4"/>
        <v>SK TO Duchcov</v>
      </c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R60" s="138" t="str">
        <f t="shared" si="5"/>
        <v>TJ Orion Praha</v>
      </c>
      <c r="S60" s="138"/>
      <c r="T60" s="138"/>
      <c r="U60" s="138"/>
      <c r="V60" s="138"/>
      <c r="W60" s="138"/>
      <c r="X60" s="138"/>
      <c r="Y60" s="138"/>
      <c r="Z60" s="138"/>
      <c r="AA60" s="138"/>
      <c r="AB60" s="138"/>
      <c r="AC60" s="138"/>
      <c r="AD60" s="45"/>
      <c r="AE60" s="45"/>
    </row>
    <row r="61" spans="1:31" ht="42" customHeight="1">
      <c r="A61" s="45"/>
      <c r="B61" s="142">
        <f t="shared" si="3"/>
        <v>0.5625053333333333</v>
      </c>
      <c r="C61" s="142"/>
      <c r="D61" s="142"/>
      <c r="E61" s="138" t="str">
        <f t="shared" si="4"/>
        <v>SK Kometa B</v>
      </c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R61" s="138" t="str">
        <f t="shared" si="5"/>
        <v>TJ Kralupy</v>
      </c>
      <c r="S61" s="138"/>
      <c r="T61" s="138"/>
      <c r="U61" s="138"/>
      <c r="V61" s="138"/>
      <c r="W61" s="138"/>
      <c r="X61" s="138"/>
      <c r="Y61" s="138"/>
      <c r="Z61" s="138"/>
      <c r="AA61" s="138"/>
      <c r="AB61" s="138"/>
      <c r="AC61" s="138"/>
      <c r="AD61" s="45"/>
      <c r="AE61" s="45"/>
    </row>
    <row r="62" spans="1:31" ht="42" customHeight="1">
      <c r="A62" s="8"/>
      <c r="B62" s="142">
        <f t="shared" si="3"/>
        <v>0.6041733333333333</v>
      </c>
      <c r="C62" s="142"/>
      <c r="D62" s="142"/>
      <c r="E62" s="138" t="str">
        <f t="shared" si="4"/>
        <v>TJ Orion Praha</v>
      </c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R62" s="138" t="str">
        <f t="shared" si="5"/>
        <v>SK Třebín B</v>
      </c>
      <c r="S62" s="138"/>
      <c r="T62" s="138"/>
      <c r="U62" s="138"/>
      <c r="V62" s="138"/>
      <c r="W62" s="138"/>
      <c r="X62" s="138"/>
      <c r="Y62" s="138"/>
      <c r="Z62" s="138"/>
      <c r="AA62" s="138"/>
      <c r="AB62" s="138"/>
      <c r="AC62" s="138"/>
      <c r="AD62" s="45"/>
      <c r="AE62" s="45"/>
    </row>
    <row r="63" spans="1:31" ht="42" customHeight="1">
      <c r="A63" s="8"/>
      <c r="B63" s="142">
        <f t="shared" si="3"/>
        <v>0.6458413333333334</v>
      </c>
      <c r="C63" s="142"/>
      <c r="D63" s="142"/>
      <c r="E63" s="138" t="str">
        <f t="shared" si="4"/>
        <v>VK Karlovy Vary</v>
      </c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R63" s="138" t="str">
        <f t="shared" si="5"/>
        <v>SK Kometa B</v>
      </c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8"/>
      <c r="AE63" s="8"/>
    </row>
    <row r="64" spans="2:31" ht="42" customHeight="1">
      <c r="B64" s="142">
        <f t="shared" si="3"/>
        <v>0.6875093333333334</v>
      </c>
      <c r="C64" s="142"/>
      <c r="D64" s="142"/>
      <c r="E64" s="138" t="str">
        <f t="shared" si="4"/>
        <v>TJ Orion Praha</v>
      </c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R64" s="138" t="str">
        <f t="shared" si="5"/>
        <v>VK České Budějovice</v>
      </c>
      <c r="S64" s="138"/>
      <c r="T64" s="138"/>
      <c r="U64" s="138"/>
      <c r="V64" s="138"/>
      <c r="W64" s="138"/>
      <c r="X64" s="138"/>
      <c r="Y64" s="138"/>
      <c r="Z64" s="138"/>
      <c r="AA64" s="138"/>
      <c r="AB64" s="138"/>
      <c r="AC64" s="138"/>
      <c r="AD64" s="8"/>
      <c r="AE64" s="8"/>
    </row>
    <row r="65" spans="2:29" ht="42" customHeight="1">
      <c r="B65" s="142">
        <f t="shared" si="3"/>
        <v>0.375</v>
      </c>
      <c r="C65" s="142"/>
      <c r="D65" s="142"/>
      <c r="E65" s="138" t="str">
        <f t="shared" si="4"/>
        <v>SK Třebín B</v>
      </c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R65" s="138" t="str">
        <f t="shared" si="5"/>
        <v>VK Karlovy Vary</v>
      </c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</row>
    <row r="66" spans="2:29" ht="42" customHeight="1">
      <c r="B66" s="142">
        <f t="shared" si="3"/>
        <v>0.416668</v>
      </c>
      <c r="C66" s="142"/>
      <c r="D66" s="142"/>
      <c r="E66" s="138" t="str">
        <f t="shared" si="4"/>
        <v>TJ Orion Praha</v>
      </c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R66" s="138" t="str">
        <f t="shared" si="5"/>
        <v>SK Kometa B</v>
      </c>
      <c r="S66" s="138"/>
      <c r="T66" s="138"/>
      <c r="U66" s="138"/>
      <c r="V66" s="138"/>
      <c r="W66" s="138"/>
      <c r="X66" s="138"/>
      <c r="Y66" s="138"/>
      <c r="Z66" s="138"/>
      <c r="AA66" s="138"/>
      <c r="AB66" s="138"/>
      <c r="AC66" s="138"/>
    </row>
    <row r="67" spans="2:29" ht="42" customHeight="1">
      <c r="B67" s="142">
        <f t="shared" si="3"/>
        <v>0.45833599999999997</v>
      </c>
      <c r="C67" s="142"/>
      <c r="D67" s="142"/>
      <c r="E67" s="138">
        <f t="shared" si="4"/>
        <v>0</v>
      </c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R67" s="138">
        <f t="shared" si="5"/>
        <v>0</v>
      </c>
      <c r="S67" s="138"/>
      <c r="T67" s="138"/>
      <c r="U67" s="138"/>
      <c r="V67" s="138"/>
      <c r="W67" s="138"/>
      <c r="X67" s="138"/>
      <c r="Y67" s="138"/>
      <c r="Z67" s="138"/>
      <c r="AA67" s="138"/>
      <c r="AB67" s="138"/>
      <c r="AC67" s="138"/>
    </row>
    <row r="68" spans="2:29" ht="42" customHeight="1">
      <c r="B68" s="142">
        <f t="shared" si="3"/>
        <v>0.500004</v>
      </c>
      <c r="C68" s="142"/>
      <c r="D68" s="142"/>
      <c r="E68" s="138">
        <f t="shared" si="4"/>
        <v>0</v>
      </c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R68" s="138">
        <f t="shared" si="5"/>
        <v>0</v>
      </c>
      <c r="S68" s="138"/>
      <c r="T68" s="138"/>
      <c r="U68" s="138"/>
      <c r="V68" s="138"/>
      <c r="W68" s="138"/>
      <c r="X68" s="138"/>
      <c r="Y68" s="138"/>
      <c r="Z68" s="138"/>
      <c r="AA68" s="138"/>
      <c r="AB68" s="138"/>
      <c r="AC68" s="138"/>
    </row>
    <row r="69" spans="2:29" ht="42" customHeight="1">
      <c r="B69" s="142">
        <f t="shared" si="3"/>
        <v>0.541672</v>
      </c>
      <c r="C69" s="142"/>
      <c r="D69" s="142"/>
      <c r="E69" s="138">
        <f t="shared" si="4"/>
        <v>0</v>
      </c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R69" s="138">
        <f t="shared" si="5"/>
        <v>0</v>
      </c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</row>
    <row r="70" spans="2:29" ht="42" customHeight="1">
      <c r="B70" s="142">
        <f t="shared" si="3"/>
        <v>0.5833400000000001</v>
      </c>
      <c r="C70" s="142"/>
      <c r="D70" s="142"/>
      <c r="E70" s="138">
        <f t="shared" si="4"/>
        <v>0</v>
      </c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138"/>
      <c r="R70" s="138">
        <f t="shared" si="5"/>
        <v>0</v>
      </c>
      <c r="S70" s="138"/>
      <c r="T70" s="138"/>
      <c r="U70" s="138"/>
      <c r="V70" s="138"/>
      <c r="W70" s="138"/>
      <c r="X70" s="138"/>
      <c r="Y70" s="138"/>
      <c r="Z70" s="138"/>
      <c r="AA70" s="138"/>
      <c r="AB70" s="138"/>
      <c r="AC70" s="138"/>
    </row>
    <row r="71" spans="2:29" ht="42" customHeight="1">
      <c r="B71" s="142">
        <f t="shared" si="3"/>
        <v>0</v>
      </c>
      <c r="C71" s="142"/>
      <c r="D71" s="142"/>
      <c r="E71" s="138">
        <f t="shared" si="4"/>
        <v>0</v>
      </c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R71" s="138">
        <f t="shared" si="5"/>
        <v>0</v>
      </c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</row>
    <row r="72" spans="2:28" ht="33.75" customHeight="1">
      <c r="B72" s="142"/>
      <c r="C72" s="142"/>
      <c r="D72" s="142"/>
      <c r="O72" s="143"/>
      <c r="P72" s="143"/>
      <c r="Q72" s="143"/>
      <c r="R72" s="143"/>
      <c r="S72" s="143"/>
      <c r="T72" s="143"/>
      <c r="U72" s="143"/>
      <c r="V72" s="143"/>
      <c r="W72" s="143"/>
      <c r="X72" s="143"/>
      <c r="Y72" s="143"/>
      <c r="Z72" s="143"/>
      <c r="AA72" s="143"/>
      <c r="AB72" s="143"/>
    </row>
    <row r="73" spans="2:4" ht="33.75" customHeight="1">
      <c r="B73" s="142"/>
      <c r="C73" s="142"/>
      <c r="D73" s="142"/>
    </row>
    <row r="74" spans="2:4" ht="33.75" customHeight="1">
      <c r="B74" s="142"/>
      <c r="C74" s="142"/>
      <c r="D74" s="142"/>
    </row>
    <row r="75" spans="2:4" ht="33.75" customHeight="1">
      <c r="B75" s="142"/>
      <c r="C75" s="142"/>
      <c r="D75" s="142"/>
    </row>
    <row r="76" spans="2:4" ht="33.75" customHeight="1">
      <c r="B76" s="142"/>
      <c r="C76" s="142"/>
      <c r="D76" s="142"/>
    </row>
    <row r="77" spans="2:4" ht="33.75" customHeight="1">
      <c r="B77" s="142"/>
      <c r="C77" s="142"/>
      <c r="D77" s="142"/>
    </row>
    <row r="78" spans="2:4" ht="33.75" customHeight="1">
      <c r="B78" s="142"/>
      <c r="C78" s="142"/>
      <c r="D78" s="142"/>
    </row>
    <row r="79" spans="2:4" ht="33.75" customHeight="1">
      <c r="B79" s="142"/>
      <c r="C79" s="142"/>
      <c r="D79" s="142"/>
    </row>
    <row r="80" spans="2:4" ht="33.75" customHeight="1">
      <c r="B80" s="142"/>
      <c r="C80" s="142"/>
      <c r="D80" s="142"/>
    </row>
    <row r="81" spans="2:4" ht="33.75" customHeight="1">
      <c r="B81" s="142"/>
      <c r="C81" s="142"/>
      <c r="D81" s="142"/>
    </row>
    <row r="82" spans="2:4" ht="33.75" customHeight="1">
      <c r="B82" s="142"/>
      <c r="C82" s="142"/>
      <c r="D82" s="142"/>
    </row>
    <row r="83" spans="2:4" ht="33.75" customHeight="1">
      <c r="B83" s="142"/>
      <c r="C83" s="142"/>
      <c r="D83" s="142"/>
    </row>
  </sheetData>
  <mergeCells count="245">
    <mergeCell ref="A1:D3"/>
    <mergeCell ref="E1:G3"/>
    <mergeCell ref="H1:J3"/>
    <mergeCell ref="K1:M3"/>
    <mergeCell ref="N1:P3"/>
    <mergeCell ref="Q1:S3"/>
    <mergeCell ref="T1:V3"/>
    <mergeCell ref="W1:Y3"/>
    <mergeCell ref="Z1:AE1"/>
    <mergeCell ref="Z2:AB2"/>
    <mergeCell ref="AC2:AC3"/>
    <mergeCell ref="AD2:AD3"/>
    <mergeCell ref="AE2:AE3"/>
    <mergeCell ref="Z3:AB3"/>
    <mergeCell ref="A4:D5"/>
    <mergeCell ref="E4:G5"/>
    <mergeCell ref="AC4:AC5"/>
    <mergeCell ref="AD4:AD5"/>
    <mergeCell ref="AE4:AE5"/>
    <mergeCell ref="A6:D7"/>
    <mergeCell ref="H6:J7"/>
    <mergeCell ref="AC6:AC7"/>
    <mergeCell ref="AD6:AD7"/>
    <mergeCell ref="AE6:AE7"/>
    <mergeCell ref="A8:D9"/>
    <mergeCell ref="K8:M9"/>
    <mergeCell ref="AC8:AC9"/>
    <mergeCell ref="AD8:AD9"/>
    <mergeCell ref="AE8:AE9"/>
    <mergeCell ref="A10:D11"/>
    <mergeCell ref="N10:P11"/>
    <mergeCell ref="AC10:AC11"/>
    <mergeCell ref="AD10:AD11"/>
    <mergeCell ref="AE10:AE11"/>
    <mergeCell ref="A12:D13"/>
    <mergeCell ref="Q12:S13"/>
    <mergeCell ref="AC12:AC13"/>
    <mergeCell ref="AD12:AD13"/>
    <mergeCell ref="AE12:AE13"/>
    <mergeCell ref="A14:D15"/>
    <mergeCell ref="T14:V15"/>
    <mergeCell ref="AC14:AC15"/>
    <mergeCell ref="AD14:AD15"/>
    <mergeCell ref="AE14:AE15"/>
    <mergeCell ref="A16:D17"/>
    <mergeCell ref="W16:Y17"/>
    <mergeCell ref="AC16:AC17"/>
    <mergeCell ref="AD16:AD17"/>
    <mergeCell ref="AE16:AE17"/>
    <mergeCell ref="A18:D19"/>
    <mergeCell ref="AC18:AC19"/>
    <mergeCell ref="AD18:AD19"/>
    <mergeCell ref="AE18:AE19"/>
    <mergeCell ref="E21:M21"/>
    <mergeCell ref="O21:W21"/>
    <mergeCell ref="E22:G22"/>
    <mergeCell ref="H22:J22"/>
    <mergeCell ref="K22:M22"/>
    <mergeCell ref="O22:Q22"/>
    <mergeCell ref="R22:T22"/>
    <mergeCell ref="U22:W22"/>
    <mergeCell ref="E23:G23"/>
    <mergeCell ref="H23:J23"/>
    <mergeCell ref="K23:M23"/>
    <mergeCell ref="O23:Q23"/>
    <mergeCell ref="R23:T23"/>
    <mergeCell ref="U23:W23"/>
    <mergeCell ref="E24:G24"/>
    <mergeCell ref="H24:J24"/>
    <mergeCell ref="K24:M24"/>
    <mergeCell ref="O24:Q24"/>
    <mergeCell ref="R24:T24"/>
    <mergeCell ref="U24:W24"/>
    <mergeCell ref="E25:G25"/>
    <mergeCell ref="H25:J25"/>
    <mergeCell ref="K25:M25"/>
    <mergeCell ref="O25:Q25"/>
    <mergeCell ref="R25:T25"/>
    <mergeCell ref="U25:W25"/>
    <mergeCell ref="E26:G26"/>
    <mergeCell ref="H26:J26"/>
    <mergeCell ref="K26:M26"/>
    <mergeCell ref="O26:Q26"/>
    <mergeCell ref="R26:T26"/>
    <mergeCell ref="U26:W26"/>
    <mergeCell ref="E27:G27"/>
    <mergeCell ref="H27:J27"/>
    <mergeCell ref="K27:M27"/>
    <mergeCell ref="O27:Q27"/>
    <mergeCell ref="R27:T27"/>
    <mergeCell ref="U27:W27"/>
    <mergeCell ref="E28:G28"/>
    <mergeCell ref="H28:J28"/>
    <mergeCell ref="K28:M28"/>
    <mergeCell ref="O28:Q28"/>
    <mergeCell ref="R28:T28"/>
    <mergeCell ref="U28:W28"/>
    <mergeCell ref="E29:G29"/>
    <mergeCell ref="H29:J29"/>
    <mergeCell ref="K29:M29"/>
    <mergeCell ref="O29:Q29"/>
    <mergeCell ref="R29:T29"/>
    <mergeCell ref="U29:W29"/>
    <mergeCell ref="E30:G30"/>
    <mergeCell ref="H30:J30"/>
    <mergeCell ref="K30:M30"/>
    <mergeCell ref="O30:Q30"/>
    <mergeCell ref="R30:T30"/>
    <mergeCell ref="U30:W30"/>
    <mergeCell ref="E31:G31"/>
    <mergeCell ref="H31:J31"/>
    <mergeCell ref="K31:M31"/>
    <mergeCell ref="O31:Q31"/>
    <mergeCell ref="R31:T31"/>
    <mergeCell ref="U31:W31"/>
    <mergeCell ref="E32:G32"/>
    <mergeCell ref="H32:J32"/>
    <mergeCell ref="K32:M32"/>
    <mergeCell ref="O32:Q32"/>
    <mergeCell ref="R32:T32"/>
    <mergeCell ref="U32:W32"/>
    <mergeCell ref="E33:G33"/>
    <mergeCell ref="H33:J33"/>
    <mergeCell ref="K33:M33"/>
    <mergeCell ref="O33:Q33"/>
    <mergeCell ref="R33:T33"/>
    <mergeCell ref="U33:W33"/>
    <mergeCell ref="E34:G34"/>
    <mergeCell ref="O34:Q34"/>
    <mergeCell ref="E35:G35"/>
    <mergeCell ref="O35:Q35"/>
    <mergeCell ref="E36:G36"/>
    <mergeCell ref="O36:Q36"/>
    <mergeCell ref="E37:G37"/>
    <mergeCell ref="O37:Q37"/>
    <mergeCell ref="A38:AE38"/>
    <mergeCell ref="B39:D39"/>
    <mergeCell ref="E39:P39"/>
    <mergeCell ref="R39:AC39"/>
    <mergeCell ref="B40:D40"/>
    <mergeCell ref="E40:P40"/>
    <mergeCell ref="R40:AC40"/>
    <mergeCell ref="B41:D41"/>
    <mergeCell ref="E41:P41"/>
    <mergeCell ref="R41:AC41"/>
    <mergeCell ref="B42:D42"/>
    <mergeCell ref="E42:P42"/>
    <mergeCell ref="R42:AC42"/>
    <mergeCell ref="B43:D43"/>
    <mergeCell ref="E43:P43"/>
    <mergeCell ref="R43:AC43"/>
    <mergeCell ref="B44:D44"/>
    <mergeCell ref="E44:P44"/>
    <mergeCell ref="R44:AC44"/>
    <mergeCell ref="B45:D45"/>
    <mergeCell ref="E45:P45"/>
    <mergeCell ref="R45:AC45"/>
    <mergeCell ref="B46:D46"/>
    <mergeCell ref="E46:P46"/>
    <mergeCell ref="R46:AC46"/>
    <mergeCell ref="B47:D47"/>
    <mergeCell ref="E47:P47"/>
    <mergeCell ref="R47:AC47"/>
    <mergeCell ref="B48:D48"/>
    <mergeCell ref="E48:P48"/>
    <mergeCell ref="R48:AC48"/>
    <mergeCell ref="B49:D49"/>
    <mergeCell ref="E49:P49"/>
    <mergeCell ref="R49:AC49"/>
    <mergeCell ref="B50:D50"/>
    <mergeCell ref="E50:P50"/>
    <mergeCell ref="R50:AC50"/>
    <mergeCell ref="B51:D51"/>
    <mergeCell ref="E51:P51"/>
    <mergeCell ref="R51:AC51"/>
    <mergeCell ref="B52:D52"/>
    <mergeCell ref="E52:P52"/>
    <mergeCell ref="R52:AC52"/>
    <mergeCell ref="B53:D53"/>
    <mergeCell ref="E53:P53"/>
    <mergeCell ref="R53:AC53"/>
    <mergeCell ref="B54:D54"/>
    <mergeCell ref="E54:P54"/>
    <mergeCell ref="R54:AC54"/>
    <mergeCell ref="A55:AE55"/>
    <mergeCell ref="B56:D56"/>
    <mergeCell ref="E56:P56"/>
    <mergeCell ref="R56:AC56"/>
    <mergeCell ref="B57:D57"/>
    <mergeCell ref="E57:P57"/>
    <mergeCell ref="R57:AC57"/>
    <mergeCell ref="B58:D58"/>
    <mergeCell ref="E58:P58"/>
    <mergeCell ref="R58:AC58"/>
    <mergeCell ref="B59:D59"/>
    <mergeCell ref="E59:P59"/>
    <mergeCell ref="R59:AC59"/>
    <mergeCell ref="B60:D60"/>
    <mergeCell ref="E60:P60"/>
    <mergeCell ref="R60:AC60"/>
    <mergeCell ref="B61:D61"/>
    <mergeCell ref="E61:P61"/>
    <mergeCell ref="R61:AC61"/>
    <mergeCell ref="B62:D62"/>
    <mergeCell ref="E62:P62"/>
    <mergeCell ref="R62:AC62"/>
    <mergeCell ref="B63:D63"/>
    <mergeCell ref="E63:P63"/>
    <mergeCell ref="R63:AC63"/>
    <mergeCell ref="B64:D64"/>
    <mergeCell ref="E64:P64"/>
    <mergeCell ref="R64:AC64"/>
    <mergeCell ref="B65:D65"/>
    <mergeCell ref="E65:P65"/>
    <mergeCell ref="R65:AC65"/>
    <mergeCell ref="B66:D66"/>
    <mergeCell ref="E66:P66"/>
    <mergeCell ref="R66:AC66"/>
    <mergeCell ref="B67:D67"/>
    <mergeCell ref="E67:P67"/>
    <mergeCell ref="R67:AC67"/>
    <mergeCell ref="B68:D68"/>
    <mergeCell ref="E68:P68"/>
    <mergeCell ref="R68:AC68"/>
    <mergeCell ref="B69:D69"/>
    <mergeCell ref="E69:P69"/>
    <mergeCell ref="R69:AC69"/>
    <mergeCell ref="B70:D70"/>
    <mergeCell ref="E70:P70"/>
    <mergeCell ref="R70:AC70"/>
    <mergeCell ref="B71:D71"/>
    <mergeCell ref="E71:P71"/>
    <mergeCell ref="R71:AC71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  <mergeCell ref="B82:D82"/>
    <mergeCell ref="B83:D83"/>
  </mergeCells>
  <printOptions horizontalCentered="1" verticalCentered="1"/>
  <pageMargins left="0" right="0" top="0" bottom="0" header="0.5118055555555556" footer="0.5118055555555556"/>
  <pageSetup horizontalDpi="300" verticalDpi="300" orientation="landscape" paperSize="9" scale="70"/>
  <rowBreaks count="1" manualBreakCount="1">
    <brk id="5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M861"/>
  <sheetViews>
    <sheetView zoomScaleSheetLayoutView="110" workbookViewId="0" topLeftCell="A1">
      <selection activeCell="AQ871" sqref="AQ871"/>
    </sheetView>
  </sheetViews>
  <sheetFormatPr defaultColWidth="9.140625" defaultRowHeight="12.75" customHeight="1"/>
  <cols>
    <col min="1" max="1" width="2.00390625" style="5" customWidth="1"/>
    <col min="2" max="3" width="2.421875" style="5" customWidth="1"/>
    <col min="4" max="5" width="2.57421875" style="5" customWidth="1"/>
    <col min="6" max="7" width="1.8515625" style="5" customWidth="1"/>
    <col min="8" max="9" width="2.421875" style="5" customWidth="1"/>
    <col min="10" max="11" width="2.57421875" style="5" customWidth="1"/>
    <col min="12" max="13" width="1.8515625" style="5" customWidth="1"/>
    <col min="14" max="14" width="2.00390625" style="5" customWidth="1"/>
    <col min="15" max="16" width="2.421875" style="5" customWidth="1"/>
    <col min="17" max="18" width="2.57421875" style="5" customWidth="1"/>
    <col min="19" max="20" width="1.8515625" style="5" customWidth="1"/>
    <col min="21" max="22" width="2.421875" style="5" customWidth="1"/>
    <col min="23" max="24" width="2.57421875" style="5" customWidth="1"/>
    <col min="25" max="26" width="1.8515625" style="5" customWidth="1"/>
    <col min="27" max="27" width="2.28125" style="5" customWidth="1"/>
    <col min="28" max="29" width="2.421875" style="5" customWidth="1"/>
    <col min="30" max="31" width="2.57421875" style="5" customWidth="1"/>
    <col min="32" max="33" width="1.8515625" style="5" customWidth="1"/>
    <col min="34" max="35" width="2.421875" style="5" customWidth="1"/>
    <col min="36" max="37" width="2.57421875" style="5" customWidth="1"/>
    <col min="38" max="39" width="1.8515625" style="5" customWidth="1"/>
    <col min="40" max="40" width="2.00390625" style="5" customWidth="1"/>
    <col min="41" max="42" width="2.421875" style="5" customWidth="1"/>
    <col min="43" max="44" width="2.57421875" style="5" customWidth="1"/>
    <col min="45" max="46" width="1.8515625" style="5" customWidth="1"/>
    <col min="47" max="48" width="2.421875" style="5" customWidth="1"/>
    <col min="49" max="50" width="2.57421875" style="5" customWidth="1"/>
    <col min="51" max="52" width="1.8515625" style="5" customWidth="1"/>
    <col min="53" max="53" width="2.00390625" style="5" customWidth="1"/>
    <col min="54" max="55" width="2.421875" style="5" customWidth="1"/>
    <col min="56" max="57" width="2.57421875" style="5" customWidth="1"/>
    <col min="58" max="59" width="1.8515625" style="5" customWidth="1"/>
    <col min="60" max="61" width="2.421875" style="5" customWidth="1"/>
    <col min="62" max="62" width="3.140625" style="5" customWidth="1"/>
    <col min="63" max="63" width="1.421875" style="5" customWidth="1"/>
    <col min="64" max="65" width="1.8515625" style="5" customWidth="1"/>
    <col min="66" max="16384" width="9.140625" style="5" customWidth="1"/>
  </cols>
  <sheetData>
    <row r="1" spans="1:65" ht="13.5" customHeight="1">
      <c r="A1" s="144" t="s">
        <v>63</v>
      </c>
      <c r="B1" s="145"/>
      <c r="C1" s="145"/>
      <c r="D1" s="145"/>
      <c r="E1" s="145"/>
      <c r="F1" s="145"/>
      <c r="G1" s="145"/>
      <c r="H1" s="145"/>
      <c r="I1" s="145"/>
      <c r="J1" s="145"/>
      <c r="K1" s="146"/>
      <c r="L1" s="146" t="s">
        <v>64</v>
      </c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7"/>
      <c r="AL1" s="148"/>
      <c r="AM1" s="149" t="s">
        <v>65</v>
      </c>
      <c r="AN1" s="150"/>
      <c r="AO1" s="150"/>
      <c r="AP1" s="150"/>
      <c r="AQ1" s="151" t="str">
        <f>'(7) vstupní data'!$B$7</f>
        <v>Český pohár</v>
      </c>
      <c r="AR1" s="151"/>
      <c r="AS1" s="151"/>
      <c r="AT1" s="151"/>
      <c r="AU1" s="151"/>
      <c r="AV1" s="151"/>
      <c r="AW1" s="151"/>
      <c r="AX1" s="151"/>
      <c r="AY1" s="151"/>
      <c r="AZ1" s="151"/>
      <c r="BA1" s="151"/>
      <c r="BB1" s="151"/>
      <c r="BC1" s="151"/>
      <c r="BD1" s="151"/>
      <c r="BE1" s="151"/>
      <c r="BF1" s="152"/>
      <c r="BG1" s="152"/>
      <c r="BH1" s="152"/>
      <c r="BI1" s="152"/>
      <c r="BJ1" s="153" t="s">
        <v>66</v>
      </c>
      <c r="BK1" s="153"/>
      <c r="BL1" s="153"/>
      <c r="BM1" s="153"/>
    </row>
    <row r="2" spans="1:65" ht="13.5" customHeight="1">
      <c r="A2" s="144"/>
      <c r="B2" s="145"/>
      <c r="C2" s="154" t="s">
        <v>67</v>
      </c>
      <c r="D2" s="145"/>
      <c r="E2" s="145"/>
      <c r="F2" s="145"/>
      <c r="G2" s="145"/>
      <c r="H2" s="145"/>
      <c r="I2" s="145"/>
      <c r="J2" s="145"/>
      <c r="K2" s="146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55"/>
      <c r="AM2" s="156" t="s">
        <v>68</v>
      </c>
      <c r="AN2" s="156"/>
      <c r="AO2" s="156"/>
      <c r="AP2" s="156"/>
      <c r="AQ2" s="157">
        <f>'(7) vstupní data'!$B$9</f>
        <v>0</v>
      </c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45"/>
      <c r="BG2" s="145"/>
      <c r="BH2" s="145"/>
      <c r="BI2" s="145"/>
      <c r="BJ2" s="153"/>
      <c r="BK2" s="153"/>
      <c r="BL2" s="153"/>
      <c r="BM2" s="153"/>
    </row>
    <row r="3" spans="1:65" ht="13.5" customHeight="1">
      <c r="A3" s="144"/>
      <c r="B3" s="145"/>
      <c r="C3" s="145" t="s">
        <v>69</v>
      </c>
      <c r="D3" s="145"/>
      <c r="E3" s="145"/>
      <c r="F3" s="145"/>
      <c r="G3" s="145"/>
      <c r="H3" s="145"/>
      <c r="I3" s="145"/>
      <c r="J3" s="145"/>
      <c r="K3" s="158" t="s">
        <v>70</v>
      </c>
      <c r="L3" s="145"/>
      <c r="M3" s="145"/>
      <c r="N3" s="145"/>
      <c r="O3" s="159" t="str">
        <f>VLOOKUP(BL3,'(7) vstupní data'!$H$2:$P$29,2,0)</f>
        <v>SK Kometa B</v>
      </c>
      <c r="P3" s="159"/>
      <c r="Q3" s="159"/>
      <c r="R3" s="159"/>
      <c r="S3" s="159"/>
      <c r="T3" s="159"/>
      <c r="U3" s="159"/>
      <c r="V3" s="159"/>
      <c r="W3" s="159"/>
      <c r="X3" s="160" t="s">
        <v>71</v>
      </c>
      <c r="Y3" s="160"/>
      <c r="Z3" s="160"/>
      <c r="AA3" s="160"/>
      <c r="AB3" s="161" t="str">
        <f>VLOOKUP(BL3,'(7) vstupní data'!$H$2:$P$29,6,0)</f>
        <v>SK Třebín B</v>
      </c>
      <c r="AC3" s="161"/>
      <c r="AD3" s="161"/>
      <c r="AE3" s="161"/>
      <c r="AF3" s="161"/>
      <c r="AG3" s="161"/>
      <c r="AH3" s="161"/>
      <c r="AI3" s="161"/>
      <c r="AJ3" s="161"/>
      <c r="AK3" s="145"/>
      <c r="AL3" s="155"/>
      <c r="AM3" s="156" t="s">
        <v>72</v>
      </c>
      <c r="AN3" s="158"/>
      <c r="AO3" s="158"/>
      <c r="AP3" s="158"/>
      <c r="AQ3" s="157" t="str">
        <f>'(7) vstupní data'!$B$8</f>
        <v>starší žákyně</v>
      </c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62"/>
      <c r="BG3" s="162"/>
      <c r="BH3" s="162"/>
      <c r="BI3" s="162"/>
      <c r="BJ3" s="163" t="str">
        <f>LEFT('(7) vstupní data'!$B$6,2)</f>
        <v>25</v>
      </c>
      <c r="BK3" s="164" t="s">
        <v>73</v>
      </c>
      <c r="BL3" s="165">
        <f>'(7) vstupní data'!H2</f>
        <v>1</v>
      </c>
      <c r="BM3" s="165"/>
    </row>
    <row r="4" spans="1:65" ht="13.5" customHeight="1">
      <c r="A4" s="144"/>
      <c r="B4" s="166"/>
      <c r="C4" s="145"/>
      <c r="D4" s="145"/>
      <c r="E4" s="145"/>
      <c r="F4" s="145"/>
      <c r="G4" s="145"/>
      <c r="H4" s="145"/>
      <c r="I4" s="145"/>
      <c r="J4" s="145"/>
      <c r="K4" s="167"/>
      <c r="L4" s="167"/>
      <c r="M4" s="167"/>
      <c r="N4" s="167"/>
      <c r="O4" s="168"/>
      <c r="P4" s="169"/>
      <c r="Q4" s="169"/>
      <c r="R4" s="169"/>
      <c r="S4" s="169"/>
      <c r="T4" s="169"/>
      <c r="U4" s="169"/>
      <c r="V4" s="169"/>
      <c r="W4" s="169"/>
      <c r="X4" s="170"/>
      <c r="Y4" s="170"/>
      <c r="Z4" s="170"/>
      <c r="AA4" s="170"/>
      <c r="AB4" s="168"/>
      <c r="AC4" s="169"/>
      <c r="AD4" s="169"/>
      <c r="AE4" s="169"/>
      <c r="AF4" s="169"/>
      <c r="AG4" s="169"/>
      <c r="AH4" s="169"/>
      <c r="AI4" s="169"/>
      <c r="AJ4" s="169"/>
      <c r="AK4" s="145"/>
      <c r="AL4" s="144"/>
      <c r="AM4" s="158"/>
      <c r="AN4" s="158"/>
      <c r="AO4" s="158"/>
      <c r="AP4" s="158"/>
      <c r="AQ4" s="166"/>
      <c r="AR4" s="162"/>
      <c r="AS4" s="162"/>
      <c r="AT4" s="162"/>
      <c r="AU4" s="162"/>
      <c r="AV4" s="162"/>
      <c r="AW4" s="162"/>
      <c r="AX4" s="162"/>
      <c r="AY4" s="162"/>
      <c r="AZ4" s="162"/>
      <c r="BA4" s="162"/>
      <c r="BB4" s="162"/>
      <c r="BC4" s="162"/>
      <c r="BD4" s="162"/>
      <c r="BE4" s="162"/>
      <c r="BF4" s="162"/>
      <c r="BG4" s="162"/>
      <c r="BH4" s="162"/>
      <c r="BI4" s="162"/>
      <c r="BJ4" s="163"/>
      <c r="BK4" s="164"/>
      <c r="BL4" s="165"/>
      <c r="BM4" s="165"/>
    </row>
    <row r="5" spans="1:65" ht="13.5" customHeight="1">
      <c r="A5" s="171" t="s">
        <v>53</v>
      </c>
      <c r="B5" s="172"/>
      <c r="C5" s="172"/>
      <c r="D5" s="172"/>
      <c r="E5" s="172"/>
      <c r="F5" s="173" t="str">
        <f>'(7) vstupní data'!$B$11</f>
        <v>3.skupina</v>
      </c>
      <c r="G5" s="173"/>
      <c r="H5" s="173"/>
      <c r="I5" s="173"/>
      <c r="J5" s="173"/>
      <c r="K5" s="172"/>
      <c r="L5" s="172" t="s">
        <v>74</v>
      </c>
      <c r="M5" s="174">
        <f>VLOOKUP(BL3,'(7) tabulka + rozpis'!$D$23:$G$37,2,0)</f>
        <v>0.3958333333333333</v>
      </c>
      <c r="N5" s="174"/>
      <c r="O5" s="174"/>
      <c r="P5" s="172" t="s">
        <v>75</v>
      </c>
      <c r="Q5" s="175"/>
      <c r="R5" s="176" t="s">
        <v>76</v>
      </c>
      <c r="S5" s="176"/>
      <c r="T5" s="176"/>
      <c r="U5" s="176"/>
      <c r="V5" s="177" t="str">
        <f>'(7) vstupní data'!$B$1</f>
        <v>TJ Orion Praha</v>
      </c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8" t="s">
        <v>77</v>
      </c>
      <c r="AM5" s="179"/>
      <c r="AN5" s="179"/>
      <c r="AO5" s="179"/>
      <c r="AP5" s="180"/>
      <c r="AQ5" s="181" t="s">
        <v>78</v>
      </c>
      <c r="AR5" s="181"/>
      <c r="AS5" s="181"/>
      <c r="AT5" s="181"/>
      <c r="AU5" s="181"/>
      <c r="AV5" s="181"/>
      <c r="AW5" s="181"/>
      <c r="AX5" s="181"/>
      <c r="AY5" s="181"/>
      <c r="AZ5" s="181"/>
      <c r="BA5" s="181"/>
      <c r="BB5" s="181"/>
      <c r="BC5" s="181"/>
      <c r="BD5" s="181"/>
      <c r="BE5" s="180"/>
      <c r="BF5" s="180"/>
      <c r="BG5" s="180"/>
      <c r="BH5" s="180"/>
      <c r="BI5" s="180"/>
      <c r="BJ5" s="163"/>
      <c r="BK5" s="164"/>
      <c r="BL5" s="165"/>
      <c r="BM5" s="165"/>
    </row>
    <row r="6" spans="1:65" s="186" customFormat="1" ht="13.5" customHeight="1">
      <c r="A6" s="182"/>
      <c r="B6" s="183" t="s">
        <v>79</v>
      </c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 t="s">
        <v>80</v>
      </c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 t="s">
        <v>81</v>
      </c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3" t="s">
        <v>82</v>
      </c>
      <c r="AP6" s="183"/>
      <c r="AQ6" s="183"/>
      <c r="AR6" s="183"/>
      <c r="AS6" s="183"/>
      <c r="AT6" s="183"/>
      <c r="AU6" s="183"/>
      <c r="AV6" s="183"/>
      <c r="AW6" s="183"/>
      <c r="AX6" s="183"/>
      <c r="AY6" s="183"/>
      <c r="AZ6" s="183"/>
      <c r="BA6" s="183"/>
      <c r="BB6" s="183" t="s">
        <v>83</v>
      </c>
      <c r="BC6" s="183"/>
      <c r="BD6" s="183"/>
      <c r="BE6" s="183"/>
      <c r="BF6" s="183"/>
      <c r="BG6" s="183"/>
      <c r="BH6" s="183"/>
      <c r="BI6" s="183"/>
      <c r="BJ6" s="184"/>
      <c r="BK6" s="184"/>
      <c r="BL6" s="184"/>
      <c r="BM6" s="185"/>
    </row>
    <row r="7" spans="1:65" ht="13.5" customHeight="1">
      <c r="A7" s="155"/>
      <c r="B7" s="187" t="s">
        <v>84</v>
      </c>
      <c r="C7" s="187"/>
      <c r="D7" s="187"/>
      <c r="E7" s="187"/>
      <c r="F7" s="187"/>
      <c r="G7" s="187"/>
      <c r="H7" s="188" t="s">
        <v>85</v>
      </c>
      <c r="I7" s="188"/>
      <c r="J7" s="188"/>
      <c r="K7" s="188"/>
      <c r="L7" s="188"/>
      <c r="M7" s="188"/>
      <c r="N7" s="166"/>
      <c r="O7" s="187" t="s">
        <v>84</v>
      </c>
      <c r="P7" s="187"/>
      <c r="Q7" s="187"/>
      <c r="R7" s="187"/>
      <c r="S7" s="187"/>
      <c r="T7" s="187"/>
      <c r="U7" s="188" t="s">
        <v>85</v>
      </c>
      <c r="V7" s="188"/>
      <c r="W7" s="188"/>
      <c r="X7" s="188"/>
      <c r="Y7" s="188"/>
      <c r="Z7" s="188"/>
      <c r="AA7" s="166"/>
      <c r="AB7" s="187" t="s">
        <v>84</v>
      </c>
      <c r="AC7" s="187"/>
      <c r="AD7" s="187"/>
      <c r="AE7" s="187"/>
      <c r="AF7" s="187"/>
      <c r="AG7" s="187"/>
      <c r="AH7" s="188" t="s">
        <v>85</v>
      </c>
      <c r="AI7" s="188"/>
      <c r="AJ7" s="188"/>
      <c r="AK7" s="188"/>
      <c r="AL7" s="188"/>
      <c r="AM7" s="188"/>
      <c r="AN7" s="166"/>
      <c r="AO7" s="187" t="s">
        <v>84</v>
      </c>
      <c r="AP7" s="187"/>
      <c r="AQ7" s="187"/>
      <c r="AR7" s="187"/>
      <c r="AS7" s="187"/>
      <c r="AT7" s="187"/>
      <c r="AU7" s="188" t="s">
        <v>85</v>
      </c>
      <c r="AV7" s="188"/>
      <c r="AW7" s="188"/>
      <c r="AX7" s="188"/>
      <c r="AY7" s="188"/>
      <c r="AZ7" s="188"/>
      <c r="BA7" s="166"/>
      <c r="BB7" s="187" t="s">
        <v>84</v>
      </c>
      <c r="BC7" s="187"/>
      <c r="BD7" s="187"/>
      <c r="BE7" s="187"/>
      <c r="BF7" s="187"/>
      <c r="BG7" s="187"/>
      <c r="BH7" s="188" t="s">
        <v>85</v>
      </c>
      <c r="BI7" s="188"/>
      <c r="BJ7" s="188"/>
      <c r="BK7" s="188"/>
      <c r="BL7" s="188"/>
      <c r="BM7" s="188"/>
    </row>
    <row r="8" spans="1:65" ht="13.5" customHeight="1">
      <c r="A8" s="155"/>
      <c r="B8" s="189" t="s">
        <v>86</v>
      </c>
      <c r="C8" s="189"/>
      <c r="D8" s="189"/>
      <c r="E8" s="189"/>
      <c r="F8" s="189"/>
      <c r="G8" s="189"/>
      <c r="H8" s="190" t="s">
        <v>86</v>
      </c>
      <c r="I8" s="190"/>
      <c r="J8" s="190"/>
      <c r="K8" s="190"/>
      <c r="L8" s="190"/>
      <c r="M8" s="190"/>
      <c r="N8" s="166"/>
      <c r="O8" s="189" t="s">
        <v>86</v>
      </c>
      <c r="P8" s="189"/>
      <c r="Q8" s="189"/>
      <c r="R8" s="189"/>
      <c r="S8" s="189"/>
      <c r="T8" s="189"/>
      <c r="U8" s="190" t="s">
        <v>86</v>
      </c>
      <c r="V8" s="190"/>
      <c r="W8" s="190"/>
      <c r="X8" s="190"/>
      <c r="Y8" s="190"/>
      <c r="Z8" s="190"/>
      <c r="AA8" s="166"/>
      <c r="AB8" s="189" t="s">
        <v>86</v>
      </c>
      <c r="AC8" s="189"/>
      <c r="AD8" s="189"/>
      <c r="AE8" s="189"/>
      <c r="AF8" s="189"/>
      <c r="AG8" s="189"/>
      <c r="AH8" s="190" t="s">
        <v>86</v>
      </c>
      <c r="AI8" s="190"/>
      <c r="AJ8" s="190"/>
      <c r="AK8" s="190"/>
      <c r="AL8" s="190"/>
      <c r="AM8" s="190"/>
      <c r="AN8" s="166"/>
      <c r="AO8" s="189" t="s">
        <v>86</v>
      </c>
      <c r="AP8" s="189"/>
      <c r="AQ8" s="189"/>
      <c r="AR8" s="189"/>
      <c r="AS8" s="189"/>
      <c r="AT8" s="189"/>
      <c r="AU8" s="190" t="s">
        <v>86</v>
      </c>
      <c r="AV8" s="190"/>
      <c r="AW8" s="190"/>
      <c r="AX8" s="190"/>
      <c r="AY8" s="190"/>
      <c r="AZ8" s="190"/>
      <c r="BA8" s="166"/>
      <c r="BB8" s="189" t="s">
        <v>86</v>
      </c>
      <c r="BC8" s="189"/>
      <c r="BD8" s="189"/>
      <c r="BE8" s="189"/>
      <c r="BF8" s="189"/>
      <c r="BG8" s="189"/>
      <c r="BH8" s="190" t="s">
        <v>86</v>
      </c>
      <c r="BI8" s="190"/>
      <c r="BJ8" s="190"/>
      <c r="BK8" s="190"/>
      <c r="BL8" s="190"/>
      <c r="BM8" s="190"/>
    </row>
    <row r="9" spans="1:65" ht="13.5" customHeight="1">
      <c r="A9" s="191" t="s">
        <v>87</v>
      </c>
      <c r="B9" s="192">
        <v>1</v>
      </c>
      <c r="C9" s="193"/>
      <c r="D9" s="194"/>
      <c r="E9" s="194"/>
      <c r="F9" s="195" t="s">
        <v>88</v>
      </c>
      <c r="G9" s="195" t="s">
        <v>89</v>
      </c>
      <c r="H9" s="194">
        <v>1</v>
      </c>
      <c r="I9" s="193"/>
      <c r="J9" s="194"/>
      <c r="K9" s="194"/>
      <c r="L9" s="195" t="s">
        <v>88</v>
      </c>
      <c r="M9" s="196" t="s">
        <v>89</v>
      </c>
      <c r="N9" s="166"/>
      <c r="O9" s="192">
        <v>1</v>
      </c>
      <c r="P9" s="193"/>
      <c r="Q9" s="194"/>
      <c r="R9" s="194"/>
      <c r="S9" s="195" t="s">
        <v>88</v>
      </c>
      <c r="T9" s="195" t="s">
        <v>89</v>
      </c>
      <c r="U9" s="194">
        <v>1</v>
      </c>
      <c r="V9" s="193"/>
      <c r="W9" s="194"/>
      <c r="X9" s="194"/>
      <c r="Y9" s="195" t="s">
        <v>88</v>
      </c>
      <c r="Z9" s="196" t="s">
        <v>89</v>
      </c>
      <c r="AA9" s="166"/>
      <c r="AB9" s="192">
        <v>1</v>
      </c>
      <c r="AC9" s="193"/>
      <c r="AD9" s="194"/>
      <c r="AE9" s="194"/>
      <c r="AF9" s="195" t="s">
        <v>88</v>
      </c>
      <c r="AG9" s="195" t="s">
        <v>89</v>
      </c>
      <c r="AH9" s="194">
        <v>1</v>
      </c>
      <c r="AI9" s="193"/>
      <c r="AJ9" s="194"/>
      <c r="AK9" s="194"/>
      <c r="AL9" s="195" t="s">
        <v>88</v>
      </c>
      <c r="AM9" s="196" t="s">
        <v>89</v>
      </c>
      <c r="AN9" s="166"/>
      <c r="AO9" s="192">
        <v>1</v>
      </c>
      <c r="AP9" s="193"/>
      <c r="AQ9" s="194"/>
      <c r="AR9" s="194"/>
      <c r="AS9" s="195" t="s">
        <v>88</v>
      </c>
      <c r="AT9" s="195" t="s">
        <v>89</v>
      </c>
      <c r="AU9" s="194">
        <v>1</v>
      </c>
      <c r="AV9" s="193"/>
      <c r="AW9" s="194"/>
      <c r="AX9" s="194"/>
      <c r="AY9" s="195" t="s">
        <v>88</v>
      </c>
      <c r="AZ9" s="196" t="s">
        <v>89</v>
      </c>
      <c r="BA9" s="166"/>
      <c r="BB9" s="192">
        <v>1</v>
      </c>
      <c r="BC9" s="193"/>
      <c r="BD9" s="194"/>
      <c r="BE9" s="194"/>
      <c r="BF9" s="195" t="s">
        <v>88</v>
      </c>
      <c r="BG9" s="195" t="s">
        <v>89</v>
      </c>
      <c r="BH9" s="194">
        <v>1</v>
      </c>
      <c r="BI9" s="193"/>
      <c r="BJ9" s="194"/>
      <c r="BK9" s="194"/>
      <c r="BL9" s="195" t="s">
        <v>88</v>
      </c>
      <c r="BM9" s="196" t="s">
        <v>89</v>
      </c>
    </row>
    <row r="10" spans="1:65" ht="13.5" customHeight="1">
      <c r="A10" s="191"/>
      <c r="B10" s="192"/>
      <c r="C10" s="193"/>
      <c r="D10" s="194"/>
      <c r="E10" s="194"/>
      <c r="F10" s="195"/>
      <c r="G10" s="195"/>
      <c r="H10" s="194"/>
      <c r="I10" s="193"/>
      <c r="J10" s="194"/>
      <c r="K10" s="194"/>
      <c r="L10" s="195"/>
      <c r="M10" s="196"/>
      <c r="N10" s="166"/>
      <c r="O10" s="192"/>
      <c r="P10" s="193"/>
      <c r="Q10" s="194"/>
      <c r="R10" s="194"/>
      <c r="S10" s="195"/>
      <c r="T10" s="195"/>
      <c r="U10" s="194"/>
      <c r="V10" s="193"/>
      <c r="W10" s="194"/>
      <c r="X10" s="194"/>
      <c r="Y10" s="195"/>
      <c r="Z10" s="196"/>
      <c r="AA10" s="166"/>
      <c r="AB10" s="192"/>
      <c r="AC10" s="193"/>
      <c r="AD10" s="194"/>
      <c r="AE10" s="194"/>
      <c r="AF10" s="195"/>
      <c r="AG10" s="195"/>
      <c r="AH10" s="194"/>
      <c r="AI10" s="193"/>
      <c r="AJ10" s="194"/>
      <c r="AK10" s="194"/>
      <c r="AL10" s="195"/>
      <c r="AM10" s="196"/>
      <c r="AN10" s="166"/>
      <c r="AO10" s="192"/>
      <c r="AP10" s="193"/>
      <c r="AQ10" s="194"/>
      <c r="AR10" s="194"/>
      <c r="AS10" s="195"/>
      <c r="AT10" s="195"/>
      <c r="AU10" s="194"/>
      <c r="AV10" s="193"/>
      <c r="AW10" s="194"/>
      <c r="AX10" s="194"/>
      <c r="AY10" s="195"/>
      <c r="AZ10" s="196"/>
      <c r="BA10" s="166"/>
      <c r="BB10" s="192"/>
      <c r="BC10" s="193"/>
      <c r="BD10" s="194"/>
      <c r="BE10" s="194"/>
      <c r="BF10" s="195"/>
      <c r="BG10" s="195"/>
      <c r="BH10" s="194"/>
      <c r="BI10" s="193"/>
      <c r="BJ10" s="194"/>
      <c r="BK10" s="194"/>
      <c r="BL10" s="195"/>
      <c r="BM10" s="196"/>
    </row>
    <row r="11" spans="1:65" ht="13.5" customHeight="1">
      <c r="A11" s="191"/>
      <c r="B11" s="192">
        <v>2</v>
      </c>
      <c r="C11" s="193"/>
      <c r="D11" s="194"/>
      <c r="E11" s="194"/>
      <c r="F11" s="195"/>
      <c r="G11" s="195"/>
      <c r="H11" s="194">
        <v>2</v>
      </c>
      <c r="I11" s="193"/>
      <c r="J11" s="194"/>
      <c r="K11" s="194"/>
      <c r="L11" s="195"/>
      <c r="M11" s="196"/>
      <c r="N11" s="166"/>
      <c r="O11" s="192">
        <v>2</v>
      </c>
      <c r="P11" s="193"/>
      <c r="Q11" s="194"/>
      <c r="R11" s="194"/>
      <c r="S11" s="195"/>
      <c r="T11" s="195"/>
      <c r="U11" s="194">
        <v>2</v>
      </c>
      <c r="V11" s="193"/>
      <c r="W11" s="194"/>
      <c r="X11" s="194"/>
      <c r="Y11" s="195"/>
      <c r="Z11" s="196"/>
      <c r="AA11" s="166"/>
      <c r="AB11" s="192">
        <v>2</v>
      </c>
      <c r="AC11" s="193"/>
      <c r="AD11" s="194"/>
      <c r="AE11" s="194"/>
      <c r="AF11" s="195"/>
      <c r="AG11" s="195"/>
      <c r="AH11" s="194">
        <v>2</v>
      </c>
      <c r="AI11" s="193"/>
      <c r="AJ11" s="194"/>
      <c r="AK11" s="194"/>
      <c r="AL11" s="195"/>
      <c r="AM11" s="196"/>
      <c r="AN11" s="166"/>
      <c r="AO11" s="192">
        <v>2</v>
      </c>
      <c r="AP11" s="193"/>
      <c r="AQ11" s="194"/>
      <c r="AR11" s="194"/>
      <c r="AS11" s="195"/>
      <c r="AT11" s="195"/>
      <c r="AU11" s="194">
        <v>2</v>
      </c>
      <c r="AV11" s="193"/>
      <c r="AW11" s="194"/>
      <c r="AX11" s="194"/>
      <c r="AY11" s="195"/>
      <c r="AZ11" s="196"/>
      <c r="BA11" s="166"/>
      <c r="BB11" s="192">
        <v>2</v>
      </c>
      <c r="BC11" s="193"/>
      <c r="BD11" s="194"/>
      <c r="BE11" s="194"/>
      <c r="BF11" s="195"/>
      <c r="BG11" s="195"/>
      <c r="BH11" s="194">
        <v>2</v>
      </c>
      <c r="BI11" s="193"/>
      <c r="BJ11" s="194"/>
      <c r="BK11" s="194"/>
      <c r="BL11" s="195"/>
      <c r="BM11" s="196"/>
    </row>
    <row r="12" spans="1:65" ht="13.5" customHeight="1">
      <c r="A12" s="191"/>
      <c r="B12" s="192"/>
      <c r="C12" s="193"/>
      <c r="D12" s="194"/>
      <c r="E12" s="194"/>
      <c r="F12" s="195"/>
      <c r="G12" s="195"/>
      <c r="H12" s="194"/>
      <c r="I12" s="193"/>
      <c r="J12" s="194"/>
      <c r="K12" s="194"/>
      <c r="L12" s="195"/>
      <c r="M12" s="196"/>
      <c r="N12" s="166"/>
      <c r="O12" s="192"/>
      <c r="P12" s="193"/>
      <c r="Q12" s="194"/>
      <c r="R12" s="194"/>
      <c r="S12" s="195"/>
      <c r="T12" s="195"/>
      <c r="U12" s="194"/>
      <c r="V12" s="193"/>
      <c r="W12" s="194"/>
      <c r="X12" s="194"/>
      <c r="Y12" s="195"/>
      <c r="Z12" s="196"/>
      <c r="AA12" s="166"/>
      <c r="AB12" s="192"/>
      <c r="AC12" s="193"/>
      <c r="AD12" s="194"/>
      <c r="AE12" s="194"/>
      <c r="AF12" s="195"/>
      <c r="AG12" s="195"/>
      <c r="AH12" s="194"/>
      <c r="AI12" s="193"/>
      <c r="AJ12" s="194"/>
      <c r="AK12" s="194"/>
      <c r="AL12" s="195"/>
      <c r="AM12" s="196"/>
      <c r="AN12" s="166"/>
      <c r="AO12" s="192"/>
      <c r="AP12" s="193"/>
      <c r="AQ12" s="194"/>
      <c r="AR12" s="194"/>
      <c r="AS12" s="195"/>
      <c r="AT12" s="195"/>
      <c r="AU12" s="194"/>
      <c r="AV12" s="193"/>
      <c r="AW12" s="194"/>
      <c r="AX12" s="194"/>
      <c r="AY12" s="195"/>
      <c r="AZ12" s="196"/>
      <c r="BA12" s="166"/>
      <c r="BB12" s="192"/>
      <c r="BC12" s="193"/>
      <c r="BD12" s="194"/>
      <c r="BE12" s="194"/>
      <c r="BF12" s="195"/>
      <c r="BG12" s="195"/>
      <c r="BH12" s="194"/>
      <c r="BI12" s="193"/>
      <c r="BJ12" s="194"/>
      <c r="BK12" s="194"/>
      <c r="BL12" s="195"/>
      <c r="BM12" s="196"/>
    </row>
    <row r="13" spans="1:65" ht="13.5" customHeight="1">
      <c r="A13" s="191"/>
      <c r="B13" s="192">
        <v>3</v>
      </c>
      <c r="C13" s="193"/>
      <c r="D13" s="194"/>
      <c r="E13" s="194"/>
      <c r="F13" s="195"/>
      <c r="G13" s="195"/>
      <c r="H13" s="194">
        <v>3</v>
      </c>
      <c r="I13" s="193"/>
      <c r="J13" s="194"/>
      <c r="K13" s="194"/>
      <c r="L13" s="195"/>
      <c r="M13" s="196"/>
      <c r="N13" s="166"/>
      <c r="O13" s="192">
        <v>3</v>
      </c>
      <c r="P13" s="193"/>
      <c r="Q13" s="194"/>
      <c r="R13" s="194"/>
      <c r="S13" s="195"/>
      <c r="T13" s="195"/>
      <c r="U13" s="194">
        <v>3</v>
      </c>
      <c r="V13" s="193"/>
      <c r="W13" s="194"/>
      <c r="X13" s="194"/>
      <c r="Y13" s="195"/>
      <c r="Z13" s="196"/>
      <c r="AA13" s="166"/>
      <c r="AB13" s="192">
        <v>3</v>
      </c>
      <c r="AC13" s="193"/>
      <c r="AD13" s="194"/>
      <c r="AE13" s="194"/>
      <c r="AF13" s="195"/>
      <c r="AG13" s="195"/>
      <c r="AH13" s="194">
        <v>3</v>
      </c>
      <c r="AI13" s="193"/>
      <c r="AJ13" s="194"/>
      <c r="AK13" s="194"/>
      <c r="AL13" s="195"/>
      <c r="AM13" s="196"/>
      <c r="AN13" s="166"/>
      <c r="AO13" s="192">
        <v>3</v>
      </c>
      <c r="AP13" s="193"/>
      <c r="AQ13" s="194"/>
      <c r="AR13" s="194"/>
      <c r="AS13" s="195"/>
      <c r="AT13" s="195"/>
      <c r="AU13" s="194">
        <v>3</v>
      </c>
      <c r="AV13" s="193"/>
      <c r="AW13" s="194"/>
      <c r="AX13" s="194"/>
      <c r="AY13" s="195"/>
      <c r="AZ13" s="196"/>
      <c r="BA13" s="166"/>
      <c r="BB13" s="192">
        <v>3</v>
      </c>
      <c r="BC13" s="193"/>
      <c r="BD13" s="194"/>
      <c r="BE13" s="194"/>
      <c r="BF13" s="195"/>
      <c r="BG13" s="195"/>
      <c r="BH13" s="194">
        <v>3</v>
      </c>
      <c r="BI13" s="193"/>
      <c r="BJ13" s="194"/>
      <c r="BK13" s="194"/>
      <c r="BL13" s="195"/>
      <c r="BM13" s="196"/>
    </row>
    <row r="14" spans="1:65" ht="13.5" customHeight="1">
      <c r="A14" s="191"/>
      <c r="B14" s="192"/>
      <c r="C14" s="193"/>
      <c r="D14" s="194"/>
      <c r="E14" s="194"/>
      <c r="F14" s="195"/>
      <c r="G14" s="195"/>
      <c r="H14" s="194"/>
      <c r="I14" s="193"/>
      <c r="J14" s="194"/>
      <c r="K14" s="194"/>
      <c r="L14" s="195"/>
      <c r="M14" s="196"/>
      <c r="N14" s="166"/>
      <c r="O14" s="192"/>
      <c r="P14" s="193"/>
      <c r="Q14" s="194"/>
      <c r="R14" s="194"/>
      <c r="S14" s="195"/>
      <c r="T14" s="195"/>
      <c r="U14" s="194"/>
      <c r="V14" s="193"/>
      <c r="W14" s="194"/>
      <c r="X14" s="194"/>
      <c r="Y14" s="195"/>
      <c r="Z14" s="196"/>
      <c r="AA14" s="166"/>
      <c r="AB14" s="192"/>
      <c r="AC14" s="193"/>
      <c r="AD14" s="194"/>
      <c r="AE14" s="194"/>
      <c r="AF14" s="195"/>
      <c r="AG14" s="195"/>
      <c r="AH14" s="194"/>
      <c r="AI14" s="193"/>
      <c r="AJ14" s="194"/>
      <c r="AK14" s="194"/>
      <c r="AL14" s="195"/>
      <c r="AM14" s="196"/>
      <c r="AN14" s="166"/>
      <c r="AO14" s="192"/>
      <c r="AP14" s="193"/>
      <c r="AQ14" s="194"/>
      <c r="AR14" s="194"/>
      <c r="AS14" s="195"/>
      <c r="AT14" s="195"/>
      <c r="AU14" s="194"/>
      <c r="AV14" s="193"/>
      <c r="AW14" s="194"/>
      <c r="AX14" s="194"/>
      <c r="AY14" s="195"/>
      <c r="AZ14" s="196"/>
      <c r="BA14" s="166"/>
      <c r="BB14" s="192"/>
      <c r="BC14" s="193"/>
      <c r="BD14" s="194"/>
      <c r="BE14" s="194"/>
      <c r="BF14" s="195"/>
      <c r="BG14" s="195"/>
      <c r="BH14" s="194"/>
      <c r="BI14" s="193"/>
      <c r="BJ14" s="194"/>
      <c r="BK14" s="194"/>
      <c r="BL14" s="195"/>
      <c r="BM14" s="196"/>
    </row>
    <row r="15" spans="1:65" ht="13.5" customHeight="1">
      <c r="A15" s="191"/>
      <c r="B15" s="192">
        <v>4</v>
      </c>
      <c r="C15" s="193"/>
      <c r="D15" s="194"/>
      <c r="E15" s="194"/>
      <c r="F15" s="195"/>
      <c r="G15" s="195"/>
      <c r="H15" s="194">
        <v>4</v>
      </c>
      <c r="I15" s="193"/>
      <c r="J15" s="194"/>
      <c r="K15" s="194"/>
      <c r="L15" s="195"/>
      <c r="M15" s="196"/>
      <c r="N15" s="166"/>
      <c r="O15" s="192">
        <v>4</v>
      </c>
      <c r="P15" s="193"/>
      <c r="Q15" s="194"/>
      <c r="R15" s="194"/>
      <c r="S15" s="195"/>
      <c r="T15" s="195"/>
      <c r="U15" s="194">
        <v>4</v>
      </c>
      <c r="V15" s="193"/>
      <c r="W15" s="194"/>
      <c r="X15" s="194"/>
      <c r="Y15" s="195"/>
      <c r="Z15" s="196"/>
      <c r="AA15" s="166"/>
      <c r="AB15" s="192">
        <v>4</v>
      </c>
      <c r="AC15" s="193"/>
      <c r="AD15" s="194"/>
      <c r="AE15" s="194"/>
      <c r="AF15" s="195"/>
      <c r="AG15" s="195"/>
      <c r="AH15" s="194">
        <v>4</v>
      </c>
      <c r="AI15" s="193"/>
      <c r="AJ15" s="194"/>
      <c r="AK15" s="194"/>
      <c r="AL15" s="195"/>
      <c r="AM15" s="196"/>
      <c r="AN15" s="166"/>
      <c r="AO15" s="192">
        <v>4</v>
      </c>
      <c r="AP15" s="193"/>
      <c r="AQ15" s="194"/>
      <c r="AR15" s="194"/>
      <c r="AS15" s="195"/>
      <c r="AT15" s="195"/>
      <c r="AU15" s="194">
        <v>4</v>
      </c>
      <c r="AV15" s="193"/>
      <c r="AW15" s="194"/>
      <c r="AX15" s="194"/>
      <c r="AY15" s="195"/>
      <c r="AZ15" s="196"/>
      <c r="BA15" s="166"/>
      <c r="BB15" s="192">
        <v>4</v>
      </c>
      <c r="BC15" s="193"/>
      <c r="BD15" s="194"/>
      <c r="BE15" s="194"/>
      <c r="BF15" s="195"/>
      <c r="BG15" s="195"/>
      <c r="BH15" s="194">
        <v>4</v>
      </c>
      <c r="BI15" s="193"/>
      <c r="BJ15" s="194"/>
      <c r="BK15" s="194"/>
      <c r="BL15" s="195"/>
      <c r="BM15" s="196"/>
    </row>
    <row r="16" spans="1:65" ht="13.5" customHeight="1">
      <c r="A16" s="191"/>
      <c r="B16" s="192"/>
      <c r="C16" s="193"/>
      <c r="D16" s="194"/>
      <c r="E16" s="194"/>
      <c r="F16" s="195"/>
      <c r="G16" s="195"/>
      <c r="H16" s="194"/>
      <c r="I16" s="193"/>
      <c r="J16" s="194"/>
      <c r="K16" s="194"/>
      <c r="L16" s="195"/>
      <c r="M16" s="196"/>
      <c r="N16" s="166"/>
      <c r="O16" s="192"/>
      <c r="P16" s="193"/>
      <c r="Q16" s="194"/>
      <c r="R16" s="194"/>
      <c r="S16" s="195"/>
      <c r="T16" s="195"/>
      <c r="U16" s="194"/>
      <c r="V16" s="193"/>
      <c r="W16" s="194"/>
      <c r="X16" s="194"/>
      <c r="Y16" s="195"/>
      <c r="Z16" s="196"/>
      <c r="AA16" s="166"/>
      <c r="AB16" s="192"/>
      <c r="AC16" s="193"/>
      <c r="AD16" s="194"/>
      <c r="AE16" s="194"/>
      <c r="AF16" s="195"/>
      <c r="AG16" s="195"/>
      <c r="AH16" s="194"/>
      <c r="AI16" s="193"/>
      <c r="AJ16" s="194"/>
      <c r="AK16" s="194"/>
      <c r="AL16" s="195"/>
      <c r="AM16" s="196"/>
      <c r="AN16" s="166"/>
      <c r="AO16" s="192"/>
      <c r="AP16" s="193"/>
      <c r="AQ16" s="194"/>
      <c r="AR16" s="194"/>
      <c r="AS16" s="195"/>
      <c r="AT16" s="195"/>
      <c r="AU16" s="194"/>
      <c r="AV16" s="193"/>
      <c r="AW16" s="194"/>
      <c r="AX16" s="194"/>
      <c r="AY16" s="195"/>
      <c r="AZ16" s="196"/>
      <c r="BA16" s="166"/>
      <c r="BB16" s="192"/>
      <c r="BC16" s="193"/>
      <c r="BD16" s="194"/>
      <c r="BE16" s="194"/>
      <c r="BF16" s="195"/>
      <c r="BG16" s="195"/>
      <c r="BH16" s="194"/>
      <c r="BI16" s="193"/>
      <c r="BJ16" s="194"/>
      <c r="BK16" s="194"/>
      <c r="BL16" s="195"/>
      <c r="BM16" s="196"/>
    </row>
    <row r="17" spans="1:65" ht="13.5" customHeight="1">
      <c r="A17" s="191"/>
      <c r="B17" s="192">
        <v>5</v>
      </c>
      <c r="C17" s="193"/>
      <c r="D17" s="194"/>
      <c r="E17" s="194"/>
      <c r="F17" s="195"/>
      <c r="G17" s="195"/>
      <c r="H17" s="194">
        <v>5</v>
      </c>
      <c r="I17" s="193"/>
      <c r="J17" s="194"/>
      <c r="K17" s="194"/>
      <c r="L17" s="195"/>
      <c r="M17" s="196"/>
      <c r="N17" s="166"/>
      <c r="O17" s="192">
        <v>5</v>
      </c>
      <c r="P17" s="193"/>
      <c r="Q17" s="194"/>
      <c r="R17" s="194"/>
      <c r="S17" s="195"/>
      <c r="T17" s="195"/>
      <c r="U17" s="194">
        <v>5</v>
      </c>
      <c r="V17" s="193"/>
      <c r="W17" s="194"/>
      <c r="X17" s="194"/>
      <c r="Y17" s="195"/>
      <c r="Z17" s="196"/>
      <c r="AA17" s="166"/>
      <c r="AB17" s="192">
        <v>5</v>
      </c>
      <c r="AC17" s="193"/>
      <c r="AD17" s="194"/>
      <c r="AE17" s="194"/>
      <c r="AF17" s="195"/>
      <c r="AG17" s="195"/>
      <c r="AH17" s="194">
        <v>5</v>
      </c>
      <c r="AI17" s="193"/>
      <c r="AJ17" s="194"/>
      <c r="AK17" s="194"/>
      <c r="AL17" s="195"/>
      <c r="AM17" s="196"/>
      <c r="AN17" s="166"/>
      <c r="AO17" s="192">
        <v>5</v>
      </c>
      <c r="AP17" s="193"/>
      <c r="AQ17" s="194"/>
      <c r="AR17" s="194"/>
      <c r="AS17" s="195"/>
      <c r="AT17" s="195"/>
      <c r="AU17" s="194">
        <v>5</v>
      </c>
      <c r="AV17" s="193"/>
      <c r="AW17" s="194"/>
      <c r="AX17" s="194"/>
      <c r="AY17" s="195"/>
      <c r="AZ17" s="196"/>
      <c r="BA17" s="166"/>
      <c r="BB17" s="192">
        <v>5</v>
      </c>
      <c r="BC17" s="193"/>
      <c r="BD17" s="194"/>
      <c r="BE17" s="194"/>
      <c r="BF17" s="195"/>
      <c r="BG17" s="195"/>
      <c r="BH17" s="194">
        <v>5</v>
      </c>
      <c r="BI17" s="193"/>
      <c r="BJ17" s="194"/>
      <c r="BK17" s="194"/>
      <c r="BL17" s="195"/>
      <c r="BM17" s="196"/>
    </row>
    <row r="18" spans="1:65" ht="13.5" customHeight="1">
      <c r="A18" s="191"/>
      <c r="B18" s="192"/>
      <c r="C18" s="193"/>
      <c r="D18" s="194"/>
      <c r="E18" s="194"/>
      <c r="F18" s="195"/>
      <c r="G18" s="195"/>
      <c r="H18" s="194"/>
      <c r="I18" s="193"/>
      <c r="J18" s="194"/>
      <c r="K18" s="194"/>
      <c r="L18" s="195"/>
      <c r="M18" s="196"/>
      <c r="N18" s="166"/>
      <c r="O18" s="192"/>
      <c r="P18" s="193"/>
      <c r="Q18" s="194"/>
      <c r="R18" s="194"/>
      <c r="S18" s="195"/>
      <c r="T18" s="195"/>
      <c r="U18" s="194"/>
      <c r="V18" s="193"/>
      <c r="W18" s="194"/>
      <c r="X18" s="194"/>
      <c r="Y18" s="195"/>
      <c r="Z18" s="196"/>
      <c r="AA18" s="166"/>
      <c r="AB18" s="192"/>
      <c r="AC18" s="193"/>
      <c r="AD18" s="194"/>
      <c r="AE18" s="194"/>
      <c r="AF18" s="195"/>
      <c r="AG18" s="195"/>
      <c r="AH18" s="194"/>
      <c r="AI18" s="193"/>
      <c r="AJ18" s="194"/>
      <c r="AK18" s="194"/>
      <c r="AL18" s="195"/>
      <c r="AM18" s="196"/>
      <c r="AN18" s="166"/>
      <c r="AO18" s="192"/>
      <c r="AP18" s="193"/>
      <c r="AQ18" s="194"/>
      <c r="AR18" s="194"/>
      <c r="AS18" s="195"/>
      <c r="AT18" s="195"/>
      <c r="AU18" s="194"/>
      <c r="AV18" s="193"/>
      <c r="AW18" s="194"/>
      <c r="AX18" s="194"/>
      <c r="AY18" s="195"/>
      <c r="AZ18" s="196"/>
      <c r="BA18" s="166"/>
      <c r="BB18" s="192"/>
      <c r="BC18" s="193"/>
      <c r="BD18" s="194"/>
      <c r="BE18" s="194"/>
      <c r="BF18" s="195"/>
      <c r="BG18" s="195"/>
      <c r="BH18" s="194"/>
      <c r="BI18" s="193"/>
      <c r="BJ18" s="194"/>
      <c r="BK18" s="194"/>
      <c r="BL18" s="195"/>
      <c r="BM18" s="196"/>
    </row>
    <row r="19" spans="1:65" ht="13.5" customHeight="1">
      <c r="A19" s="191"/>
      <c r="B19" s="192">
        <v>6</v>
      </c>
      <c r="C19" s="193"/>
      <c r="D19" s="194"/>
      <c r="E19" s="194"/>
      <c r="F19" s="195"/>
      <c r="G19" s="195"/>
      <c r="H19" s="194">
        <v>6</v>
      </c>
      <c r="I19" s="193"/>
      <c r="J19" s="194"/>
      <c r="K19" s="194"/>
      <c r="L19" s="195"/>
      <c r="M19" s="196"/>
      <c r="N19" s="166"/>
      <c r="O19" s="192">
        <v>6</v>
      </c>
      <c r="P19" s="193"/>
      <c r="Q19" s="194"/>
      <c r="R19" s="194"/>
      <c r="S19" s="195"/>
      <c r="T19" s="195"/>
      <c r="U19" s="194">
        <v>6</v>
      </c>
      <c r="V19" s="193"/>
      <c r="W19" s="194"/>
      <c r="X19" s="194"/>
      <c r="Y19" s="195"/>
      <c r="Z19" s="196"/>
      <c r="AA19" s="166"/>
      <c r="AB19" s="192">
        <v>6</v>
      </c>
      <c r="AC19" s="193"/>
      <c r="AD19" s="194"/>
      <c r="AE19" s="194"/>
      <c r="AF19" s="195"/>
      <c r="AG19" s="195"/>
      <c r="AH19" s="194">
        <v>6</v>
      </c>
      <c r="AI19" s="193"/>
      <c r="AJ19" s="194"/>
      <c r="AK19" s="194"/>
      <c r="AL19" s="195"/>
      <c r="AM19" s="196"/>
      <c r="AN19" s="166"/>
      <c r="AO19" s="192">
        <v>6</v>
      </c>
      <c r="AP19" s="193"/>
      <c r="AQ19" s="194"/>
      <c r="AR19" s="194"/>
      <c r="AS19" s="195"/>
      <c r="AT19" s="195"/>
      <c r="AU19" s="194">
        <v>6</v>
      </c>
      <c r="AV19" s="193"/>
      <c r="AW19" s="194"/>
      <c r="AX19" s="194"/>
      <c r="AY19" s="195"/>
      <c r="AZ19" s="196"/>
      <c r="BA19" s="166"/>
      <c r="BB19" s="192">
        <v>6</v>
      </c>
      <c r="BC19" s="193"/>
      <c r="BD19" s="194"/>
      <c r="BE19" s="194"/>
      <c r="BF19" s="195"/>
      <c r="BG19" s="195"/>
      <c r="BH19" s="194">
        <v>6</v>
      </c>
      <c r="BI19" s="193"/>
      <c r="BJ19" s="194"/>
      <c r="BK19" s="194"/>
      <c r="BL19" s="195"/>
      <c r="BM19" s="196"/>
    </row>
    <row r="20" spans="1:65" ht="13.5" customHeight="1">
      <c r="A20" s="191"/>
      <c r="B20" s="192"/>
      <c r="C20" s="193"/>
      <c r="D20" s="194"/>
      <c r="E20" s="194"/>
      <c r="F20" s="195"/>
      <c r="G20" s="195"/>
      <c r="H20" s="194"/>
      <c r="I20" s="193"/>
      <c r="J20" s="194"/>
      <c r="K20" s="194"/>
      <c r="L20" s="195"/>
      <c r="M20" s="196"/>
      <c r="N20" s="166"/>
      <c r="O20" s="192"/>
      <c r="P20" s="193"/>
      <c r="Q20" s="194"/>
      <c r="R20" s="194"/>
      <c r="S20" s="195"/>
      <c r="T20" s="195"/>
      <c r="U20" s="194"/>
      <c r="V20" s="193"/>
      <c r="W20" s="194"/>
      <c r="X20" s="194"/>
      <c r="Y20" s="195"/>
      <c r="Z20" s="196"/>
      <c r="AA20" s="166"/>
      <c r="AB20" s="192"/>
      <c r="AC20" s="193"/>
      <c r="AD20" s="194"/>
      <c r="AE20" s="194"/>
      <c r="AF20" s="195"/>
      <c r="AG20" s="195"/>
      <c r="AH20" s="194"/>
      <c r="AI20" s="193"/>
      <c r="AJ20" s="194"/>
      <c r="AK20" s="194"/>
      <c r="AL20" s="195"/>
      <c r="AM20" s="196"/>
      <c r="AN20" s="166"/>
      <c r="AO20" s="192"/>
      <c r="AP20" s="193"/>
      <c r="AQ20" s="194"/>
      <c r="AR20" s="194"/>
      <c r="AS20" s="195"/>
      <c r="AT20" s="195"/>
      <c r="AU20" s="194"/>
      <c r="AV20" s="193"/>
      <c r="AW20" s="194"/>
      <c r="AX20" s="194"/>
      <c r="AY20" s="195"/>
      <c r="AZ20" s="196"/>
      <c r="BA20" s="166"/>
      <c r="BB20" s="192"/>
      <c r="BC20" s="193"/>
      <c r="BD20" s="194"/>
      <c r="BE20" s="194"/>
      <c r="BF20" s="195"/>
      <c r="BG20" s="195"/>
      <c r="BH20" s="194"/>
      <c r="BI20" s="193"/>
      <c r="BJ20" s="194"/>
      <c r="BK20" s="194"/>
      <c r="BL20" s="195"/>
      <c r="BM20" s="196"/>
    </row>
    <row r="21" spans="1:65" ht="13.5" customHeight="1">
      <c r="A21" s="197"/>
      <c r="B21" s="198" t="s">
        <v>90</v>
      </c>
      <c r="C21" s="198"/>
      <c r="D21" s="199" t="s">
        <v>91</v>
      </c>
      <c r="E21" s="199"/>
      <c r="F21" s="200"/>
      <c r="G21" s="200"/>
      <c r="H21" s="199" t="s">
        <v>90</v>
      </c>
      <c r="I21" s="199"/>
      <c r="J21" s="199" t="s">
        <v>91</v>
      </c>
      <c r="K21" s="199"/>
      <c r="L21" s="201"/>
      <c r="M21" s="201"/>
      <c r="N21" s="166"/>
      <c r="O21" s="198" t="s">
        <v>90</v>
      </c>
      <c r="P21" s="198"/>
      <c r="Q21" s="199" t="s">
        <v>91</v>
      </c>
      <c r="R21" s="199"/>
      <c r="S21" s="200"/>
      <c r="T21" s="200"/>
      <c r="U21" s="202" t="s">
        <v>90</v>
      </c>
      <c r="V21" s="202"/>
      <c r="W21" s="202" t="s">
        <v>91</v>
      </c>
      <c r="X21" s="202"/>
      <c r="Y21" s="201"/>
      <c r="Z21" s="201"/>
      <c r="AA21" s="166"/>
      <c r="AB21" s="203" t="s">
        <v>90</v>
      </c>
      <c r="AC21" s="203"/>
      <c r="AD21" s="202" t="s">
        <v>91</v>
      </c>
      <c r="AE21" s="202"/>
      <c r="AF21" s="200"/>
      <c r="AG21" s="200"/>
      <c r="AH21" s="202" t="s">
        <v>90</v>
      </c>
      <c r="AI21" s="202"/>
      <c r="AJ21" s="202" t="s">
        <v>91</v>
      </c>
      <c r="AK21" s="202"/>
      <c r="AL21" s="201"/>
      <c r="AM21" s="201"/>
      <c r="AN21" s="166"/>
      <c r="AO21" s="203" t="s">
        <v>90</v>
      </c>
      <c r="AP21" s="203"/>
      <c r="AQ21" s="202" t="s">
        <v>91</v>
      </c>
      <c r="AR21" s="202"/>
      <c r="AS21" s="200"/>
      <c r="AT21" s="200"/>
      <c r="AU21" s="202" t="s">
        <v>90</v>
      </c>
      <c r="AV21" s="202"/>
      <c r="AW21" s="202" t="s">
        <v>91</v>
      </c>
      <c r="AX21" s="202"/>
      <c r="AY21" s="201"/>
      <c r="AZ21" s="201"/>
      <c r="BA21" s="166"/>
      <c r="BB21" s="203" t="s">
        <v>90</v>
      </c>
      <c r="BC21" s="203"/>
      <c r="BD21" s="202" t="s">
        <v>91</v>
      </c>
      <c r="BE21" s="202"/>
      <c r="BF21" s="204"/>
      <c r="BG21" s="204"/>
      <c r="BH21" s="202" t="s">
        <v>90</v>
      </c>
      <c r="BI21" s="202"/>
      <c r="BJ21" s="202" t="s">
        <v>91</v>
      </c>
      <c r="BK21" s="202"/>
      <c r="BL21" s="205"/>
      <c r="BM21" s="205"/>
    </row>
    <row r="22" spans="1:65" ht="10.5" customHeight="1">
      <c r="A22" s="155"/>
      <c r="B22" s="206"/>
      <c r="C22" s="166"/>
      <c r="D22" s="206"/>
      <c r="E22" s="206"/>
      <c r="F22" s="207"/>
      <c r="G22" s="207"/>
      <c r="H22" s="206"/>
      <c r="I22" s="166"/>
      <c r="J22" s="206"/>
      <c r="K22" s="206"/>
      <c r="L22" s="207"/>
      <c r="M22" s="207"/>
      <c r="N22" s="166"/>
      <c r="O22" s="206"/>
      <c r="P22" s="166"/>
      <c r="Q22" s="206"/>
      <c r="R22" s="206"/>
      <c r="S22" s="207"/>
      <c r="T22" s="207"/>
      <c r="U22" s="206"/>
      <c r="V22" s="166"/>
      <c r="W22" s="206"/>
      <c r="X22" s="206"/>
      <c r="Y22" s="207"/>
      <c r="Z22" s="207"/>
      <c r="AA22" s="166"/>
      <c r="AB22" s="206"/>
      <c r="AC22" s="166"/>
      <c r="AD22" s="206"/>
      <c r="AE22" s="206"/>
      <c r="AF22" s="207"/>
      <c r="AG22" s="207"/>
      <c r="AH22" s="206"/>
      <c r="AI22" s="166"/>
      <c r="AJ22" s="206"/>
      <c r="AK22" s="206"/>
      <c r="AL22" s="207"/>
      <c r="AM22" s="207"/>
      <c r="AN22" s="166"/>
      <c r="AO22" s="206"/>
      <c r="AP22" s="166"/>
      <c r="AQ22" s="206"/>
      <c r="AR22" s="206"/>
      <c r="AS22" s="207"/>
      <c r="AT22" s="207"/>
      <c r="AU22" s="206"/>
      <c r="AV22" s="166"/>
      <c r="AW22" s="206"/>
      <c r="AX22" s="206"/>
      <c r="AY22" s="207"/>
      <c r="AZ22" s="207"/>
      <c r="BA22" s="166"/>
      <c r="BB22" s="206"/>
      <c r="BC22" s="166"/>
      <c r="BD22" s="206"/>
      <c r="BE22" s="206"/>
      <c r="BF22" s="207"/>
      <c r="BG22" s="207"/>
      <c r="BH22" s="206"/>
      <c r="BI22" s="166"/>
      <c r="BJ22" s="206"/>
      <c r="BK22" s="206"/>
      <c r="BL22" s="207"/>
      <c r="BM22" s="208"/>
    </row>
    <row r="23" spans="1:65" ht="15" customHeight="1">
      <c r="A23" s="209" t="s">
        <v>92</v>
      </c>
      <c r="B23" s="209"/>
      <c r="C23" s="209"/>
      <c r="D23" s="209"/>
      <c r="E23" s="210" t="str">
        <f>O3</f>
        <v>SK Kometa B</v>
      </c>
      <c r="F23" s="210"/>
      <c r="G23" s="210"/>
      <c r="H23" s="210"/>
      <c r="I23" s="210"/>
      <c r="J23" s="210"/>
      <c r="K23" s="210"/>
      <c r="L23" s="211" t="s">
        <v>93</v>
      </c>
      <c r="M23" s="211"/>
      <c r="N23" s="211"/>
      <c r="O23" s="211"/>
      <c r="P23" s="211"/>
      <c r="Q23" s="212" t="str">
        <f>AB3</f>
        <v>SK Třebín B</v>
      </c>
      <c r="R23" s="212"/>
      <c r="S23" s="212"/>
      <c r="T23" s="212"/>
      <c r="U23" s="212"/>
      <c r="V23" s="212"/>
      <c r="W23" s="213" t="s">
        <v>94</v>
      </c>
      <c r="X23" s="213"/>
      <c r="Y23" s="213"/>
      <c r="Z23" s="166"/>
      <c r="AA23" s="214" t="s">
        <v>95</v>
      </c>
      <c r="AB23" s="214"/>
      <c r="AC23" s="214"/>
      <c r="AD23" s="214"/>
      <c r="AE23" s="214"/>
      <c r="AF23" s="215" t="s">
        <v>96</v>
      </c>
      <c r="AG23" s="216" t="s">
        <v>97</v>
      </c>
      <c r="AH23" s="166"/>
      <c r="AI23" s="217" t="s">
        <v>98</v>
      </c>
      <c r="AJ23" s="218"/>
      <c r="AK23" s="218"/>
      <c r="AL23" s="218"/>
      <c r="AM23" s="218"/>
      <c r="AN23" s="218"/>
      <c r="AO23" s="218"/>
      <c r="AP23" s="218"/>
      <c r="AQ23" s="218"/>
      <c r="AR23" s="218"/>
      <c r="AS23" s="218"/>
      <c r="AT23" s="218"/>
      <c r="AU23" s="218"/>
      <c r="AV23" s="218"/>
      <c r="AW23" s="218"/>
      <c r="AX23" s="218"/>
      <c r="AY23" s="218"/>
      <c r="AZ23" s="218"/>
      <c r="BA23" s="218"/>
      <c r="BB23" s="166"/>
      <c r="BC23" s="166"/>
      <c r="BD23" s="166"/>
      <c r="BE23" s="166"/>
      <c r="BF23" s="166"/>
      <c r="BG23" s="166"/>
      <c r="BH23" s="166"/>
      <c r="BI23" s="166"/>
      <c r="BJ23" s="166"/>
      <c r="BK23" s="166"/>
      <c r="BL23" s="166"/>
      <c r="BM23" s="219"/>
    </row>
    <row r="24" spans="1:65" s="231" customFormat="1" ht="15" customHeight="1">
      <c r="A24" s="220" t="s">
        <v>99</v>
      </c>
      <c r="B24" s="220"/>
      <c r="C24" s="220"/>
      <c r="D24" s="220"/>
      <c r="E24" s="220"/>
      <c r="F24" s="220"/>
      <c r="G24" s="220"/>
      <c r="H24" s="220"/>
      <c r="I24" s="220"/>
      <c r="J24" s="221" t="s">
        <v>100</v>
      </c>
      <c r="K24" s="221"/>
      <c r="L24" s="222" t="s">
        <v>99</v>
      </c>
      <c r="M24" s="222"/>
      <c r="N24" s="222"/>
      <c r="O24" s="222"/>
      <c r="P24" s="222"/>
      <c r="Q24" s="222"/>
      <c r="R24" s="222"/>
      <c r="S24" s="222"/>
      <c r="T24" s="222"/>
      <c r="U24" s="223" t="s">
        <v>100</v>
      </c>
      <c r="V24" s="223"/>
      <c r="W24" s="224" t="s">
        <v>101</v>
      </c>
      <c r="X24" s="225" t="s">
        <v>102</v>
      </c>
      <c r="Y24" s="225" t="s">
        <v>103</v>
      </c>
      <c r="Z24" s="225"/>
      <c r="AA24" s="225" t="s">
        <v>104</v>
      </c>
      <c r="AB24" s="226" t="s">
        <v>105</v>
      </c>
      <c r="AC24" s="227" t="s">
        <v>106</v>
      </c>
      <c r="AD24" s="228" t="s">
        <v>107</v>
      </c>
      <c r="AE24" s="228"/>
      <c r="AF24" s="228"/>
      <c r="AG24" s="228"/>
      <c r="AH24" s="145"/>
      <c r="AI24" s="229"/>
      <c r="AJ24" s="229"/>
      <c r="AK24" s="229"/>
      <c r="AL24" s="229"/>
      <c r="AM24" s="229"/>
      <c r="AN24" s="229"/>
      <c r="AO24" s="229"/>
      <c r="AP24" s="229"/>
      <c r="AQ24" s="229"/>
      <c r="AR24" s="229"/>
      <c r="AS24" s="229"/>
      <c r="AT24" s="229"/>
      <c r="AU24" s="229"/>
      <c r="AV24" s="229"/>
      <c r="AW24" s="229"/>
      <c r="AX24" s="229"/>
      <c r="AY24" s="229"/>
      <c r="AZ24" s="229"/>
      <c r="BA24" s="229"/>
      <c r="BB24" s="145"/>
      <c r="BC24" s="230" t="s">
        <v>108</v>
      </c>
      <c r="BD24" s="230"/>
      <c r="BE24" s="230"/>
      <c r="BF24" s="230"/>
      <c r="BG24" s="230"/>
      <c r="BH24" s="230"/>
      <c r="BI24" s="230"/>
      <c r="BJ24" s="230"/>
      <c r="BK24" s="230"/>
      <c r="BL24" s="230"/>
      <c r="BM24" s="230"/>
    </row>
    <row r="25" spans="1:65" ht="15" customHeight="1">
      <c r="A25" s="232"/>
      <c r="B25" s="232"/>
      <c r="C25" s="232"/>
      <c r="D25" s="232"/>
      <c r="E25" s="232"/>
      <c r="F25" s="232"/>
      <c r="G25" s="232"/>
      <c r="H25" s="232"/>
      <c r="I25" s="232"/>
      <c r="J25" s="233"/>
      <c r="K25" s="233"/>
      <c r="L25" s="234"/>
      <c r="M25" s="234"/>
      <c r="N25" s="234"/>
      <c r="O25" s="234"/>
      <c r="P25" s="234"/>
      <c r="Q25" s="234"/>
      <c r="R25" s="234"/>
      <c r="S25" s="234"/>
      <c r="T25" s="234"/>
      <c r="U25" s="233"/>
      <c r="V25" s="233"/>
      <c r="W25" s="235"/>
      <c r="X25" s="193"/>
      <c r="Y25" s="194"/>
      <c r="Z25" s="194"/>
      <c r="AA25" s="193"/>
      <c r="AB25" s="193"/>
      <c r="AC25" s="193"/>
      <c r="AD25" s="236"/>
      <c r="AE25" s="236"/>
      <c r="AF25" s="236"/>
      <c r="AG25" s="236"/>
      <c r="AH25" s="166"/>
      <c r="AI25" s="229"/>
      <c r="AJ25" s="229"/>
      <c r="AK25" s="229"/>
      <c r="AL25" s="229"/>
      <c r="AM25" s="229"/>
      <c r="AN25" s="229"/>
      <c r="AO25" s="229"/>
      <c r="AP25" s="229"/>
      <c r="AQ25" s="229"/>
      <c r="AR25" s="229"/>
      <c r="AS25" s="229"/>
      <c r="AT25" s="229"/>
      <c r="AU25" s="229"/>
      <c r="AV25" s="229"/>
      <c r="AW25" s="229"/>
      <c r="AX25" s="229"/>
      <c r="AY25" s="229"/>
      <c r="AZ25" s="229"/>
      <c r="BA25" s="229"/>
      <c r="BB25" s="166"/>
      <c r="BC25" s="232"/>
      <c r="BD25" s="232"/>
      <c r="BE25" s="232"/>
      <c r="BF25" s="237" t="s">
        <v>96</v>
      </c>
      <c r="BG25" s="237"/>
      <c r="BH25" s="237"/>
      <c r="BI25" s="237" t="s">
        <v>97</v>
      </c>
      <c r="BJ25" s="237"/>
      <c r="BK25" s="238" t="s">
        <v>109</v>
      </c>
      <c r="BL25" s="238"/>
      <c r="BM25" s="238"/>
    </row>
    <row r="26" spans="1:65" ht="15" customHeight="1">
      <c r="A26" s="232"/>
      <c r="B26" s="232"/>
      <c r="C26" s="232"/>
      <c r="D26" s="232"/>
      <c r="E26" s="232"/>
      <c r="F26" s="232"/>
      <c r="G26" s="232"/>
      <c r="H26" s="232"/>
      <c r="I26" s="232"/>
      <c r="J26" s="233"/>
      <c r="K26" s="233"/>
      <c r="L26" s="239"/>
      <c r="M26" s="239"/>
      <c r="N26" s="239"/>
      <c r="O26" s="239"/>
      <c r="P26" s="239"/>
      <c r="Q26" s="239"/>
      <c r="R26" s="239"/>
      <c r="S26" s="239"/>
      <c r="T26" s="239"/>
      <c r="U26" s="233"/>
      <c r="V26" s="233"/>
      <c r="W26" s="235"/>
      <c r="X26" s="193"/>
      <c r="Y26" s="194"/>
      <c r="Z26" s="194"/>
      <c r="AA26" s="193"/>
      <c r="AB26" s="193"/>
      <c r="AC26" s="193"/>
      <c r="AD26" s="236"/>
      <c r="AE26" s="236"/>
      <c r="AF26" s="236"/>
      <c r="AG26" s="236"/>
      <c r="AH26" s="166"/>
      <c r="AI26" s="229"/>
      <c r="AJ26" s="229"/>
      <c r="AK26" s="229"/>
      <c r="AL26" s="229"/>
      <c r="AM26" s="229"/>
      <c r="AN26" s="229"/>
      <c r="AO26" s="229"/>
      <c r="AP26" s="229"/>
      <c r="AQ26" s="229"/>
      <c r="AR26" s="229"/>
      <c r="AS26" s="229"/>
      <c r="AT26" s="229"/>
      <c r="AU26" s="229"/>
      <c r="AV26" s="229"/>
      <c r="AW26" s="229"/>
      <c r="AX26" s="229"/>
      <c r="AY26" s="229"/>
      <c r="AZ26" s="229"/>
      <c r="BA26" s="229"/>
      <c r="BB26" s="166"/>
      <c r="BC26" s="189" t="s">
        <v>79</v>
      </c>
      <c r="BD26" s="189"/>
      <c r="BE26" s="189"/>
      <c r="BF26" s="240"/>
      <c r="BG26" s="241"/>
      <c r="BH26" s="242"/>
      <c r="BI26" s="240"/>
      <c r="BJ26" s="242"/>
      <c r="BK26" s="240"/>
      <c r="BL26" s="241"/>
      <c r="BM26" s="243"/>
    </row>
    <row r="27" spans="1:65" ht="15" customHeight="1">
      <c r="A27" s="232"/>
      <c r="B27" s="232"/>
      <c r="C27" s="232"/>
      <c r="D27" s="232"/>
      <c r="E27" s="232"/>
      <c r="F27" s="232"/>
      <c r="G27" s="232"/>
      <c r="H27" s="232"/>
      <c r="I27" s="232"/>
      <c r="J27" s="233"/>
      <c r="K27" s="233"/>
      <c r="L27" s="239"/>
      <c r="M27" s="239"/>
      <c r="N27" s="239"/>
      <c r="O27" s="239"/>
      <c r="P27" s="239"/>
      <c r="Q27" s="239"/>
      <c r="R27" s="239"/>
      <c r="S27" s="239"/>
      <c r="T27" s="239"/>
      <c r="U27" s="233"/>
      <c r="V27" s="233"/>
      <c r="W27" s="235"/>
      <c r="X27" s="193"/>
      <c r="Y27" s="194"/>
      <c r="Z27" s="194"/>
      <c r="AA27" s="193"/>
      <c r="AB27" s="193"/>
      <c r="AC27" s="193"/>
      <c r="AD27" s="236"/>
      <c r="AE27" s="236"/>
      <c r="AF27" s="236"/>
      <c r="AG27" s="236"/>
      <c r="AH27" s="166"/>
      <c r="AI27" s="229"/>
      <c r="AJ27" s="229"/>
      <c r="AK27" s="229"/>
      <c r="AL27" s="229"/>
      <c r="AM27" s="229"/>
      <c r="AN27" s="229"/>
      <c r="AO27" s="229"/>
      <c r="AP27" s="229"/>
      <c r="AQ27" s="229"/>
      <c r="AR27" s="229"/>
      <c r="AS27" s="229"/>
      <c r="AT27" s="229"/>
      <c r="AU27" s="229"/>
      <c r="AV27" s="229"/>
      <c r="AW27" s="229"/>
      <c r="AX27" s="229"/>
      <c r="AY27" s="229"/>
      <c r="AZ27" s="229"/>
      <c r="BA27" s="229"/>
      <c r="BB27" s="166"/>
      <c r="BC27" s="189" t="s">
        <v>80</v>
      </c>
      <c r="BD27" s="189"/>
      <c r="BE27" s="189"/>
      <c r="BF27" s="244"/>
      <c r="BG27" s="245"/>
      <c r="BH27" s="246"/>
      <c r="BI27" s="244"/>
      <c r="BJ27" s="246"/>
      <c r="BK27" s="240"/>
      <c r="BL27" s="241"/>
      <c r="BM27" s="243"/>
    </row>
    <row r="28" spans="1:65" ht="15" customHeight="1">
      <c r="A28" s="232"/>
      <c r="B28" s="232"/>
      <c r="C28" s="232"/>
      <c r="D28" s="232"/>
      <c r="E28" s="232"/>
      <c r="F28" s="232"/>
      <c r="G28" s="232"/>
      <c r="H28" s="232"/>
      <c r="I28" s="232"/>
      <c r="J28" s="233"/>
      <c r="K28" s="233"/>
      <c r="L28" s="239"/>
      <c r="M28" s="239"/>
      <c r="N28" s="239"/>
      <c r="O28" s="239"/>
      <c r="P28" s="239"/>
      <c r="Q28" s="239"/>
      <c r="R28" s="239"/>
      <c r="S28" s="239"/>
      <c r="T28" s="239"/>
      <c r="U28" s="233"/>
      <c r="V28" s="233"/>
      <c r="W28" s="235"/>
      <c r="X28" s="193"/>
      <c r="Y28" s="194"/>
      <c r="Z28" s="194"/>
      <c r="AA28" s="193"/>
      <c r="AB28" s="193"/>
      <c r="AC28" s="193"/>
      <c r="AD28" s="236"/>
      <c r="AE28" s="236"/>
      <c r="AF28" s="236"/>
      <c r="AG28" s="236"/>
      <c r="AH28" s="166"/>
      <c r="AI28" s="229"/>
      <c r="AJ28" s="229"/>
      <c r="AK28" s="229"/>
      <c r="AL28" s="229"/>
      <c r="AM28" s="229"/>
      <c r="AN28" s="229"/>
      <c r="AO28" s="229"/>
      <c r="AP28" s="229"/>
      <c r="AQ28" s="229"/>
      <c r="AR28" s="229"/>
      <c r="AS28" s="229"/>
      <c r="AT28" s="229"/>
      <c r="AU28" s="229"/>
      <c r="AV28" s="229"/>
      <c r="AW28" s="229"/>
      <c r="AX28" s="229"/>
      <c r="AY28" s="229"/>
      <c r="AZ28" s="229"/>
      <c r="BA28" s="229"/>
      <c r="BB28" s="166"/>
      <c r="BC28" s="189" t="s">
        <v>81</v>
      </c>
      <c r="BD28" s="189"/>
      <c r="BE28" s="189"/>
      <c r="BF28" s="244"/>
      <c r="BG28" s="245"/>
      <c r="BH28" s="246"/>
      <c r="BI28" s="244"/>
      <c r="BJ28" s="246"/>
      <c r="BK28" s="240"/>
      <c r="BL28" s="241"/>
      <c r="BM28" s="243"/>
    </row>
    <row r="29" spans="1:65" ht="15" customHeight="1">
      <c r="A29" s="232"/>
      <c r="B29" s="232"/>
      <c r="C29" s="232"/>
      <c r="D29" s="232"/>
      <c r="E29" s="232"/>
      <c r="F29" s="232"/>
      <c r="G29" s="232"/>
      <c r="H29" s="232"/>
      <c r="I29" s="232"/>
      <c r="J29" s="233"/>
      <c r="K29" s="233"/>
      <c r="L29" s="239"/>
      <c r="M29" s="239"/>
      <c r="N29" s="239"/>
      <c r="O29" s="239"/>
      <c r="P29" s="239"/>
      <c r="Q29" s="239"/>
      <c r="R29" s="239"/>
      <c r="S29" s="239"/>
      <c r="T29" s="239"/>
      <c r="U29" s="233"/>
      <c r="V29" s="233"/>
      <c r="W29" s="235"/>
      <c r="X29" s="193"/>
      <c r="Y29" s="194"/>
      <c r="Z29" s="194"/>
      <c r="AA29" s="193"/>
      <c r="AB29" s="193"/>
      <c r="AC29" s="193"/>
      <c r="AD29" s="236"/>
      <c r="AE29" s="236"/>
      <c r="AF29" s="236"/>
      <c r="AG29" s="236"/>
      <c r="AH29" s="166"/>
      <c r="AI29" s="229"/>
      <c r="AJ29" s="229"/>
      <c r="AK29" s="229"/>
      <c r="AL29" s="229"/>
      <c r="AM29" s="229"/>
      <c r="AN29" s="229"/>
      <c r="AO29" s="229"/>
      <c r="AP29" s="229"/>
      <c r="AQ29" s="229"/>
      <c r="AR29" s="229"/>
      <c r="AS29" s="229"/>
      <c r="AT29" s="229"/>
      <c r="AU29" s="229"/>
      <c r="AV29" s="229"/>
      <c r="AW29" s="229"/>
      <c r="AX29" s="229"/>
      <c r="AY29" s="229"/>
      <c r="AZ29" s="229"/>
      <c r="BA29" s="229"/>
      <c r="BB29" s="166"/>
      <c r="BC29" s="189" t="s">
        <v>82</v>
      </c>
      <c r="BD29" s="189"/>
      <c r="BE29" s="189"/>
      <c r="BF29" s="244"/>
      <c r="BG29" s="245"/>
      <c r="BH29" s="246"/>
      <c r="BI29" s="244"/>
      <c r="BJ29" s="246"/>
      <c r="BK29" s="240"/>
      <c r="BL29" s="241"/>
      <c r="BM29" s="243"/>
    </row>
    <row r="30" spans="1:65" ht="15" customHeight="1">
      <c r="A30" s="232"/>
      <c r="B30" s="232"/>
      <c r="C30" s="232"/>
      <c r="D30" s="232"/>
      <c r="E30" s="232"/>
      <c r="F30" s="232"/>
      <c r="G30" s="232"/>
      <c r="H30" s="232"/>
      <c r="I30" s="232"/>
      <c r="J30" s="233"/>
      <c r="K30" s="233"/>
      <c r="L30" s="239"/>
      <c r="M30" s="239"/>
      <c r="N30" s="239"/>
      <c r="O30" s="239"/>
      <c r="P30" s="239"/>
      <c r="Q30" s="239"/>
      <c r="R30" s="239"/>
      <c r="S30" s="239"/>
      <c r="T30" s="239"/>
      <c r="U30" s="233"/>
      <c r="V30" s="233"/>
      <c r="W30" s="235"/>
      <c r="X30" s="193"/>
      <c r="Y30" s="194"/>
      <c r="Z30" s="194"/>
      <c r="AA30" s="193"/>
      <c r="AB30" s="193"/>
      <c r="AC30" s="193"/>
      <c r="AD30" s="236"/>
      <c r="AE30" s="236"/>
      <c r="AF30" s="236"/>
      <c r="AG30" s="236"/>
      <c r="AH30" s="166"/>
      <c r="AI30" s="229"/>
      <c r="AJ30" s="229"/>
      <c r="AK30" s="229"/>
      <c r="AL30" s="229"/>
      <c r="AM30" s="229"/>
      <c r="AN30" s="229"/>
      <c r="AO30" s="229"/>
      <c r="AP30" s="229"/>
      <c r="AQ30" s="229"/>
      <c r="AR30" s="229"/>
      <c r="AS30" s="229"/>
      <c r="AT30" s="229"/>
      <c r="AU30" s="229"/>
      <c r="AV30" s="229"/>
      <c r="AW30" s="229"/>
      <c r="AX30" s="229"/>
      <c r="AY30" s="229"/>
      <c r="AZ30" s="229"/>
      <c r="BA30" s="229"/>
      <c r="BB30" s="166"/>
      <c r="BC30" s="189" t="s">
        <v>83</v>
      </c>
      <c r="BD30" s="189"/>
      <c r="BE30" s="189"/>
      <c r="BF30" s="244"/>
      <c r="BG30" s="245"/>
      <c r="BH30" s="246"/>
      <c r="BI30" s="244"/>
      <c r="BJ30" s="246"/>
      <c r="BK30" s="240"/>
      <c r="BL30" s="241"/>
      <c r="BM30" s="243"/>
    </row>
    <row r="31" spans="1:65" ht="15" customHeight="1">
      <c r="A31" s="232"/>
      <c r="B31" s="232"/>
      <c r="C31" s="232"/>
      <c r="D31" s="232"/>
      <c r="E31" s="232"/>
      <c r="F31" s="232"/>
      <c r="G31" s="232"/>
      <c r="H31" s="232"/>
      <c r="I31" s="232"/>
      <c r="J31" s="233"/>
      <c r="K31" s="233"/>
      <c r="L31" s="239"/>
      <c r="M31" s="239"/>
      <c r="N31" s="239"/>
      <c r="O31" s="239"/>
      <c r="P31" s="239"/>
      <c r="Q31" s="239"/>
      <c r="R31" s="239"/>
      <c r="S31" s="239"/>
      <c r="T31" s="239"/>
      <c r="U31" s="233"/>
      <c r="V31" s="233"/>
      <c r="W31" s="235"/>
      <c r="X31" s="193"/>
      <c r="Y31" s="194"/>
      <c r="Z31" s="194"/>
      <c r="AA31" s="193"/>
      <c r="AB31" s="193"/>
      <c r="AC31" s="193"/>
      <c r="AD31" s="236"/>
      <c r="AE31" s="236"/>
      <c r="AF31" s="236"/>
      <c r="AG31" s="236"/>
      <c r="AH31" s="166"/>
      <c r="AI31" s="229"/>
      <c r="AJ31" s="229"/>
      <c r="AK31" s="229"/>
      <c r="AL31" s="229"/>
      <c r="AM31" s="229"/>
      <c r="AN31" s="229"/>
      <c r="AO31" s="229"/>
      <c r="AP31" s="229"/>
      <c r="AQ31" s="229"/>
      <c r="AR31" s="229"/>
      <c r="AS31" s="229"/>
      <c r="AT31" s="229"/>
      <c r="AU31" s="229"/>
      <c r="AV31" s="229"/>
      <c r="AW31" s="229"/>
      <c r="AX31" s="229"/>
      <c r="AY31" s="229"/>
      <c r="AZ31" s="229"/>
      <c r="BA31" s="229"/>
      <c r="BB31" s="166"/>
      <c r="BC31" s="189" t="s">
        <v>110</v>
      </c>
      <c r="BD31" s="189"/>
      <c r="BE31" s="189"/>
      <c r="BF31" s="244"/>
      <c r="BG31" s="245"/>
      <c r="BH31" s="246"/>
      <c r="BI31" s="244"/>
      <c r="BJ31" s="246"/>
      <c r="BK31" s="240"/>
      <c r="BL31" s="241"/>
      <c r="BM31" s="243"/>
    </row>
    <row r="32" spans="1:65" ht="15" customHeight="1">
      <c r="A32" s="232"/>
      <c r="B32" s="232"/>
      <c r="C32" s="232"/>
      <c r="D32" s="232"/>
      <c r="E32" s="232"/>
      <c r="F32" s="232"/>
      <c r="G32" s="232"/>
      <c r="H32" s="232"/>
      <c r="I32" s="232"/>
      <c r="J32" s="233"/>
      <c r="K32" s="233"/>
      <c r="L32" s="239"/>
      <c r="M32" s="239"/>
      <c r="N32" s="239"/>
      <c r="O32" s="239"/>
      <c r="P32" s="239"/>
      <c r="Q32" s="239"/>
      <c r="R32" s="239"/>
      <c r="S32" s="239"/>
      <c r="T32" s="239"/>
      <c r="U32" s="233"/>
      <c r="V32" s="233"/>
      <c r="W32" s="235"/>
      <c r="X32" s="193"/>
      <c r="Y32" s="194"/>
      <c r="Z32" s="194"/>
      <c r="AA32" s="193"/>
      <c r="AB32" s="193"/>
      <c r="AC32" s="193"/>
      <c r="AD32" s="236"/>
      <c r="AE32" s="236"/>
      <c r="AF32" s="236"/>
      <c r="AG32" s="236"/>
      <c r="AH32" s="166"/>
      <c r="AI32" s="229"/>
      <c r="AJ32" s="229"/>
      <c r="AK32" s="229"/>
      <c r="AL32" s="229"/>
      <c r="AM32" s="229"/>
      <c r="AN32" s="229"/>
      <c r="AO32" s="229"/>
      <c r="AP32" s="229"/>
      <c r="AQ32" s="229"/>
      <c r="AR32" s="229"/>
      <c r="AS32" s="229"/>
      <c r="AT32" s="229"/>
      <c r="AU32" s="229"/>
      <c r="AV32" s="229"/>
      <c r="AW32" s="229"/>
      <c r="AX32" s="229"/>
      <c r="AY32" s="229"/>
      <c r="AZ32" s="229"/>
      <c r="BA32" s="229"/>
      <c r="BB32" s="166"/>
      <c r="BC32" s="247" t="s">
        <v>111</v>
      </c>
      <c r="BD32" s="247"/>
      <c r="BE32" s="247"/>
      <c r="BF32" s="247"/>
      <c r="BG32" s="247"/>
      <c r="BH32" s="247"/>
      <c r="BI32" s="247"/>
      <c r="BJ32" s="247"/>
      <c r="BK32" s="248" t="s">
        <v>112</v>
      </c>
      <c r="BL32" s="248"/>
      <c r="BM32" s="248"/>
    </row>
    <row r="33" spans="1:65" ht="15" customHeight="1">
      <c r="A33" s="232"/>
      <c r="B33" s="232"/>
      <c r="C33" s="232"/>
      <c r="D33" s="232"/>
      <c r="E33" s="232"/>
      <c r="F33" s="232"/>
      <c r="G33" s="232"/>
      <c r="H33" s="232"/>
      <c r="I33" s="232"/>
      <c r="J33" s="233"/>
      <c r="K33" s="233"/>
      <c r="L33" s="239"/>
      <c r="M33" s="239"/>
      <c r="N33" s="239"/>
      <c r="O33" s="239"/>
      <c r="P33" s="239"/>
      <c r="Q33" s="239"/>
      <c r="R33" s="239"/>
      <c r="S33" s="239"/>
      <c r="T33" s="239"/>
      <c r="U33" s="233"/>
      <c r="V33" s="233"/>
      <c r="W33" s="235"/>
      <c r="X33" s="193"/>
      <c r="Y33" s="194"/>
      <c r="Z33" s="194"/>
      <c r="AA33" s="193"/>
      <c r="AB33" s="193"/>
      <c r="AC33" s="193"/>
      <c r="AD33" s="236"/>
      <c r="AE33" s="236"/>
      <c r="AF33" s="236"/>
      <c r="AG33" s="236"/>
      <c r="AH33" s="166"/>
      <c r="AI33" s="229"/>
      <c r="AJ33" s="229"/>
      <c r="AK33" s="229"/>
      <c r="AL33" s="229"/>
      <c r="AM33" s="229"/>
      <c r="AN33" s="229"/>
      <c r="AO33" s="229"/>
      <c r="AP33" s="229"/>
      <c r="AQ33" s="229"/>
      <c r="AR33" s="229"/>
      <c r="AS33" s="229"/>
      <c r="AT33" s="229"/>
      <c r="AU33" s="229"/>
      <c r="AV33" s="229"/>
      <c r="AW33" s="229"/>
      <c r="AX33" s="229"/>
      <c r="AY33" s="229"/>
      <c r="AZ33" s="229"/>
      <c r="BA33" s="229"/>
      <c r="BB33" s="166"/>
      <c r="BC33" s="249"/>
      <c r="BD33" s="249"/>
      <c r="BE33" s="249"/>
      <c r="BF33" s="249"/>
      <c r="BG33" s="249"/>
      <c r="BH33" s="249"/>
      <c r="BI33" s="249"/>
      <c r="BJ33" s="249"/>
      <c r="BK33" s="250" t="s">
        <v>113</v>
      </c>
      <c r="BL33" s="250"/>
      <c r="BM33" s="250"/>
    </row>
    <row r="34" spans="1:65" ht="15" customHeight="1">
      <c r="A34" s="232"/>
      <c r="B34" s="232"/>
      <c r="C34" s="232"/>
      <c r="D34" s="232"/>
      <c r="E34" s="232"/>
      <c r="F34" s="232"/>
      <c r="G34" s="232"/>
      <c r="H34" s="232"/>
      <c r="I34" s="232"/>
      <c r="J34" s="233"/>
      <c r="K34" s="233"/>
      <c r="L34" s="239"/>
      <c r="M34" s="239"/>
      <c r="N34" s="239"/>
      <c r="O34" s="239"/>
      <c r="P34" s="239"/>
      <c r="Q34" s="239"/>
      <c r="R34" s="239"/>
      <c r="S34" s="239"/>
      <c r="T34" s="239"/>
      <c r="U34" s="233"/>
      <c r="V34" s="233"/>
      <c r="W34" s="251"/>
      <c r="X34" s="252"/>
      <c r="Y34" s="200"/>
      <c r="Z34" s="200"/>
      <c r="AA34" s="252"/>
      <c r="AB34" s="252"/>
      <c r="AC34" s="252"/>
      <c r="AD34" s="201"/>
      <c r="AE34" s="201"/>
      <c r="AF34" s="201"/>
      <c r="AG34" s="201"/>
      <c r="AH34" s="166"/>
      <c r="AI34" s="229"/>
      <c r="AJ34" s="229"/>
      <c r="AK34" s="229"/>
      <c r="AL34" s="229"/>
      <c r="AM34" s="229"/>
      <c r="AN34" s="229"/>
      <c r="AO34" s="229"/>
      <c r="AP34" s="229"/>
      <c r="AQ34" s="229"/>
      <c r="AR34" s="229"/>
      <c r="AS34" s="229"/>
      <c r="AT34" s="229"/>
      <c r="AU34" s="229"/>
      <c r="AV34" s="229"/>
      <c r="AW34" s="229"/>
      <c r="AX34" s="229"/>
      <c r="AY34" s="229"/>
      <c r="AZ34" s="229"/>
      <c r="BA34" s="229"/>
      <c r="BB34" s="166"/>
      <c r="BC34" s="253" t="s">
        <v>114</v>
      </c>
      <c r="BD34" s="253"/>
      <c r="BE34" s="253"/>
      <c r="BF34" s="253"/>
      <c r="BG34" s="253"/>
      <c r="BH34" s="253"/>
      <c r="BI34" s="253"/>
      <c r="BJ34" s="253"/>
      <c r="BK34" s="253"/>
      <c r="BL34" s="253"/>
      <c r="BM34" s="253"/>
    </row>
    <row r="35" spans="1:65" ht="15" customHeight="1">
      <c r="A35" s="232"/>
      <c r="B35" s="232"/>
      <c r="C35" s="232"/>
      <c r="D35" s="232"/>
      <c r="E35" s="232"/>
      <c r="F35" s="232"/>
      <c r="G35" s="232"/>
      <c r="H35" s="232"/>
      <c r="I35" s="232"/>
      <c r="J35" s="233"/>
      <c r="K35" s="233"/>
      <c r="L35" s="239"/>
      <c r="M35" s="239"/>
      <c r="N35" s="239"/>
      <c r="O35" s="239"/>
      <c r="P35" s="239"/>
      <c r="Q35" s="239"/>
      <c r="R35" s="239"/>
      <c r="S35" s="239"/>
      <c r="T35" s="239"/>
      <c r="U35" s="233"/>
      <c r="V35" s="233"/>
      <c r="W35" s="254" t="s">
        <v>115</v>
      </c>
      <c r="X35" s="254"/>
      <c r="Y35" s="254"/>
      <c r="Z35" s="254"/>
      <c r="AA35" s="254"/>
      <c r="AB35" s="254"/>
      <c r="AC35" s="254"/>
      <c r="AD35" s="254"/>
      <c r="AE35" s="254"/>
      <c r="AF35" s="254"/>
      <c r="AG35" s="254"/>
      <c r="AH35" s="166"/>
      <c r="AI35" s="255"/>
      <c r="AJ35" s="255"/>
      <c r="AK35" s="255"/>
      <c r="AL35" s="255"/>
      <c r="AM35" s="255"/>
      <c r="AN35" s="255"/>
      <c r="AO35" s="255"/>
      <c r="AP35" s="255"/>
      <c r="AQ35" s="255"/>
      <c r="AR35" s="255"/>
      <c r="AS35" s="255"/>
      <c r="AT35" s="255"/>
      <c r="AU35" s="255"/>
      <c r="AV35" s="255"/>
      <c r="AW35" s="255"/>
      <c r="AX35" s="255"/>
      <c r="AY35" s="255"/>
      <c r="AZ35" s="255"/>
      <c r="BA35" s="255"/>
      <c r="BB35" s="166"/>
      <c r="BC35" s="256"/>
      <c r="BD35" s="257"/>
      <c r="BE35" s="257"/>
      <c r="BF35" s="257"/>
      <c r="BG35" s="257"/>
      <c r="BH35" s="257"/>
      <c r="BI35" s="257"/>
      <c r="BJ35" s="257"/>
      <c r="BK35" s="257"/>
      <c r="BL35" s="257"/>
      <c r="BM35" s="258"/>
    </row>
    <row r="36" spans="1:65" ht="15" customHeight="1">
      <c r="A36" s="259"/>
      <c r="B36" s="259"/>
      <c r="C36" s="259"/>
      <c r="D36" s="259"/>
      <c r="E36" s="259"/>
      <c r="F36" s="259"/>
      <c r="G36" s="259"/>
      <c r="H36" s="259"/>
      <c r="I36" s="259"/>
      <c r="J36" s="260"/>
      <c r="K36" s="260"/>
      <c r="L36" s="239"/>
      <c r="M36" s="239"/>
      <c r="N36" s="239"/>
      <c r="O36" s="239"/>
      <c r="P36" s="239"/>
      <c r="Q36" s="239"/>
      <c r="R36" s="239"/>
      <c r="S36" s="239"/>
      <c r="T36" s="239"/>
      <c r="U36" s="233"/>
      <c r="V36" s="233"/>
      <c r="W36" s="254"/>
      <c r="X36" s="254"/>
      <c r="Y36" s="254"/>
      <c r="Z36" s="254"/>
      <c r="AA36" s="254"/>
      <c r="AB36" s="254"/>
      <c r="AC36" s="254"/>
      <c r="AD36" s="254"/>
      <c r="AE36" s="254"/>
      <c r="AF36" s="254"/>
      <c r="AG36" s="254"/>
      <c r="AH36" s="166"/>
      <c r="AI36" s="255"/>
      <c r="AJ36" s="255"/>
      <c r="AK36" s="255"/>
      <c r="AL36" s="255"/>
      <c r="AM36" s="255"/>
      <c r="AN36" s="255"/>
      <c r="AO36" s="255"/>
      <c r="AP36" s="255"/>
      <c r="AQ36" s="255"/>
      <c r="AR36" s="255"/>
      <c r="AS36" s="255"/>
      <c r="AT36" s="255"/>
      <c r="AU36" s="255"/>
      <c r="AV36" s="255"/>
      <c r="AW36" s="255"/>
      <c r="AX36" s="255"/>
      <c r="AY36" s="255"/>
      <c r="AZ36" s="255"/>
      <c r="BA36" s="255"/>
      <c r="BB36" s="166"/>
      <c r="BC36" s="261" t="s">
        <v>116</v>
      </c>
      <c r="BD36" s="261"/>
      <c r="BE36" s="261"/>
      <c r="BF36" s="261"/>
      <c r="BG36" s="261"/>
      <c r="BH36" s="261"/>
      <c r="BI36" s="261"/>
      <c r="BJ36" s="261"/>
      <c r="BK36" s="261"/>
      <c r="BL36" s="261"/>
      <c r="BM36" s="261"/>
    </row>
    <row r="37" spans="1:65" ht="15" customHeight="1">
      <c r="A37" s="262" t="s">
        <v>117</v>
      </c>
      <c r="B37" s="262"/>
      <c r="C37" s="263"/>
      <c r="D37" s="263"/>
      <c r="E37" s="263"/>
      <c r="F37" s="263"/>
      <c r="G37" s="263"/>
      <c r="H37" s="263"/>
      <c r="I37" s="263"/>
      <c r="J37" s="264"/>
      <c r="K37" s="264"/>
      <c r="L37" s="262" t="s">
        <v>117</v>
      </c>
      <c r="M37" s="262"/>
      <c r="N37" s="265"/>
      <c r="O37" s="265"/>
      <c r="P37" s="265"/>
      <c r="Q37" s="265"/>
      <c r="R37" s="265"/>
      <c r="S37" s="265"/>
      <c r="T37" s="265"/>
      <c r="U37" s="264"/>
      <c r="V37" s="264"/>
      <c r="W37" s="254"/>
      <c r="X37" s="254"/>
      <c r="Y37" s="254"/>
      <c r="Z37" s="254"/>
      <c r="AA37" s="254"/>
      <c r="AB37" s="254"/>
      <c r="AC37" s="254"/>
      <c r="AD37" s="254"/>
      <c r="AE37" s="254"/>
      <c r="AF37" s="254"/>
      <c r="AG37" s="254"/>
      <c r="AH37" s="166"/>
      <c r="AI37" s="209" t="s">
        <v>118</v>
      </c>
      <c r="AJ37" s="209"/>
      <c r="AK37" s="209"/>
      <c r="AL37" s="209"/>
      <c r="AM37" s="209"/>
      <c r="AN37" s="209"/>
      <c r="AO37" s="209"/>
      <c r="AP37" s="209"/>
      <c r="AQ37" s="209"/>
      <c r="AR37" s="209"/>
      <c r="AS37" s="209"/>
      <c r="AT37" s="209"/>
      <c r="AU37" s="209"/>
      <c r="AV37" s="152"/>
      <c r="AW37" s="152"/>
      <c r="AX37" s="152"/>
      <c r="AY37" s="152"/>
      <c r="AZ37" s="152"/>
      <c r="BA37" s="152"/>
      <c r="BB37" s="152"/>
      <c r="BC37" s="266"/>
      <c r="BD37" s="266"/>
      <c r="BE37" s="266"/>
      <c r="BF37" s="266"/>
      <c r="BG37" s="266"/>
      <c r="BH37" s="266"/>
      <c r="BI37" s="266"/>
      <c r="BJ37" s="266"/>
      <c r="BK37" s="266"/>
      <c r="BL37" s="266"/>
      <c r="BM37" s="267"/>
    </row>
    <row r="38" spans="1:65" ht="15" customHeight="1">
      <c r="A38" s="268" t="s">
        <v>117</v>
      </c>
      <c r="B38" s="268"/>
      <c r="C38" s="269"/>
      <c r="D38" s="269"/>
      <c r="E38" s="269"/>
      <c r="F38" s="269"/>
      <c r="G38" s="269"/>
      <c r="H38" s="269"/>
      <c r="I38" s="269"/>
      <c r="J38" s="270"/>
      <c r="K38" s="270"/>
      <c r="L38" s="268" t="s">
        <v>117</v>
      </c>
      <c r="M38" s="268"/>
      <c r="N38" s="271"/>
      <c r="O38" s="271"/>
      <c r="P38" s="271"/>
      <c r="Q38" s="271"/>
      <c r="R38" s="271"/>
      <c r="S38" s="271"/>
      <c r="T38" s="271"/>
      <c r="U38" s="270"/>
      <c r="V38" s="270"/>
      <c r="W38" s="254"/>
      <c r="X38" s="254"/>
      <c r="Y38" s="254"/>
      <c r="Z38" s="254"/>
      <c r="AA38" s="254"/>
      <c r="AB38" s="254"/>
      <c r="AC38" s="254"/>
      <c r="AD38" s="254"/>
      <c r="AE38" s="254"/>
      <c r="AF38" s="254"/>
      <c r="AG38" s="254"/>
      <c r="AH38" s="166"/>
      <c r="AI38" s="189" t="s">
        <v>119</v>
      </c>
      <c r="AJ38" s="189"/>
      <c r="AK38" s="189"/>
      <c r="AL38" s="189"/>
      <c r="AM38" s="189"/>
      <c r="AN38" s="189"/>
      <c r="AO38" s="272"/>
      <c r="AP38" s="272"/>
      <c r="AQ38" s="272"/>
      <c r="AR38" s="272"/>
      <c r="AS38" s="272"/>
      <c r="AT38" s="272"/>
      <c r="AU38" s="273"/>
      <c r="AV38" s="274" t="s">
        <v>120</v>
      </c>
      <c r="AW38" s="274"/>
      <c r="AX38" s="274"/>
      <c r="AY38" s="274"/>
      <c r="AZ38" s="274"/>
      <c r="BA38" s="274"/>
      <c r="BB38" s="240"/>
      <c r="BC38" s="275"/>
      <c r="BD38" s="275"/>
      <c r="BE38" s="275"/>
      <c r="BF38" s="275"/>
      <c r="BG38" s="276"/>
      <c r="BH38" s="277"/>
      <c r="BI38" s="275"/>
      <c r="BJ38" s="275"/>
      <c r="BK38" s="275"/>
      <c r="BL38" s="275"/>
      <c r="BM38" s="278"/>
    </row>
    <row r="39" spans="1:65" ht="15" customHeight="1">
      <c r="A39" s="279" t="s">
        <v>121</v>
      </c>
      <c r="B39" s="279"/>
      <c r="C39" s="280"/>
      <c r="D39" s="280"/>
      <c r="E39" s="280"/>
      <c r="F39" s="280"/>
      <c r="G39" s="280"/>
      <c r="H39" s="280"/>
      <c r="I39" s="280"/>
      <c r="J39" s="280"/>
      <c r="K39" s="280"/>
      <c r="L39" s="281" t="s">
        <v>122</v>
      </c>
      <c r="M39" s="282"/>
      <c r="N39" s="283"/>
      <c r="O39" s="283"/>
      <c r="P39" s="283"/>
      <c r="Q39" s="283"/>
      <c r="R39" s="283"/>
      <c r="S39" s="283"/>
      <c r="T39" s="283"/>
      <c r="U39" s="283"/>
      <c r="V39" s="283"/>
      <c r="W39" s="254"/>
      <c r="X39" s="254"/>
      <c r="Y39" s="254"/>
      <c r="Z39" s="254"/>
      <c r="AA39" s="254"/>
      <c r="AB39" s="254"/>
      <c r="AC39" s="254"/>
      <c r="AD39" s="254"/>
      <c r="AE39" s="254"/>
      <c r="AF39" s="254"/>
      <c r="AG39" s="254"/>
      <c r="AH39" s="166"/>
      <c r="AI39" s="189"/>
      <c r="AJ39" s="189"/>
      <c r="AK39" s="189"/>
      <c r="AL39" s="189"/>
      <c r="AM39" s="189"/>
      <c r="AN39" s="189"/>
      <c r="AO39" s="217"/>
      <c r="AP39" s="217"/>
      <c r="AQ39" s="217"/>
      <c r="AR39" s="217"/>
      <c r="AS39" s="217"/>
      <c r="AT39" s="217"/>
      <c r="AU39" s="284"/>
      <c r="AV39" s="274" t="s">
        <v>123</v>
      </c>
      <c r="AW39" s="274"/>
      <c r="AX39" s="274"/>
      <c r="AY39" s="274"/>
      <c r="AZ39" s="274"/>
      <c r="BA39" s="274"/>
      <c r="BB39" s="240"/>
      <c r="BC39" s="275"/>
      <c r="BD39" s="275"/>
      <c r="BE39" s="275"/>
      <c r="BF39" s="275"/>
      <c r="BG39" s="276"/>
      <c r="BH39" s="277"/>
      <c r="BI39" s="275"/>
      <c r="BJ39" s="275"/>
      <c r="BK39" s="275"/>
      <c r="BL39" s="275"/>
      <c r="BM39" s="278"/>
    </row>
    <row r="40" spans="1:65" ht="15" customHeight="1">
      <c r="A40" s="189" t="s">
        <v>124</v>
      </c>
      <c r="B40" s="189"/>
      <c r="C40" s="190"/>
      <c r="D40" s="190"/>
      <c r="E40" s="190"/>
      <c r="F40" s="190"/>
      <c r="G40" s="190"/>
      <c r="H40" s="190"/>
      <c r="I40" s="190"/>
      <c r="J40" s="190"/>
      <c r="K40" s="190"/>
      <c r="L40" s="246" t="s">
        <v>125</v>
      </c>
      <c r="M40" s="274"/>
      <c r="N40" s="190"/>
      <c r="O40" s="190"/>
      <c r="P40" s="190"/>
      <c r="Q40" s="190"/>
      <c r="R40" s="190"/>
      <c r="S40" s="190"/>
      <c r="T40" s="190"/>
      <c r="U40" s="190"/>
      <c r="V40" s="190"/>
      <c r="W40" s="254"/>
      <c r="X40" s="254"/>
      <c r="Y40" s="254"/>
      <c r="Z40" s="254"/>
      <c r="AA40" s="254"/>
      <c r="AB40" s="254"/>
      <c r="AC40" s="254"/>
      <c r="AD40" s="254"/>
      <c r="AE40" s="254"/>
      <c r="AF40" s="254"/>
      <c r="AG40" s="254"/>
      <c r="AH40" s="166"/>
      <c r="AI40" s="285" t="s">
        <v>126</v>
      </c>
      <c r="AJ40" s="285"/>
      <c r="AK40" s="285"/>
      <c r="AL40" s="285"/>
      <c r="AM40" s="285"/>
      <c r="AN40" s="285"/>
      <c r="AO40" s="145"/>
      <c r="AP40" s="145"/>
      <c r="AQ40" s="145"/>
      <c r="AR40" s="145"/>
      <c r="AS40" s="145"/>
      <c r="AT40" s="145"/>
      <c r="AU40" s="286"/>
      <c r="AV40" s="274" t="s">
        <v>127</v>
      </c>
      <c r="AW40" s="274"/>
      <c r="AX40" s="274"/>
      <c r="AY40" s="274"/>
      <c r="AZ40" s="274"/>
      <c r="BA40" s="274"/>
      <c r="BB40" s="240"/>
      <c r="BC40" s="275"/>
      <c r="BD40" s="275"/>
      <c r="BE40" s="275"/>
      <c r="BF40" s="275"/>
      <c r="BG40" s="276"/>
      <c r="BH40" s="277"/>
      <c r="BI40" s="275"/>
      <c r="BJ40" s="275"/>
      <c r="BK40" s="275"/>
      <c r="BL40" s="275"/>
      <c r="BM40" s="278"/>
    </row>
    <row r="41" spans="1:65" ht="15" customHeight="1">
      <c r="A41" s="285" t="s">
        <v>128</v>
      </c>
      <c r="B41" s="285"/>
      <c r="C41" s="287"/>
      <c r="D41" s="287"/>
      <c r="E41" s="287"/>
      <c r="F41" s="287"/>
      <c r="G41" s="287"/>
      <c r="H41" s="287"/>
      <c r="I41" s="287"/>
      <c r="J41" s="287"/>
      <c r="K41" s="287"/>
      <c r="L41" s="288" t="s">
        <v>129</v>
      </c>
      <c r="M41" s="269"/>
      <c r="N41" s="287"/>
      <c r="O41" s="287"/>
      <c r="P41" s="287"/>
      <c r="Q41" s="287"/>
      <c r="R41" s="287"/>
      <c r="S41" s="287"/>
      <c r="T41" s="287"/>
      <c r="U41" s="287"/>
      <c r="V41" s="287"/>
      <c r="W41" s="254"/>
      <c r="X41" s="254"/>
      <c r="Y41" s="254"/>
      <c r="Z41" s="254"/>
      <c r="AA41" s="254"/>
      <c r="AB41" s="254"/>
      <c r="AC41" s="254"/>
      <c r="AD41" s="254"/>
      <c r="AE41" s="254"/>
      <c r="AF41" s="254"/>
      <c r="AG41" s="254"/>
      <c r="AH41" s="289"/>
      <c r="AI41" s="285"/>
      <c r="AJ41" s="285"/>
      <c r="AK41" s="285"/>
      <c r="AL41" s="285"/>
      <c r="AM41" s="285"/>
      <c r="AN41" s="285"/>
      <c r="AO41" s="180"/>
      <c r="AP41" s="180"/>
      <c r="AQ41" s="180"/>
      <c r="AR41" s="180"/>
      <c r="AS41" s="180"/>
      <c r="AT41" s="180"/>
      <c r="AU41" s="290"/>
      <c r="AV41" s="291" t="s">
        <v>130</v>
      </c>
      <c r="AW41" s="291"/>
      <c r="AX41" s="291"/>
      <c r="AY41" s="291"/>
      <c r="AZ41" s="291"/>
      <c r="BA41" s="291"/>
      <c r="BB41" s="292"/>
      <c r="BC41" s="180"/>
      <c r="BD41" s="180"/>
      <c r="BE41" s="180"/>
      <c r="BF41" s="180"/>
      <c r="BG41" s="290"/>
      <c r="BH41" s="292"/>
      <c r="BI41" s="180"/>
      <c r="BJ41" s="180"/>
      <c r="BK41" s="180"/>
      <c r="BL41" s="180"/>
      <c r="BM41" s="293"/>
    </row>
    <row r="42" spans="1:65" ht="13.5" customHeight="1">
      <c r="A42" s="144" t="s">
        <v>63</v>
      </c>
      <c r="B42" s="145"/>
      <c r="C42" s="145"/>
      <c r="D42" s="145"/>
      <c r="E42" s="145"/>
      <c r="F42" s="145"/>
      <c r="G42" s="145"/>
      <c r="H42" s="145"/>
      <c r="I42" s="145"/>
      <c r="J42" s="145"/>
      <c r="K42" s="146"/>
      <c r="L42" s="146" t="s">
        <v>64</v>
      </c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7"/>
      <c r="AL42" s="155"/>
      <c r="AM42" s="156" t="s">
        <v>65</v>
      </c>
      <c r="AN42" s="158"/>
      <c r="AO42" s="158"/>
      <c r="AP42" s="158"/>
      <c r="AQ42" s="157" t="str">
        <f>'(7) vstupní data'!$B$7</f>
        <v>Český pohár</v>
      </c>
      <c r="AR42" s="157"/>
      <c r="AS42" s="157"/>
      <c r="AT42" s="157"/>
      <c r="AU42" s="157"/>
      <c r="AV42" s="157"/>
      <c r="AW42" s="157"/>
      <c r="AX42" s="157"/>
      <c r="AY42" s="157"/>
      <c r="AZ42" s="157"/>
      <c r="BA42" s="157"/>
      <c r="BB42" s="157"/>
      <c r="BC42" s="157"/>
      <c r="BD42" s="157"/>
      <c r="BE42" s="157"/>
      <c r="BF42" s="145"/>
      <c r="BG42" s="145"/>
      <c r="BH42" s="145"/>
      <c r="BI42" s="145"/>
      <c r="BJ42" s="294" t="s">
        <v>66</v>
      </c>
      <c r="BK42" s="294"/>
      <c r="BL42" s="294"/>
      <c r="BM42" s="294"/>
    </row>
    <row r="43" spans="1:65" ht="13.5" customHeight="1">
      <c r="A43" s="144"/>
      <c r="B43" s="145"/>
      <c r="C43" s="154" t="s">
        <v>67</v>
      </c>
      <c r="D43" s="145"/>
      <c r="E43" s="145"/>
      <c r="F43" s="145"/>
      <c r="G43" s="145"/>
      <c r="H43" s="145"/>
      <c r="I43" s="145"/>
      <c r="J43" s="145"/>
      <c r="K43" s="146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55"/>
      <c r="AM43" s="156" t="s">
        <v>68</v>
      </c>
      <c r="AN43" s="156"/>
      <c r="AO43" s="156"/>
      <c r="AP43" s="156"/>
      <c r="AQ43" s="157">
        <f>'(7) vstupní data'!$B$9</f>
        <v>0</v>
      </c>
      <c r="AR43" s="157"/>
      <c r="AS43" s="157"/>
      <c r="AT43" s="157"/>
      <c r="AU43" s="157"/>
      <c r="AV43" s="157"/>
      <c r="AW43" s="157"/>
      <c r="AX43" s="157"/>
      <c r="AY43" s="157"/>
      <c r="AZ43" s="157"/>
      <c r="BA43" s="157"/>
      <c r="BB43" s="157"/>
      <c r="BC43" s="157"/>
      <c r="BD43" s="157"/>
      <c r="BE43" s="157"/>
      <c r="BF43" s="145"/>
      <c r="BG43" s="145"/>
      <c r="BH43" s="145"/>
      <c r="BI43" s="145"/>
      <c r="BJ43" s="294"/>
      <c r="BK43" s="294"/>
      <c r="BL43" s="294"/>
      <c r="BM43" s="294"/>
    </row>
    <row r="44" spans="1:65" ht="13.5" customHeight="1">
      <c r="A44" s="144"/>
      <c r="B44" s="145"/>
      <c r="C44" s="145" t="s">
        <v>69</v>
      </c>
      <c r="D44" s="145"/>
      <c r="E44" s="145"/>
      <c r="F44" s="145"/>
      <c r="G44" s="145"/>
      <c r="H44" s="145"/>
      <c r="I44" s="145"/>
      <c r="J44" s="145"/>
      <c r="K44" s="158" t="s">
        <v>70</v>
      </c>
      <c r="L44" s="145"/>
      <c r="M44" s="145"/>
      <c r="N44" s="145"/>
      <c r="O44" s="159" t="str">
        <f>VLOOKUP(BL44,'(7) vstupní data'!$H$2:$P$29,2,0)</f>
        <v>TJ Kralupy</v>
      </c>
      <c r="P44" s="159"/>
      <c r="Q44" s="159"/>
      <c r="R44" s="159"/>
      <c r="S44" s="159"/>
      <c r="T44" s="159"/>
      <c r="U44" s="159"/>
      <c r="V44" s="159"/>
      <c r="W44" s="159"/>
      <c r="X44" s="160" t="s">
        <v>71</v>
      </c>
      <c r="Y44" s="160"/>
      <c r="Z44" s="160"/>
      <c r="AA44" s="160"/>
      <c r="AB44" s="161" t="str">
        <f>VLOOKUP(BL44,'(7) vstupní data'!$H$2:$P$29,6,0)</f>
        <v>TJ Orion Praha</v>
      </c>
      <c r="AC44" s="161"/>
      <c r="AD44" s="161"/>
      <c r="AE44" s="161"/>
      <c r="AF44" s="161"/>
      <c r="AG44" s="161"/>
      <c r="AH44" s="161"/>
      <c r="AI44" s="161"/>
      <c r="AJ44" s="161"/>
      <c r="AK44" s="145"/>
      <c r="AL44" s="155"/>
      <c r="AM44" s="156" t="s">
        <v>72</v>
      </c>
      <c r="AN44" s="158"/>
      <c r="AO44" s="158"/>
      <c r="AP44" s="158"/>
      <c r="AQ44" s="157" t="str">
        <f>'(7) vstupní data'!$B$8</f>
        <v>starší žákyně</v>
      </c>
      <c r="AR44" s="157"/>
      <c r="AS44" s="157"/>
      <c r="AT44" s="157"/>
      <c r="AU44" s="157"/>
      <c r="AV44" s="157"/>
      <c r="AW44" s="157"/>
      <c r="AX44" s="157"/>
      <c r="AY44" s="157"/>
      <c r="AZ44" s="157"/>
      <c r="BA44" s="157"/>
      <c r="BB44" s="157"/>
      <c r="BC44" s="157"/>
      <c r="BD44" s="157"/>
      <c r="BE44" s="157"/>
      <c r="BF44" s="162"/>
      <c r="BG44" s="162"/>
      <c r="BH44" s="162"/>
      <c r="BI44" s="162"/>
      <c r="BJ44" s="163" t="str">
        <f>LEFT('(7) vstupní data'!$B$6,2)</f>
        <v>25</v>
      </c>
      <c r="BK44" s="164" t="s">
        <v>73</v>
      </c>
      <c r="BL44" s="165">
        <f>'(7) vstupní data'!H3</f>
        <v>2</v>
      </c>
      <c r="BM44" s="165"/>
    </row>
    <row r="45" spans="1:65" ht="13.5" customHeight="1">
      <c r="A45" s="144"/>
      <c r="B45" s="166"/>
      <c r="C45" s="145"/>
      <c r="D45" s="145"/>
      <c r="E45" s="145"/>
      <c r="F45" s="145"/>
      <c r="G45" s="145"/>
      <c r="H45" s="145"/>
      <c r="I45" s="145"/>
      <c r="J45" s="145"/>
      <c r="K45" s="167"/>
      <c r="L45" s="167"/>
      <c r="M45" s="167"/>
      <c r="N45" s="167"/>
      <c r="O45" s="168"/>
      <c r="P45" s="169"/>
      <c r="Q45" s="169"/>
      <c r="R45" s="169"/>
      <c r="S45" s="169"/>
      <c r="T45" s="169"/>
      <c r="U45" s="169"/>
      <c r="V45" s="169"/>
      <c r="W45" s="169"/>
      <c r="X45" s="170"/>
      <c r="Y45" s="170"/>
      <c r="Z45" s="170"/>
      <c r="AA45" s="170"/>
      <c r="AB45" s="168"/>
      <c r="AC45" s="169"/>
      <c r="AD45" s="169"/>
      <c r="AE45" s="169"/>
      <c r="AF45" s="169"/>
      <c r="AG45" s="169"/>
      <c r="AH45" s="169"/>
      <c r="AI45" s="169"/>
      <c r="AJ45" s="169"/>
      <c r="AK45" s="145"/>
      <c r="AL45" s="144"/>
      <c r="AM45" s="158"/>
      <c r="AN45" s="158"/>
      <c r="AO45" s="158"/>
      <c r="AP45" s="158"/>
      <c r="AQ45" s="166"/>
      <c r="AR45" s="162"/>
      <c r="AS45" s="162"/>
      <c r="AT45" s="162"/>
      <c r="AU45" s="162"/>
      <c r="AV45" s="162"/>
      <c r="AW45" s="162"/>
      <c r="AX45" s="162"/>
      <c r="AY45" s="162"/>
      <c r="AZ45" s="162"/>
      <c r="BA45" s="162"/>
      <c r="BB45" s="162"/>
      <c r="BC45" s="162"/>
      <c r="BD45" s="162"/>
      <c r="BE45" s="162"/>
      <c r="BF45" s="162"/>
      <c r="BG45" s="162"/>
      <c r="BH45" s="162"/>
      <c r="BI45" s="162"/>
      <c r="BJ45" s="163"/>
      <c r="BK45" s="164"/>
      <c r="BL45" s="165"/>
      <c r="BM45" s="165"/>
    </row>
    <row r="46" spans="1:65" ht="13.5" customHeight="1">
      <c r="A46" s="171" t="s">
        <v>53</v>
      </c>
      <c r="B46" s="172"/>
      <c r="C46" s="172"/>
      <c r="D46" s="172"/>
      <c r="E46" s="172"/>
      <c r="F46" s="173" t="str">
        <f>'(7) vstupní data'!$B$11</f>
        <v>3.skupina</v>
      </c>
      <c r="G46" s="173"/>
      <c r="H46" s="173"/>
      <c r="I46" s="173"/>
      <c r="J46" s="173"/>
      <c r="K46" s="172"/>
      <c r="L46" s="172" t="s">
        <v>74</v>
      </c>
      <c r="M46" s="174">
        <f>VLOOKUP(BL44,'(7) tabulka + rozpis'!$N$23:$Q$37,2,0)</f>
        <v>0.3958333333333333</v>
      </c>
      <c r="N46" s="174"/>
      <c r="O46" s="174"/>
      <c r="P46" s="172" t="s">
        <v>75</v>
      </c>
      <c r="Q46" s="175"/>
      <c r="R46" s="176" t="s">
        <v>76</v>
      </c>
      <c r="S46" s="176"/>
      <c r="T46" s="176"/>
      <c r="U46" s="176"/>
      <c r="V46" s="177" t="str">
        <f>'(7) vstupní data'!$B$1</f>
        <v>TJ Orion Praha</v>
      </c>
      <c r="W46" s="177"/>
      <c r="X46" s="177"/>
      <c r="Y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177"/>
      <c r="AJ46" s="177"/>
      <c r="AK46" s="177"/>
      <c r="AL46" s="178" t="s">
        <v>77</v>
      </c>
      <c r="AM46" s="179"/>
      <c r="AN46" s="179"/>
      <c r="AO46" s="179"/>
      <c r="AP46" s="180"/>
      <c r="AQ46" s="181" t="s">
        <v>78</v>
      </c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0"/>
      <c r="BF46" s="180"/>
      <c r="BG46" s="180"/>
      <c r="BH46" s="180"/>
      <c r="BI46" s="180"/>
      <c r="BJ46" s="163"/>
      <c r="BK46" s="164"/>
      <c r="BL46" s="165"/>
      <c r="BM46" s="165"/>
    </row>
    <row r="47" spans="1:65" ht="13.5" customHeight="1">
      <c r="A47" s="182"/>
      <c r="B47" s="183" t="s">
        <v>79</v>
      </c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 t="s">
        <v>80</v>
      </c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3" t="s">
        <v>81</v>
      </c>
      <c r="AC47" s="183"/>
      <c r="AD47" s="183"/>
      <c r="AE47" s="183"/>
      <c r="AF47" s="183"/>
      <c r="AG47" s="183"/>
      <c r="AH47" s="183"/>
      <c r="AI47" s="183"/>
      <c r="AJ47" s="183"/>
      <c r="AK47" s="183"/>
      <c r="AL47" s="183"/>
      <c r="AM47" s="183"/>
      <c r="AN47" s="183"/>
      <c r="AO47" s="183" t="s">
        <v>82</v>
      </c>
      <c r="AP47" s="183"/>
      <c r="AQ47" s="183"/>
      <c r="AR47" s="183"/>
      <c r="AS47" s="183"/>
      <c r="AT47" s="183"/>
      <c r="AU47" s="183"/>
      <c r="AV47" s="183"/>
      <c r="AW47" s="183"/>
      <c r="AX47" s="183"/>
      <c r="AY47" s="183"/>
      <c r="AZ47" s="183"/>
      <c r="BA47" s="183"/>
      <c r="BB47" s="183" t="s">
        <v>83</v>
      </c>
      <c r="BC47" s="183"/>
      <c r="BD47" s="183"/>
      <c r="BE47" s="183"/>
      <c r="BF47" s="183"/>
      <c r="BG47" s="183"/>
      <c r="BH47" s="183"/>
      <c r="BI47" s="183"/>
      <c r="BJ47" s="184"/>
      <c r="BK47" s="184"/>
      <c r="BL47" s="184"/>
      <c r="BM47" s="185"/>
    </row>
    <row r="48" spans="1:65" ht="13.5" customHeight="1">
      <c r="A48" s="155"/>
      <c r="B48" s="187" t="s">
        <v>84</v>
      </c>
      <c r="C48" s="187"/>
      <c r="D48" s="187"/>
      <c r="E48" s="187"/>
      <c r="F48" s="187"/>
      <c r="G48" s="187"/>
      <c r="H48" s="188" t="s">
        <v>85</v>
      </c>
      <c r="I48" s="188"/>
      <c r="J48" s="188"/>
      <c r="K48" s="188"/>
      <c r="L48" s="188"/>
      <c r="M48" s="188"/>
      <c r="N48" s="166"/>
      <c r="O48" s="187" t="s">
        <v>84</v>
      </c>
      <c r="P48" s="187"/>
      <c r="Q48" s="187"/>
      <c r="R48" s="187"/>
      <c r="S48" s="187"/>
      <c r="T48" s="187"/>
      <c r="U48" s="188" t="s">
        <v>85</v>
      </c>
      <c r="V48" s="188"/>
      <c r="W48" s="188"/>
      <c r="X48" s="188"/>
      <c r="Y48" s="188"/>
      <c r="Z48" s="188"/>
      <c r="AA48" s="166"/>
      <c r="AB48" s="187" t="s">
        <v>84</v>
      </c>
      <c r="AC48" s="187"/>
      <c r="AD48" s="187"/>
      <c r="AE48" s="187"/>
      <c r="AF48" s="187"/>
      <c r="AG48" s="187"/>
      <c r="AH48" s="188" t="s">
        <v>85</v>
      </c>
      <c r="AI48" s="188"/>
      <c r="AJ48" s="188"/>
      <c r="AK48" s="188"/>
      <c r="AL48" s="188"/>
      <c r="AM48" s="188"/>
      <c r="AN48" s="166"/>
      <c r="AO48" s="187" t="s">
        <v>84</v>
      </c>
      <c r="AP48" s="187"/>
      <c r="AQ48" s="187"/>
      <c r="AR48" s="187"/>
      <c r="AS48" s="187"/>
      <c r="AT48" s="187"/>
      <c r="AU48" s="188" t="s">
        <v>85</v>
      </c>
      <c r="AV48" s="188"/>
      <c r="AW48" s="188"/>
      <c r="AX48" s="188"/>
      <c r="AY48" s="188"/>
      <c r="AZ48" s="188"/>
      <c r="BA48" s="166"/>
      <c r="BB48" s="187" t="s">
        <v>84</v>
      </c>
      <c r="BC48" s="187"/>
      <c r="BD48" s="187"/>
      <c r="BE48" s="187"/>
      <c r="BF48" s="187"/>
      <c r="BG48" s="187"/>
      <c r="BH48" s="188" t="s">
        <v>85</v>
      </c>
      <c r="BI48" s="188"/>
      <c r="BJ48" s="188"/>
      <c r="BK48" s="188"/>
      <c r="BL48" s="188"/>
      <c r="BM48" s="188"/>
    </row>
    <row r="49" spans="1:65" ht="13.5" customHeight="1">
      <c r="A49" s="155"/>
      <c r="B49" s="189" t="s">
        <v>86</v>
      </c>
      <c r="C49" s="189"/>
      <c r="D49" s="189"/>
      <c r="E49" s="189"/>
      <c r="F49" s="189"/>
      <c r="G49" s="189"/>
      <c r="H49" s="190" t="s">
        <v>86</v>
      </c>
      <c r="I49" s="190"/>
      <c r="J49" s="190"/>
      <c r="K49" s="190"/>
      <c r="L49" s="190"/>
      <c r="M49" s="190"/>
      <c r="N49" s="166"/>
      <c r="O49" s="189" t="s">
        <v>86</v>
      </c>
      <c r="P49" s="189"/>
      <c r="Q49" s="189"/>
      <c r="R49" s="189"/>
      <c r="S49" s="189"/>
      <c r="T49" s="189"/>
      <c r="U49" s="190" t="s">
        <v>86</v>
      </c>
      <c r="V49" s="190"/>
      <c r="W49" s="190"/>
      <c r="X49" s="190"/>
      <c r="Y49" s="190"/>
      <c r="Z49" s="190"/>
      <c r="AA49" s="166"/>
      <c r="AB49" s="189" t="s">
        <v>86</v>
      </c>
      <c r="AC49" s="189"/>
      <c r="AD49" s="189"/>
      <c r="AE49" s="189"/>
      <c r="AF49" s="189"/>
      <c r="AG49" s="189"/>
      <c r="AH49" s="190" t="s">
        <v>86</v>
      </c>
      <c r="AI49" s="190"/>
      <c r="AJ49" s="190"/>
      <c r="AK49" s="190"/>
      <c r="AL49" s="190"/>
      <c r="AM49" s="190"/>
      <c r="AN49" s="166"/>
      <c r="AO49" s="189" t="s">
        <v>86</v>
      </c>
      <c r="AP49" s="189"/>
      <c r="AQ49" s="189"/>
      <c r="AR49" s="189"/>
      <c r="AS49" s="189"/>
      <c r="AT49" s="189"/>
      <c r="AU49" s="190" t="s">
        <v>86</v>
      </c>
      <c r="AV49" s="190"/>
      <c r="AW49" s="190"/>
      <c r="AX49" s="190"/>
      <c r="AY49" s="190"/>
      <c r="AZ49" s="190"/>
      <c r="BA49" s="166"/>
      <c r="BB49" s="189" t="s">
        <v>86</v>
      </c>
      <c r="BC49" s="189"/>
      <c r="BD49" s="189"/>
      <c r="BE49" s="189"/>
      <c r="BF49" s="189"/>
      <c r="BG49" s="189"/>
      <c r="BH49" s="190" t="s">
        <v>86</v>
      </c>
      <c r="BI49" s="190"/>
      <c r="BJ49" s="190"/>
      <c r="BK49" s="190"/>
      <c r="BL49" s="190"/>
      <c r="BM49" s="190"/>
    </row>
    <row r="50" spans="1:65" ht="13.5" customHeight="1">
      <c r="A50" s="191" t="s">
        <v>87</v>
      </c>
      <c r="B50" s="192">
        <v>1</v>
      </c>
      <c r="C50" s="193"/>
      <c r="D50" s="194"/>
      <c r="E50" s="194"/>
      <c r="F50" s="195" t="s">
        <v>88</v>
      </c>
      <c r="G50" s="195" t="s">
        <v>89</v>
      </c>
      <c r="H50" s="194">
        <v>1</v>
      </c>
      <c r="I50" s="193"/>
      <c r="J50" s="194"/>
      <c r="K50" s="194"/>
      <c r="L50" s="195" t="s">
        <v>88</v>
      </c>
      <c r="M50" s="196" t="s">
        <v>89</v>
      </c>
      <c r="N50" s="166"/>
      <c r="O50" s="192">
        <v>1</v>
      </c>
      <c r="P50" s="193"/>
      <c r="Q50" s="194"/>
      <c r="R50" s="194"/>
      <c r="S50" s="195" t="s">
        <v>88</v>
      </c>
      <c r="T50" s="195" t="s">
        <v>89</v>
      </c>
      <c r="U50" s="194">
        <v>1</v>
      </c>
      <c r="V50" s="193"/>
      <c r="W50" s="194"/>
      <c r="X50" s="194"/>
      <c r="Y50" s="195" t="s">
        <v>88</v>
      </c>
      <c r="Z50" s="196" t="s">
        <v>89</v>
      </c>
      <c r="AA50" s="166"/>
      <c r="AB50" s="192">
        <v>1</v>
      </c>
      <c r="AC50" s="193"/>
      <c r="AD50" s="194"/>
      <c r="AE50" s="194"/>
      <c r="AF50" s="195" t="s">
        <v>88</v>
      </c>
      <c r="AG50" s="195" t="s">
        <v>89</v>
      </c>
      <c r="AH50" s="194">
        <v>1</v>
      </c>
      <c r="AI50" s="193"/>
      <c r="AJ50" s="194"/>
      <c r="AK50" s="194"/>
      <c r="AL50" s="195" t="s">
        <v>88</v>
      </c>
      <c r="AM50" s="196" t="s">
        <v>89</v>
      </c>
      <c r="AN50" s="166"/>
      <c r="AO50" s="192">
        <v>1</v>
      </c>
      <c r="AP50" s="193"/>
      <c r="AQ50" s="194"/>
      <c r="AR50" s="194"/>
      <c r="AS50" s="195" t="s">
        <v>88</v>
      </c>
      <c r="AT50" s="195" t="s">
        <v>89</v>
      </c>
      <c r="AU50" s="194">
        <v>1</v>
      </c>
      <c r="AV50" s="193"/>
      <c r="AW50" s="194"/>
      <c r="AX50" s="194"/>
      <c r="AY50" s="195" t="s">
        <v>88</v>
      </c>
      <c r="AZ50" s="196" t="s">
        <v>89</v>
      </c>
      <c r="BA50" s="166"/>
      <c r="BB50" s="192">
        <v>1</v>
      </c>
      <c r="BC50" s="193"/>
      <c r="BD50" s="194"/>
      <c r="BE50" s="194"/>
      <c r="BF50" s="195" t="s">
        <v>88</v>
      </c>
      <c r="BG50" s="195" t="s">
        <v>89</v>
      </c>
      <c r="BH50" s="194">
        <v>1</v>
      </c>
      <c r="BI50" s="193"/>
      <c r="BJ50" s="194"/>
      <c r="BK50" s="194"/>
      <c r="BL50" s="195" t="s">
        <v>88</v>
      </c>
      <c r="BM50" s="196" t="s">
        <v>89</v>
      </c>
    </row>
    <row r="51" spans="1:65" ht="13.5" customHeight="1">
      <c r="A51" s="191"/>
      <c r="B51" s="192"/>
      <c r="C51" s="193"/>
      <c r="D51" s="194"/>
      <c r="E51" s="194"/>
      <c r="F51" s="195"/>
      <c r="G51" s="195"/>
      <c r="H51" s="194"/>
      <c r="I51" s="193"/>
      <c r="J51" s="194"/>
      <c r="K51" s="194"/>
      <c r="L51" s="195"/>
      <c r="M51" s="196"/>
      <c r="N51" s="166"/>
      <c r="O51" s="192"/>
      <c r="P51" s="193"/>
      <c r="Q51" s="194"/>
      <c r="R51" s="194"/>
      <c r="S51" s="195"/>
      <c r="T51" s="195"/>
      <c r="U51" s="194"/>
      <c r="V51" s="193"/>
      <c r="W51" s="194"/>
      <c r="X51" s="194"/>
      <c r="Y51" s="195"/>
      <c r="Z51" s="196"/>
      <c r="AA51" s="166"/>
      <c r="AB51" s="192"/>
      <c r="AC51" s="193"/>
      <c r="AD51" s="194"/>
      <c r="AE51" s="194"/>
      <c r="AF51" s="195"/>
      <c r="AG51" s="195"/>
      <c r="AH51" s="194"/>
      <c r="AI51" s="193"/>
      <c r="AJ51" s="194"/>
      <c r="AK51" s="194"/>
      <c r="AL51" s="195"/>
      <c r="AM51" s="196"/>
      <c r="AN51" s="166"/>
      <c r="AO51" s="192"/>
      <c r="AP51" s="193"/>
      <c r="AQ51" s="194"/>
      <c r="AR51" s="194"/>
      <c r="AS51" s="195"/>
      <c r="AT51" s="195"/>
      <c r="AU51" s="194"/>
      <c r="AV51" s="193"/>
      <c r="AW51" s="194"/>
      <c r="AX51" s="194"/>
      <c r="AY51" s="195"/>
      <c r="AZ51" s="196"/>
      <c r="BA51" s="166"/>
      <c r="BB51" s="192"/>
      <c r="BC51" s="193"/>
      <c r="BD51" s="194"/>
      <c r="BE51" s="194"/>
      <c r="BF51" s="195"/>
      <c r="BG51" s="195"/>
      <c r="BH51" s="194"/>
      <c r="BI51" s="193"/>
      <c r="BJ51" s="194"/>
      <c r="BK51" s="194"/>
      <c r="BL51" s="195"/>
      <c r="BM51" s="196"/>
    </row>
    <row r="52" spans="1:65" ht="13.5" customHeight="1">
      <c r="A52" s="191"/>
      <c r="B52" s="192">
        <v>2</v>
      </c>
      <c r="C52" s="193"/>
      <c r="D52" s="194"/>
      <c r="E52" s="194"/>
      <c r="F52" s="195"/>
      <c r="G52" s="195"/>
      <c r="H52" s="194">
        <v>2</v>
      </c>
      <c r="I52" s="193"/>
      <c r="J52" s="194"/>
      <c r="K52" s="194"/>
      <c r="L52" s="195"/>
      <c r="M52" s="196"/>
      <c r="N52" s="166"/>
      <c r="O52" s="192">
        <v>2</v>
      </c>
      <c r="P52" s="193"/>
      <c r="Q52" s="194"/>
      <c r="R52" s="194"/>
      <c r="S52" s="195"/>
      <c r="T52" s="195"/>
      <c r="U52" s="194">
        <v>2</v>
      </c>
      <c r="V52" s="193"/>
      <c r="W52" s="194"/>
      <c r="X52" s="194"/>
      <c r="Y52" s="195"/>
      <c r="Z52" s="196"/>
      <c r="AA52" s="166"/>
      <c r="AB52" s="192">
        <v>2</v>
      </c>
      <c r="AC52" s="193"/>
      <c r="AD52" s="194"/>
      <c r="AE52" s="194"/>
      <c r="AF52" s="195"/>
      <c r="AG52" s="195"/>
      <c r="AH52" s="194">
        <v>2</v>
      </c>
      <c r="AI52" s="193"/>
      <c r="AJ52" s="194"/>
      <c r="AK52" s="194"/>
      <c r="AL52" s="195"/>
      <c r="AM52" s="196"/>
      <c r="AN52" s="166"/>
      <c r="AO52" s="192">
        <v>2</v>
      </c>
      <c r="AP52" s="193"/>
      <c r="AQ52" s="194"/>
      <c r="AR52" s="194"/>
      <c r="AS52" s="195"/>
      <c r="AT52" s="195"/>
      <c r="AU52" s="194">
        <v>2</v>
      </c>
      <c r="AV52" s="193"/>
      <c r="AW52" s="194"/>
      <c r="AX52" s="194"/>
      <c r="AY52" s="195"/>
      <c r="AZ52" s="196"/>
      <c r="BA52" s="166"/>
      <c r="BB52" s="192">
        <v>2</v>
      </c>
      <c r="BC52" s="193"/>
      <c r="BD52" s="194"/>
      <c r="BE52" s="194"/>
      <c r="BF52" s="195"/>
      <c r="BG52" s="195"/>
      <c r="BH52" s="194">
        <v>2</v>
      </c>
      <c r="BI52" s="193"/>
      <c r="BJ52" s="194"/>
      <c r="BK52" s="194"/>
      <c r="BL52" s="195"/>
      <c r="BM52" s="196"/>
    </row>
    <row r="53" spans="1:65" ht="13.5" customHeight="1">
      <c r="A53" s="191"/>
      <c r="B53" s="192"/>
      <c r="C53" s="193"/>
      <c r="D53" s="194"/>
      <c r="E53" s="194"/>
      <c r="F53" s="195"/>
      <c r="G53" s="195"/>
      <c r="H53" s="194"/>
      <c r="I53" s="193"/>
      <c r="J53" s="194"/>
      <c r="K53" s="194"/>
      <c r="L53" s="195"/>
      <c r="M53" s="196"/>
      <c r="N53" s="166"/>
      <c r="O53" s="192"/>
      <c r="P53" s="193"/>
      <c r="Q53" s="194"/>
      <c r="R53" s="194"/>
      <c r="S53" s="195"/>
      <c r="T53" s="195"/>
      <c r="U53" s="194"/>
      <c r="V53" s="193"/>
      <c r="W53" s="194"/>
      <c r="X53" s="194"/>
      <c r="Y53" s="195"/>
      <c r="Z53" s="196"/>
      <c r="AA53" s="166"/>
      <c r="AB53" s="192"/>
      <c r="AC53" s="193"/>
      <c r="AD53" s="194"/>
      <c r="AE53" s="194"/>
      <c r="AF53" s="195"/>
      <c r="AG53" s="195"/>
      <c r="AH53" s="194"/>
      <c r="AI53" s="193"/>
      <c r="AJ53" s="194"/>
      <c r="AK53" s="194"/>
      <c r="AL53" s="195"/>
      <c r="AM53" s="196"/>
      <c r="AN53" s="166"/>
      <c r="AO53" s="192"/>
      <c r="AP53" s="193"/>
      <c r="AQ53" s="194"/>
      <c r="AR53" s="194"/>
      <c r="AS53" s="195"/>
      <c r="AT53" s="195"/>
      <c r="AU53" s="194"/>
      <c r="AV53" s="193"/>
      <c r="AW53" s="194"/>
      <c r="AX53" s="194"/>
      <c r="AY53" s="195"/>
      <c r="AZ53" s="196"/>
      <c r="BA53" s="166"/>
      <c r="BB53" s="192"/>
      <c r="BC53" s="193"/>
      <c r="BD53" s="194"/>
      <c r="BE53" s="194"/>
      <c r="BF53" s="195"/>
      <c r="BG53" s="195"/>
      <c r="BH53" s="194"/>
      <c r="BI53" s="193"/>
      <c r="BJ53" s="194"/>
      <c r="BK53" s="194"/>
      <c r="BL53" s="195"/>
      <c r="BM53" s="196"/>
    </row>
    <row r="54" spans="1:65" ht="13.5" customHeight="1">
      <c r="A54" s="191"/>
      <c r="B54" s="192">
        <v>3</v>
      </c>
      <c r="C54" s="193"/>
      <c r="D54" s="194"/>
      <c r="E54" s="194"/>
      <c r="F54" s="195"/>
      <c r="G54" s="195"/>
      <c r="H54" s="194">
        <v>3</v>
      </c>
      <c r="I54" s="193"/>
      <c r="J54" s="194"/>
      <c r="K54" s="194"/>
      <c r="L54" s="195"/>
      <c r="M54" s="196"/>
      <c r="N54" s="166"/>
      <c r="O54" s="192">
        <v>3</v>
      </c>
      <c r="P54" s="193"/>
      <c r="Q54" s="194"/>
      <c r="R54" s="194"/>
      <c r="S54" s="195"/>
      <c r="T54" s="195"/>
      <c r="U54" s="194">
        <v>3</v>
      </c>
      <c r="V54" s="193"/>
      <c r="W54" s="194"/>
      <c r="X54" s="194"/>
      <c r="Y54" s="195"/>
      <c r="Z54" s="196"/>
      <c r="AA54" s="166"/>
      <c r="AB54" s="192">
        <v>3</v>
      </c>
      <c r="AC54" s="193"/>
      <c r="AD54" s="194"/>
      <c r="AE54" s="194"/>
      <c r="AF54" s="195"/>
      <c r="AG54" s="195"/>
      <c r="AH54" s="194">
        <v>3</v>
      </c>
      <c r="AI54" s="193"/>
      <c r="AJ54" s="194"/>
      <c r="AK54" s="194"/>
      <c r="AL54" s="195"/>
      <c r="AM54" s="196"/>
      <c r="AN54" s="166"/>
      <c r="AO54" s="192">
        <v>3</v>
      </c>
      <c r="AP54" s="193"/>
      <c r="AQ54" s="194"/>
      <c r="AR54" s="194"/>
      <c r="AS54" s="195"/>
      <c r="AT54" s="195"/>
      <c r="AU54" s="194">
        <v>3</v>
      </c>
      <c r="AV54" s="193"/>
      <c r="AW54" s="194"/>
      <c r="AX54" s="194"/>
      <c r="AY54" s="195"/>
      <c r="AZ54" s="196"/>
      <c r="BA54" s="166"/>
      <c r="BB54" s="192">
        <v>3</v>
      </c>
      <c r="BC54" s="193"/>
      <c r="BD54" s="194"/>
      <c r="BE54" s="194"/>
      <c r="BF54" s="195"/>
      <c r="BG54" s="195"/>
      <c r="BH54" s="194">
        <v>3</v>
      </c>
      <c r="BI54" s="193"/>
      <c r="BJ54" s="194"/>
      <c r="BK54" s="194"/>
      <c r="BL54" s="195"/>
      <c r="BM54" s="196"/>
    </row>
    <row r="55" spans="1:65" ht="13.5" customHeight="1">
      <c r="A55" s="191"/>
      <c r="B55" s="192"/>
      <c r="C55" s="193"/>
      <c r="D55" s="194"/>
      <c r="E55" s="194"/>
      <c r="F55" s="195"/>
      <c r="G55" s="195"/>
      <c r="H55" s="194"/>
      <c r="I55" s="193"/>
      <c r="J55" s="194"/>
      <c r="K55" s="194"/>
      <c r="L55" s="195"/>
      <c r="M55" s="196"/>
      <c r="N55" s="166"/>
      <c r="O55" s="192"/>
      <c r="P55" s="193"/>
      <c r="Q55" s="194"/>
      <c r="R55" s="194"/>
      <c r="S55" s="195"/>
      <c r="T55" s="195"/>
      <c r="U55" s="194"/>
      <c r="V55" s="193"/>
      <c r="W55" s="194"/>
      <c r="X55" s="194"/>
      <c r="Y55" s="195"/>
      <c r="Z55" s="196"/>
      <c r="AA55" s="166"/>
      <c r="AB55" s="192"/>
      <c r="AC55" s="193"/>
      <c r="AD55" s="194"/>
      <c r="AE55" s="194"/>
      <c r="AF55" s="195"/>
      <c r="AG55" s="195"/>
      <c r="AH55" s="194"/>
      <c r="AI55" s="193"/>
      <c r="AJ55" s="194"/>
      <c r="AK55" s="194"/>
      <c r="AL55" s="195"/>
      <c r="AM55" s="196"/>
      <c r="AN55" s="166"/>
      <c r="AO55" s="192"/>
      <c r="AP55" s="193"/>
      <c r="AQ55" s="194"/>
      <c r="AR55" s="194"/>
      <c r="AS55" s="195"/>
      <c r="AT55" s="195"/>
      <c r="AU55" s="194"/>
      <c r="AV55" s="193"/>
      <c r="AW55" s="194"/>
      <c r="AX55" s="194"/>
      <c r="AY55" s="195"/>
      <c r="AZ55" s="196"/>
      <c r="BA55" s="166"/>
      <c r="BB55" s="192"/>
      <c r="BC55" s="193"/>
      <c r="BD55" s="194"/>
      <c r="BE55" s="194"/>
      <c r="BF55" s="195"/>
      <c r="BG55" s="195"/>
      <c r="BH55" s="194"/>
      <c r="BI55" s="193"/>
      <c r="BJ55" s="194"/>
      <c r="BK55" s="194"/>
      <c r="BL55" s="195"/>
      <c r="BM55" s="196"/>
    </row>
    <row r="56" spans="1:65" ht="13.5" customHeight="1">
      <c r="A56" s="191"/>
      <c r="B56" s="192">
        <v>4</v>
      </c>
      <c r="C56" s="193"/>
      <c r="D56" s="194"/>
      <c r="E56" s="194"/>
      <c r="F56" s="195"/>
      <c r="G56" s="195"/>
      <c r="H56" s="194">
        <v>4</v>
      </c>
      <c r="I56" s="193"/>
      <c r="J56" s="194"/>
      <c r="K56" s="194"/>
      <c r="L56" s="195"/>
      <c r="M56" s="196"/>
      <c r="N56" s="166"/>
      <c r="O56" s="192">
        <v>4</v>
      </c>
      <c r="P56" s="193"/>
      <c r="Q56" s="194"/>
      <c r="R56" s="194"/>
      <c r="S56" s="195"/>
      <c r="T56" s="195"/>
      <c r="U56" s="194">
        <v>4</v>
      </c>
      <c r="V56" s="193"/>
      <c r="W56" s="194"/>
      <c r="X56" s="194"/>
      <c r="Y56" s="195"/>
      <c r="Z56" s="196"/>
      <c r="AA56" s="166"/>
      <c r="AB56" s="192">
        <v>4</v>
      </c>
      <c r="AC56" s="193"/>
      <c r="AD56" s="194"/>
      <c r="AE56" s="194"/>
      <c r="AF56" s="195"/>
      <c r="AG56" s="195"/>
      <c r="AH56" s="194">
        <v>4</v>
      </c>
      <c r="AI56" s="193"/>
      <c r="AJ56" s="194"/>
      <c r="AK56" s="194"/>
      <c r="AL56" s="195"/>
      <c r="AM56" s="196"/>
      <c r="AN56" s="166"/>
      <c r="AO56" s="192">
        <v>4</v>
      </c>
      <c r="AP56" s="193"/>
      <c r="AQ56" s="194"/>
      <c r="AR56" s="194"/>
      <c r="AS56" s="195"/>
      <c r="AT56" s="195"/>
      <c r="AU56" s="194">
        <v>4</v>
      </c>
      <c r="AV56" s="193"/>
      <c r="AW56" s="194"/>
      <c r="AX56" s="194"/>
      <c r="AY56" s="195"/>
      <c r="AZ56" s="196"/>
      <c r="BA56" s="166"/>
      <c r="BB56" s="192">
        <v>4</v>
      </c>
      <c r="BC56" s="193"/>
      <c r="BD56" s="194"/>
      <c r="BE56" s="194"/>
      <c r="BF56" s="195"/>
      <c r="BG56" s="195"/>
      <c r="BH56" s="194">
        <v>4</v>
      </c>
      <c r="BI56" s="193"/>
      <c r="BJ56" s="194"/>
      <c r="BK56" s="194"/>
      <c r="BL56" s="195"/>
      <c r="BM56" s="196"/>
    </row>
    <row r="57" spans="1:65" ht="13.5" customHeight="1">
      <c r="A57" s="191"/>
      <c r="B57" s="192"/>
      <c r="C57" s="193"/>
      <c r="D57" s="194"/>
      <c r="E57" s="194"/>
      <c r="F57" s="195"/>
      <c r="G57" s="195"/>
      <c r="H57" s="194"/>
      <c r="I57" s="193"/>
      <c r="J57" s="194"/>
      <c r="K57" s="194"/>
      <c r="L57" s="195"/>
      <c r="M57" s="196"/>
      <c r="N57" s="166"/>
      <c r="O57" s="192"/>
      <c r="P57" s="193"/>
      <c r="Q57" s="194"/>
      <c r="R57" s="194"/>
      <c r="S57" s="195"/>
      <c r="T57" s="195"/>
      <c r="U57" s="194"/>
      <c r="V57" s="193"/>
      <c r="W57" s="194"/>
      <c r="X57" s="194"/>
      <c r="Y57" s="195"/>
      <c r="Z57" s="196"/>
      <c r="AA57" s="166"/>
      <c r="AB57" s="192"/>
      <c r="AC57" s="193"/>
      <c r="AD57" s="194"/>
      <c r="AE57" s="194"/>
      <c r="AF57" s="195"/>
      <c r="AG57" s="195"/>
      <c r="AH57" s="194"/>
      <c r="AI57" s="193"/>
      <c r="AJ57" s="194"/>
      <c r="AK57" s="194"/>
      <c r="AL57" s="195"/>
      <c r="AM57" s="196"/>
      <c r="AN57" s="166"/>
      <c r="AO57" s="192"/>
      <c r="AP57" s="193"/>
      <c r="AQ57" s="194"/>
      <c r="AR57" s="194"/>
      <c r="AS57" s="195"/>
      <c r="AT57" s="195"/>
      <c r="AU57" s="194"/>
      <c r="AV57" s="193"/>
      <c r="AW57" s="194"/>
      <c r="AX57" s="194"/>
      <c r="AY57" s="195"/>
      <c r="AZ57" s="196"/>
      <c r="BA57" s="166"/>
      <c r="BB57" s="192"/>
      <c r="BC57" s="193"/>
      <c r="BD57" s="194"/>
      <c r="BE57" s="194"/>
      <c r="BF57" s="195"/>
      <c r="BG57" s="195"/>
      <c r="BH57" s="194"/>
      <c r="BI57" s="193"/>
      <c r="BJ57" s="194"/>
      <c r="BK57" s="194"/>
      <c r="BL57" s="195"/>
      <c r="BM57" s="196"/>
    </row>
    <row r="58" spans="1:65" ht="13.5" customHeight="1">
      <c r="A58" s="191"/>
      <c r="B58" s="192">
        <v>5</v>
      </c>
      <c r="C58" s="193"/>
      <c r="D58" s="194"/>
      <c r="E58" s="194"/>
      <c r="F58" s="195"/>
      <c r="G58" s="195"/>
      <c r="H58" s="194">
        <v>5</v>
      </c>
      <c r="I58" s="193"/>
      <c r="J58" s="194"/>
      <c r="K58" s="194"/>
      <c r="L58" s="195"/>
      <c r="M58" s="196"/>
      <c r="N58" s="166"/>
      <c r="O58" s="192">
        <v>5</v>
      </c>
      <c r="P58" s="193"/>
      <c r="Q58" s="194"/>
      <c r="R58" s="194"/>
      <c r="S58" s="195"/>
      <c r="T58" s="195"/>
      <c r="U58" s="194">
        <v>5</v>
      </c>
      <c r="V58" s="193"/>
      <c r="W58" s="194"/>
      <c r="X58" s="194"/>
      <c r="Y58" s="195"/>
      <c r="Z58" s="196"/>
      <c r="AA58" s="166"/>
      <c r="AB58" s="192">
        <v>5</v>
      </c>
      <c r="AC58" s="193"/>
      <c r="AD58" s="194"/>
      <c r="AE58" s="194"/>
      <c r="AF58" s="195"/>
      <c r="AG58" s="195"/>
      <c r="AH58" s="194">
        <v>5</v>
      </c>
      <c r="AI58" s="193"/>
      <c r="AJ58" s="194"/>
      <c r="AK58" s="194"/>
      <c r="AL58" s="195"/>
      <c r="AM58" s="196"/>
      <c r="AN58" s="166"/>
      <c r="AO58" s="192">
        <v>5</v>
      </c>
      <c r="AP58" s="193"/>
      <c r="AQ58" s="194"/>
      <c r="AR58" s="194"/>
      <c r="AS58" s="195"/>
      <c r="AT58" s="195"/>
      <c r="AU58" s="194">
        <v>5</v>
      </c>
      <c r="AV58" s="193"/>
      <c r="AW58" s="194"/>
      <c r="AX58" s="194"/>
      <c r="AY58" s="195"/>
      <c r="AZ58" s="196"/>
      <c r="BA58" s="166"/>
      <c r="BB58" s="192">
        <v>5</v>
      </c>
      <c r="BC58" s="193"/>
      <c r="BD58" s="194"/>
      <c r="BE58" s="194"/>
      <c r="BF58" s="195"/>
      <c r="BG58" s="195"/>
      <c r="BH58" s="194">
        <v>5</v>
      </c>
      <c r="BI58" s="193"/>
      <c r="BJ58" s="194"/>
      <c r="BK58" s="194"/>
      <c r="BL58" s="195"/>
      <c r="BM58" s="196"/>
    </row>
    <row r="59" spans="1:65" ht="13.5" customHeight="1">
      <c r="A59" s="191"/>
      <c r="B59" s="192"/>
      <c r="C59" s="193"/>
      <c r="D59" s="194"/>
      <c r="E59" s="194"/>
      <c r="F59" s="195"/>
      <c r="G59" s="195"/>
      <c r="H59" s="194"/>
      <c r="I59" s="193"/>
      <c r="J59" s="194"/>
      <c r="K59" s="194"/>
      <c r="L59" s="195"/>
      <c r="M59" s="196"/>
      <c r="N59" s="166"/>
      <c r="O59" s="192"/>
      <c r="P59" s="193"/>
      <c r="Q59" s="194"/>
      <c r="R59" s="194"/>
      <c r="S59" s="195"/>
      <c r="T59" s="195"/>
      <c r="U59" s="194"/>
      <c r="V59" s="193"/>
      <c r="W59" s="194"/>
      <c r="X59" s="194"/>
      <c r="Y59" s="195"/>
      <c r="Z59" s="196"/>
      <c r="AA59" s="166"/>
      <c r="AB59" s="192"/>
      <c r="AC59" s="193"/>
      <c r="AD59" s="194"/>
      <c r="AE59" s="194"/>
      <c r="AF59" s="195"/>
      <c r="AG59" s="195"/>
      <c r="AH59" s="194"/>
      <c r="AI59" s="193"/>
      <c r="AJ59" s="194"/>
      <c r="AK59" s="194"/>
      <c r="AL59" s="195"/>
      <c r="AM59" s="196"/>
      <c r="AN59" s="166"/>
      <c r="AO59" s="192"/>
      <c r="AP59" s="193"/>
      <c r="AQ59" s="194"/>
      <c r="AR59" s="194"/>
      <c r="AS59" s="195"/>
      <c r="AT59" s="195"/>
      <c r="AU59" s="194"/>
      <c r="AV59" s="193"/>
      <c r="AW59" s="194"/>
      <c r="AX59" s="194"/>
      <c r="AY59" s="195"/>
      <c r="AZ59" s="196"/>
      <c r="BA59" s="166"/>
      <c r="BB59" s="192"/>
      <c r="BC59" s="193"/>
      <c r="BD59" s="194"/>
      <c r="BE59" s="194"/>
      <c r="BF59" s="195"/>
      <c r="BG59" s="195"/>
      <c r="BH59" s="194"/>
      <c r="BI59" s="193"/>
      <c r="BJ59" s="194"/>
      <c r="BK59" s="194"/>
      <c r="BL59" s="195"/>
      <c r="BM59" s="196"/>
    </row>
    <row r="60" spans="1:65" ht="13.5" customHeight="1">
      <c r="A60" s="191"/>
      <c r="B60" s="192">
        <v>6</v>
      </c>
      <c r="C60" s="193"/>
      <c r="D60" s="194"/>
      <c r="E60" s="194"/>
      <c r="F60" s="195"/>
      <c r="G60" s="195"/>
      <c r="H60" s="194">
        <v>6</v>
      </c>
      <c r="I60" s="193"/>
      <c r="J60" s="194"/>
      <c r="K60" s="194"/>
      <c r="L60" s="195"/>
      <c r="M60" s="196"/>
      <c r="N60" s="166"/>
      <c r="O60" s="192">
        <v>6</v>
      </c>
      <c r="P60" s="193"/>
      <c r="Q60" s="194"/>
      <c r="R60" s="194"/>
      <c r="S60" s="195"/>
      <c r="T60" s="195"/>
      <c r="U60" s="194">
        <v>6</v>
      </c>
      <c r="V60" s="193"/>
      <c r="W60" s="194"/>
      <c r="X60" s="194"/>
      <c r="Y60" s="195"/>
      <c r="Z60" s="196"/>
      <c r="AA60" s="166"/>
      <c r="AB60" s="192">
        <v>6</v>
      </c>
      <c r="AC60" s="193"/>
      <c r="AD60" s="194"/>
      <c r="AE60" s="194"/>
      <c r="AF60" s="195"/>
      <c r="AG60" s="195"/>
      <c r="AH60" s="194">
        <v>6</v>
      </c>
      <c r="AI60" s="193"/>
      <c r="AJ60" s="194"/>
      <c r="AK60" s="194"/>
      <c r="AL60" s="195"/>
      <c r="AM60" s="196"/>
      <c r="AN60" s="166"/>
      <c r="AO60" s="192">
        <v>6</v>
      </c>
      <c r="AP60" s="193"/>
      <c r="AQ60" s="194"/>
      <c r="AR60" s="194"/>
      <c r="AS60" s="195"/>
      <c r="AT60" s="195"/>
      <c r="AU60" s="194">
        <v>6</v>
      </c>
      <c r="AV60" s="193"/>
      <c r="AW60" s="194"/>
      <c r="AX60" s="194"/>
      <c r="AY60" s="195"/>
      <c r="AZ60" s="196"/>
      <c r="BA60" s="166"/>
      <c r="BB60" s="192">
        <v>6</v>
      </c>
      <c r="BC60" s="193"/>
      <c r="BD60" s="194"/>
      <c r="BE60" s="194"/>
      <c r="BF60" s="195"/>
      <c r="BG60" s="195"/>
      <c r="BH60" s="194">
        <v>6</v>
      </c>
      <c r="BI60" s="193"/>
      <c r="BJ60" s="194"/>
      <c r="BK60" s="194"/>
      <c r="BL60" s="195"/>
      <c r="BM60" s="196"/>
    </row>
    <row r="61" spans="1:65" ht="13.5" customHeight="1">
      <c r="A61" s="191"/>
      <c r="B61" s="192"/>
      <c r="C61" s="193"/>
      <c r="D61" s="194"/>
      <c r="E61" s="194"/>
      <c r="F61" s="195"/>
      <c r="G61" s="195"/>
      <c r="H61" s="194"/>
      <c r="I61" s="193"/>
      <c r="J61" s="194"/>
      <c r="K61" s="194"/>
      <c r="L61" s="195"/>
      <c r="M61" s="196"/>
      <c r="N61" s="166"/>
      <c r="O61" s="192"/>
      <c r="P61" s="193"/>
      <c r="Q61" s="194"/>
      <c r="R61" s="194"/>
      <c r="S61" s="195"/>
      <c r="T61" s="195"/>
      <c r="U61" s="194"/>
      <c r="V61" s="193"/>
      <c r="W61" s="194"/>
      <c r="X61" s="194"/>
      <c r="Y61" s="195"/>
      <c r="Z61" s="196"/>
      <c r="AA61" s="166"/>
      <c r="AB61" s="192"/>
      <c r="AC61" s="193"/>
      <c r="AD61" s="194"/>
      <c r="AE61" s="194"/>
      <c r="AF61" s="195"/>
      <c r="AG61" s="195"/>
      <c r="AH61" s="194"/>
      <c r="AI61" s="193"/>
      <c r="AJ61" s="194"/>
      <c r="AK61" s="194"/>
      <c r="AL61" s="195"/>
      <c r="AM61" s="196"/>
      <c r="AN61" s="166"/>
      <c r="AO61" s="192"/>
      <c r="AP61" s="193"/>
      <c r="AQ61" s="194"/>
      <c r="AR61" s="194"/>
      <c r="AS61" s="195"/>
      <c r="AT61" s="195"/>
      <c r="AU61" s="194"/>
      <c r="AV61" s="193"/>
      <c r="AW61" s="194"/>
      <c r="AX61" s="194"/>
      <c r="AY61" s="195"/>
      <c r="AZ61" s="196"/>
      <c r="BA61" s="166"/>
      <c r="BB61" s="192"/>
      <c r="BC61" s="193"/>
      <c r="BD61" s="194"/>
      <c r="BE61" s="194"/>
      <c r="BF61" s="195"/>
      <c r="BG61" s="195"/>
      <c r="BH61" s="194"/>
      <c r="BI61" s="193"/>
      <c r="BJ61" s="194"/>
      <c r="BK61" s="194"/>
      <c r="BL61" s="195"/>
      <c r="BM61" s="196"/>
    </row>
    <row r="62" spans="1:65" ht="13.5" customHeight="1">
      <c r="A62" s="197"/>
      <c r="B62" s="198" t="s">
        <v>90</v>
      </c>
      <c r="C62" s="198"/>
      <c r="D62" s="199" t="s">
        <v>91</v>
      </c>
      <c r="E62" s="199"/>
      <c r="F62" s="200"/>
      <c r="G62" s="200"/>
      <c r="H62" s="199" t="s">
        <v>90</v>
      </c>
      <c r="I62" s="199"/>
      <c r="J62" s="199" t="s">
        <v>91</v>
      </c>
      <c r="K62" s="199"/>
      <c r="L62" s="201"/>
      <c r="M62" s="201"/>
      <c r="N62" s="166"/>
      <c r="O62" s="198" t="s">
        <v>90</v>
      </c>
      <c r="P62" s="198"/>
      <c r="Q62" s="199" t="s">
        <v>91</v>
      </c>
      <c r="R62" s="199"/>
      <c r="S62" s="200"/>
      <c r="T62" s="200"/>
      <c r="U62" s="202" t="s">
        <v>90</v>
      </c>
      <c r="V62" s="202"/>
      <c r="W62" s="202" t="s">
        <v>91</v>
      </c>
      <c r="X62" s="202"/>
      <c r="Y62" s="201"/>
      <c r="Z62" s="201"/>
      <c r="AA62" s="166"/>
      <c r="AB62" s="203" t="s">
        <v>90</v>
      </c>
      <c r="AC62" s="203"/>
      <c r="AD62" s="202" t="s">
        <v>91</v>
      </c>
      <c r="AE62" s="202"/>
      <c r="AF62" s="200"/>
      <c r="AG62" s="200"/>
      <c r="AH62" s="202" t="s">
        <v>90</v>
      </c>
      <c r="AI62" s="202"/>
      <c r="AJ62" s="202" t="s">
        <v>91</v>
      </c>
      <c r="AK62" s="202"/>
      <c r="AL62" s="201"/>
      <c r="AM62" s="201"/>
      <c r="AN62" s="166"/>
      <c r="AO62" s="203" t="s">
        <v>90</v>
      </c>
      <c r="AP62" s="203"/>
      <c r="AQ62" s="202" t="s">
        <v>91</v>
      </c>
      <c r="AR62" s="202"/>
      <c r="AS62" s="200"/>
      <c r="AT62" s="200"/>
      <c r="AU62" s="202" t="s">
        <v>90</v>
      </c>
      <c r="AV62" s="202"/>
      <c r="AW62" s="202" t="s">
        <v>91</v>
      </c>
      <c r="AX62" s="202"/>
      <c r="AY62" s="201"/>
      <c r="AZ62" s="201"/>
      <c r="BA62" s="166"/>
      <c r="BB62" s="203" t="s">
        <v>90</v>
      </c>
      <c r="BC62" s="203"/>
      <c r="BD62" s="202" t="s">
        <v>91</v>
      </c>
      <c r="BE62" s="202"/>
      <c r="BF62" s="204"/>
      <c r="BG62" s="204"/>
      <c r="BH62" s="202" t="s">
        <v>90</v>
      </c>
      <c r="BI62" s="202"/>
      <c r="BJ62" s="202" t="s">
        <v>91</v>
      </c>
      <c r="BK62" s="202"/>
      <c r="BL62" s="205"/>
      <c r="BM62" s="205"/>
    </row>
    <row r="63" spans="1:65" ht="10.5" customHeight="1">
      <c r="A63" s="155"/>
      <c r="B63" s="206"/>
      <c r="C63" s="166"/>
      <c r="D63" s="206"/>
      <c r="E63" s="206"/>
      <c r="F63" s="207"/>
      <c r="G63" s="207"/>
      <c r="H63" s="206"/>
      <c r="I63" s="166"/>
      <c r="J63" s="206"/>
      <c r="K63" s="206"/>
      <c r="L63" s="207"/>
      <c r="M63" s="207"/>
      <c r="N63" s="166"/>
      <c r="O63" s="206"/>
      <c r="P63" s="166"/>
      <c r="Q63" s="206"/>
      <c r="R63" s="206"/>
      <c r="S63" s="207"/>
      <c r="T63" s="207"/>
      <c r="U63" s="206"/>
      <c r="V63" s="166"/>
      <c r="W63" s="206"/>
      <c r="X63" s="206"/>
      <c r="Y63" s="207"/>
      <c r="Z63" s="207"/>
      <c r="AA63" s="166"/>
      <c r="AB63" s="206"/>
      <c r="AC63" s="166"/>
      <c r="AD63" s="206"/>
      <c r="AE63" s="206"/>
      <c r="AF63" s="207"/>
      <c r="AG63" s="207"/>
      <c r="AH63" s="206"/>
      <c r="AI63" s="166"/>
      <c r="AJ63" s="206"/>
      <c r="AK63" s="206"/>
      <c r="AL63" s="207"/>
      <c r="AM63" s="207"/>
      <c r="AN63" s="166"/>
      <c r="AO63" s="206"/>
      <c r="AP63" s="166"/>
      <c r="AQ63" s="206"/>
      <c r="AR63" s="206"/>
      <c r="AS63" s="207"/>
      <c r="AT63" s="207"/>
      <c r="AU63" s="206"/>
      <c r="AV63" s="166"/>
      <c r="AW63" s="206"/>
      <c r="AX63" s="206"/>
      <c r="AY63" s="207"/>
      <c r="AZ63" s="207"/>
      <c r="BA63" s="166"/>
      <c r="BB63" s="206"/>
      <c r="BC63" s="166"/>
      <c r="BD63" s="206"/>
      <c r="BE63" s="206"/>
      <c r="BF63" s="207"/>
      <c r="BG63" s="207"/>
      <c r="BH63" s="206"/>
      <c r="BI63" s="166"/>
      <c r="BJ63" s="206"/>
      <c r="BK63" s="206"/>
      <c r="BL63" s="207"/>
      <c r="BM63" s="208"/>
    </row>
    <row r="64" spans="1:65" ht="15" customHeight="1">
      <c r="A64" s="209" t="s">
        <v>92</v>
      </c>
      <c r="B64" s="209"/>
      <c r="C64" s="209"/>
      <c r="D64" s="209"/>
      <c r="E64" s="210" t="str">
        <f>O44</f>
        <v>TJ Kralupy</v>
      </c>
      <c r="F64" s="210"/>
      <c r="G64" s="210"/>
      <c r="H64" s="210"/>
      <c r="I64" s="210"/>
      <c r="J64" s="210"/>
      <c r="K64" s="210"/>
      <c r="L64" s="211" t="s">
        <v>93</v>
      </c>
      <c r="M64" s="211"/>
      <c r="N64" s="211"/>
      <c r="O64" s="211"/>
      <c r="P64" s="211"/>
      <c r="Q64" s="295" t="str">
        <f>AB44</f>
        <v>TJ Orion Praha</v>
      </c>
      <c r="R64" s="295"/>
      <c r="S64" s="295"/>
      <c r="T64" s="295"/>
      <c r="U64" s="295"/>
      <c r="V64" s="295"/>
      <c r="W64" s="213" t="s">
        <v>94</v>
      </c>
      <c r="X64" s="213"/>
      <c r="Y64" s="213"/>
      <c r="Z64" s="166"/>
      <c r="AA64" s="214" t="s">
        <v>95</v>
      </c>
      <c r="AB64" s="214"/>
      <c r="AC64" s="214"/>
      <c r="AD64" s="214"/>
      <c r="AE64" s="214"/>
      <c r="AF64" s="215" t="s">
        <v>96</v>
      </c>
      <c r="AG64" s="216" t="s">
        <v>97</v>
      </c>
      <c r="AH64" s="166"/>
      <c r="AI64" s="217" t="s">
        <v>98</v>
      </c>
      <c r="AJ64" s="218"/>
      <c r="AK64" s="218"/>
      <c r="AL64" s="218"/>
      <c r="AM64" s="218"/>
      <c r="AN64" s="218"/>
      <c r="AO64" s="218"/>
      <c r="AP64" s="218"/>
      <c r="AQ64" s="218"/>
      <c r="AR64" s="218"/>
      <c r="AS64" s="218"/>
      <c r="AT64" s="218"/>
      <c r="AU64" s="218"/>
      <c r="AV64" s="218"/>
      <c r="AW64" s="218"/>
      <c r="AX64" s="218"/>
      <c r="AY64" s="218"/>
      <c r="AZ64" s="218"/>
      <c r="BA64" s="218"/>
      <c r="BB64" s="166"/>
      <c r="BC64" s="166"/>
      <c r="BD64" s="166"/>
      <c r="BE64" s="166"/>
      <c r="BF64" s="166"/>
      <c r="BG64" s="166"/>
      <c r="BH64" s="166"/>
      <c r="BI64" s="166"/>
      <c r="BJ64" s="166"/>
      <c r="BK64" s="166"/>
      <c r="BL64" s="166"/>
      <c r="BM64" s="219"/>
    </row>
    <row r="65" spans="1:65" ht="15" customHeight="1">
      <c r="A65" s="220" t="s">
        <v>99</v>
      </c>
      <c r="B65" s="220"/>
      <c r="C65" s="220"/>
      <c r="D65" s="220"/>
      <c r="E65" s="220"/>
      <c r="F65" s="220"/>
      <c r="G65" s="220"/>
      <c r="H65" s="220"/>
      <c r="I65" s="220"/>
      <c r="J65" s="221" t="s">
        <v>100</v>
      </c>
      <c r="K65" s="221"/>
      <c r="L65" s="222" t="s">
        <v>99</v>
      </c>
      <c r="M65" s="222"/>
      <c r="N65" s="222"/>
      <c r="O65" s="222"/>
      <c r="P65" s="222"/>
      <c r="Q65" s="222"/>
      <c r="R65" s="222"/>
      <c r="S65" s="222"/>
      <c r="T65" s="222"/>
      <c r="U65" s="223" t="s">
        <v>100</v>
      </c>
      <c r="V65" s="223"/>
      <c r="W65" s="224" t="s">
        <v>101</v>
      </c>
      <c r="X65" s="225" t="s">
        <v>102</v>
      </c>
      <c r="Y65" s="225" t="s">
        <v>103</v>
      </c>
      <c r="Z65" s="225"/>
      <c r="AA65" s="225" t="s">
        <v>104</v>
      </c>
      <c r="AB65" s="226" t="s">
        <v>105</v>
      </c>
      <c r="AC65" s="227" t="s">
        <v>106</v>
      </c>
      <c r="AD65" s="228" t="s">
        <v>107</v>
      </c>
      <c r="AE65" s="228"/>
      <c r="AF65" s="228"/>
      <c r="AG65" s="228"/>
      <c r="AH65" s="145"/>
      <c r="AI65" s="229"/>
      <c r="AJ65" s="229"/>
      <c r="AK65" s="229"/>
      <c r="AL65" s="229"/>
      <c r="AM65" s="229"/>
      <c r="AN65" s="229"/>
      <c r="AO65" s="229"/>
      <c r="AP65" s="229"/>
      <c r="AQ65" s="229"/>
      <c r="AR65" s="229"/>
      <c r="AS65" s="229"/>
      <c r="AT65" s="229"/>
      <c r="AU65" s="229"/>
      <c r="AV65" s="229"/>
      <c r="AW65" s="229"/>
      <c r="AX65" s="229"/>
      <c r="AY65" s="229"/>
      <c r="AZ65" s="229"/>
      <c r="BA65" s="229"/>
      <c r="BB65" s="145"/>
      <c r="BC65" s="230" t="s">
        <v>108</v>
      </c>
      <c r="BD65" s="230"/>
      <c r="BE65" s="230"/>
      <c r="BF65" s="230"/>
      <c r="BG65" s="230"/>
      <c r="BH65" s="230"/>
      <c r="BI65" s="230"/>
      <c r="BJ65" s="230"/>
      <c r="BK65" s="230"/>
      <c r="BL65" s="230"/>
      <c r="BM65" s="230"/>
    </row>
    <row r="66" spans="1:65" ht="15" customHeight="1">
      <c r="A66" s="232"/>
      <c r="B66" s="232"/>
      <c r="C66" s="232"/>
      <c r="D66" s="232"/>
      <c r="E66" s="232"/>
      <c r="F66" s="232"/>
      <c r="G66" s="232"/>
      <c r="H66" s="232"/>
      <c r="I66" s="232"/>
      <c r="J66" s="233"/>
      <c r="K66" s="233"/>
      <c r="L66" s="234"/>
      <c r="M66" s="234"/>
      <c r="N66" s="234"/>
      <c r="O66" s="234"/>
      <c r="P66" s="234"/>
      <c r="Q66" s="234"/>
      <c r="R66" s="234"/>
      <c r="S66" s="234"/>
      <c r="T66" s="234"/>
      <c r="U66" s="233"/>
      <c r="V66" s="233"/>
      <c r="W66" s="235"/>
      <c r="X66" s="193"/>
      <c r="Y66" s="194"/>
      <c r="Z66" s="194"/>
      <c r="AA66" s="193"/>
      <c r="AB66" s="193"/>
      <c r="AC66" s="193"/>
      <c r="AD66" s="236"/>
      <c r="AE66" s="236"/>
      <c r="AF66" s="236"/>
      <c r="AG66" s="236"/>
      <c r="AH66" s="166"/>
      <c r="AI66" s="229"/>
      <c r="AJ66" s="229"/>
      <c r="AK66" s="229"/>
      <c r="AL66" s="229"/>
      <c r="AM66" s="229"/>
      <c r="AN66" s="229"/>
      <c r="AO66" s="229"/>
      <c r="AP66" s="229"/>
      <c r="AQ66" s="229"/>
      <c r="AR66" s="229"/>
      <c r="AS66" s="229"/>
      <c r="AT66" s="229"/>
      <c r="AU66" s="229"/>
      <c r="AV66" s="229"/>
      <c r="AW66" s="229"/>
      <c r="AX66" s="229"/>
      <c r="AY66" s="229"/>
      <c r="AZ66" s="229"/>
      <c r="BA66" s="229"/>
      <c r="BB66" s="166"/>
      <c r="BC66" s="232"/>
      <c r="BD66" s="232"/>
      <c r="BE66" s="232"/>
      <c r="BF66" s="237" t="s">
        <v>96</v>
      </c>
      <c r="BG66" s="237"/>
      <c r="BH66" s="237"/>
      <c r="BI66" s="237" t="s">
        <v>97</v>
      </c>
      <c r="BJ66" s="237"/>
      <c r="BK66" s="238" t="s">
        <v>109</v>
      </c>
      <c r="BL66" s="238"/>
      <c r="BM66" s="238"/>
    </row>
    <row r="67" spans="1:65" ht="15" customHeight="1">
      <c r="A67" s="232"/>
      <c r="B67" s="232"/>
      <c r="C67" s="232"/>
      <c r="D67" s="232"/>
      <c r="E67" s="232"/>
      <c r="F67" s="232"/>
      <c r="G67" s="232"/>
      <c r="H67" s="232"/>
      <c r="I67" s="232"/>
      <c r="J67" s="233"/>
      <c r="K67" s="233"/>
      <c r="L67" s="239"/>
      <c r="M67" s="239"/>
      <c r="N67" s="239"/>
      <c r="O67" s="239"/>
      <c r="P67" s="239"/>
      <c r="Q67" s="239"/>
      <c r="R67" s="239"/>
      <c r="S67" s="239"/>
      <c r="T67" s="239"/>
      <c r="U67" s="233"/>
      <c r="V67" s="233"/>
      <c r="W67" s="235"/>
      <c r="X67" s="193"/>
      <c r="Y67" s="194"/>
      <c r="Z67" s="194"/>
      <c r="AA67" s="193"/>
      <c r="AB67" s="193"/>
      <c r="AC67" s="193"/>
      <c r="AD67" s="236"/>
      <c r="AE67" s="236"/>
      <c r="AF67" s="236"/>
      <c r="AG67" s="236"/>
      <c r="AH67" s="166"/>
      <c r="AI67" s="229"/>
      <c r="AJ67" s="229"/>
      <c r="AK67" s="229"/>
      <c r="AL67" s="229"/>
      <c r="AM67" s="229"/>
      <c r="AN67" s="229"/>
      <c r="AO67" s="229"/>
      <c r="AP67" s="229"/>
      <c r="AQ67" s="229"/>
      <c r="AR67" s="229"/>
      <c r="AS67" s="229"/>
      <c r="AT67" s="229"/>
      <c r="AU67" s="229"/>
      <c r="AV67" s="229"/>
      <c r="AW67" s="229"/>
      <c r="AX67" s="229"/>
      <c r="AY67" s="229"/>
      <c r="AZ67" s="229"/>
      <c r="BA67" s="229"/>
      <c r="BB67" s="166"/>
      <c r="BC67" s="189" t="s">
        <v>79</v>
      </c>
      <c r="BD67" s="189"/>
      <c r="BE67" s="189"/>
      <c r="BF67" s="240"/>
      <c r="BG67" s="241"/>
      <c r="BH67" s="242"/>
      <c r="BI67" s="240"/>
      <c r="BJ67" s="242"/>
      <c r="BK67" s="240"/>
      <c r="BL67" s="241"/>
      <c r="BM67" s="243"/>
    </row>
    <row r="68" spans="1:65" ht="15" customHeight="1">
      <c r="A68" s="232"/>
      <c r="B68" s="232"/>
      <c r="C68" s="232"/>
      <c r="D68" s="232"/>
      <c r="E68" s="232"/>
      <c r="F68" s="232"/>
      <c r="G68" s="232"/>
      <c r="H68" s="232"/>
      <c r="I68" s="232"/>
      <c r="J68" s="233"/>
      <c r="K68" s="233"/>
      <c r="L68" s="239"/>
      <c r="M68" s="239"/>
      <c r="N68" s="239"/>
      <c r="O68" s="239"/>
      <c r="P68" s="239"/>
      <c r="Q68" s="239"/>
      <c r="R68" s="239"/>
      <c r="S68" s="239"/>
      <c r="T68" s="239"/>
      <c r="U68" s="233"/>
      <c r="V68" s="233"/>
      <c r="W68" s="235"/>
      <c r="X68" s="193"/>
      <c r="Y68" s="194"/>
      <c r="Z68" s="194"/>
      <c r="AA68" s="193"/>
      <c r="AB68" s="193"/>
      <c r="AC68" s="193"/>
      <c r="AD68" s="236"/>
      <c r="AE68" s="236"/>
      <c r="AF68" s="236"/>
      <c r="AG68" s="236"/>
      <c r="AH68" s="166"/>
      <c r="AI68" s="229"/>
      <c r="AJ68" s="229"/>
      <c r="AK68" s="229"/>
      <c r="AL68" s="229"/>
      <c r="AM68" s="229"/>
      <c r="AN68" s="229"/>
      <c r="AO68" s="229"/>
      <c r="AP68" s="229"/>
      <c r="AQ68" s="229"/>
      <c r="AR68" s="229"/>
      <c r="AS68" s="229"/>
      <c r="AT68" s="229"/>
      <c r="AU68" s="229"/>
      <c r="AV68" s="229"/>
      <c r="AW68" s="229"/>
      <c r="AX68" s="229"/>
      <c r="AY68" s="229"/>
      <c r="AZ68" s="229"/>
      <c r="BA68" s="229"/>
      <c r="BB68" s="166"/>
      <c r="BC68" s="189" t="s">
        <v>80</v>
      </c>
      <c r="BD68" s="189"/>
      <c r="BE68" s="189"/>
      <c r="BF68" s="244"/>
      <c r="BG68" s="245"/>
      <c r="BH68" s="246"/>
      <c r="BI68" s="244"/>
      <c r="BJ68" s="246"/>
      <c r="BK68" s="240"/>
      <c r="BL68" s="241"/>
      <c r="BM68" s="243"/>
    </row>
    <row r="69" spans="1:65" ht="15" customHeight="1">
      <c r="A69" s="232"/>
      <c r="B69" s="232"/>
      <c r="C69" s="232"/>
      <c r="D69" s="232"/>
      <c r="E69" s="232"/>
      <c r="F69" s="232"/>
      <c r="G69" s="232"/>
      <c r="H69" s="232"/>
      <c r="I69" s="232"/>
      <c r="J69" s="233"/>
      <c r="K69" s="233"/>
      <c r="L69" s="239"/>
      <c r="M69" s="239"/>
      <c r="N69" s="239"/>
      <c r="O69" s="239"/>
      <c r="P69" s="239"/>
      <c r="Q69" s="239"/>
      <c r="R69" s="239"/>
      <c r="S69" s="239"/>
      <c r="T69" s="239"/>
      <c r="U69" s="233"/>
      <c r="V69" s="233"/>
      <c r="W69" s="235"/>
      <c r="X69" s="193"/>
      <c r="Y69" s="194"/>
      <c r="Z69" s="194"/>
      <c r="AA69" s="193"/>
      <c r="AB69" s="193"/>
      <c r="AC69" s="193"/>
      <c r="AD69" s="236"/>
      <c r="AE69" s="236"/>
      <c r="AF69" s="236"/>
      <c r="AG69" s="236"/>
      <c r="AH69" s="166"/>
      <c r="AI69" s="229"/>
      <c r="AJ69" s="229"/>
      <c r="AK69" s="229"/>
      <c r="AL69" s="229"/>
      <c r="AM69" s="229"/>
      <c r="AN69" s="229"/>
      <c r="AO69" s="229"/>
      <c r="AP69" s="229"/>
      <c r="AQ69" s="229"/>
      <c r="AR69" s="229"/>
      <c r="AS69" s="229"/>
      <c r="AT69" s="229"/>
      <c r="AU69" s="229"/>
      <c r="AV69" s="229"/>
      <c r="AW69" s="229"/>
      <c r="AX69" s="229"/>
      <c r="AY69" s="229"/>
      <c r="AZ69" s="229"/>
      <c r="BA69" s="229"/>
      <c r="BB69" s="166"/>
      <c r="BC69" s="189" t="s">
        <v>81</v>
      </c>
      <c r="BD69" s="189"/>
      <c r="BE69" s="189"/>
      <c r="BF69" s="244"/>
      <c r="BG69" s="245"/>
      <c r="BH69" s="246"/>
      <c r="BI69" s="244"/>
      <c r="BJ69" s="246"/>
      <c r="BK69" s="240"/>
      <c r="BL69" s="241"/>
      <c r="BM69" s="243"/>
    </row>
    <row r="70" spans="1:65" ht="15" customHeight="1">
      <c r="A70" s="232"/>
      <c r="B70" s="232"/>
      <c r="C70" s="232"/>
      <c r="D70" s="232"/>
      <c r="E70" s="232"/>
      <c r="F70" s="232"/>
      <c r="G70" s="232"/>
      <c r="H70" s="232"/>
      <c r="I70" s="232"/>
      <c r="J70" s="233"/>
      <c r="K70" s="233"/>
      <c r="L70" s="239"/>
      <c r="M70" s="239"/>
      <c r="N70" s="239"/>
      <c r="O70" s="239"/>
      <c r="P70" s="239"/>
      <c r="Q70" s="239"/>
      <c r="R70" s="239"/>
      <c r="S70" s="239"/>
      <c r="T70" s="239"/>
      <c r="U70" s="233"/>
      <c r="V70" s="233"/>
      <c r="W70" s="235"/>
      <c r="X70" s="193"/>
      <c r="Y70" s="194"/>
      <c r="Z70" s="194"/>
      <c r="AA70" s="193"/>
      <c r="AB70" s="193"/>
      <c r="AC70" s="193"/>
      <c r="AD70" s="236"/>
      <c r="AE70" s="236"/>
      <c r="AF70" s="236"/>
      <c r="AG70" s="236"/>
      <c r="AH70" s="166"/>
      <c r="AI70" s="229"/>
      <c r="AJ70" s="229"/>
      <c r="AK70" s="229"/>
      <c r="AL70" s="229"/>
      <c r="AM70" s="229"/>
      <c r="AN70" s="229"/>
      <c r="AO70" s="229"/>
      <c r="AP70" s="229"/>
      <c r="AQ70" s="229"/>
      <c r="AR70" s="229"/>
      <c r="AS70" s="229"/>
      <c r="AT70" s="229"/>
      <c r="AU70" s="229"/>
      <c r="AV70" s="229"/>
      <c r="AW70" s="229"/>
      <c r="AX70" s="229"/>
      <c r="AY70" s="229"/>
      <c r="AZ70" s="229"/>
      <c r="BA70" s="229"/>
      <c r="BB70" s="166"/>
      <c r="BC70" s="189" t="s">
        <v>82</v>
      </c>
      <c r="BD70" s="189"/>
      <c r="BE70" s="189"/>
      <c r="BF70" s="244"/>
      <c r="BG70" s="245"/>
      <c r="BH70" s="246"/>
      <c r="BI70" s="244"/>
      <c r="BJ70" s="246"/>
      <c r="BK70" s="240"/>
      <c r="BL70" s="241"/>
      <c r="BM70" s="243"/>
    </row>
    <row r="71" spans="1:65" ht="15" customHeight="1">
      <c r="A71" s="232"/>
      <c r="B71" s="232"/>
      <c r="C71" s="232"/>
      <c r="D71" s="232"/>
      <c r="E71" s="232"/>
      <c r="F71" s="232"/>
      <c r="G71" s="232"/>
      <c r="H71" s="232"/>
      <c r="I71" s="232"/>
      <c r="J71" s="233"/>
      <c r="K71" s="233"/>
      <c r="L71" s="239"/>
      <c r="M71" s="239"/>
      <c r="N71" s="239"/>
      <c r="O71" s="239"/>
      <c r="P71" s="239"/>
      <c r="Q71" s="239"/>
      <c r="R71" s="239"/>
      <c r="S71" s="239"/>
      <c r="T71" s="239"/>
      <c r="U71" s="233"/>
      <c r="V71" s="233"/>
      <c r="W71" s="235"/>
      <c r="X71" s="193"/>
      <c r="Y71" s="194"/>
      <c r="Z71" s="194"/>
      <c r="AA71" s="193"/>
      <c r="AB71" s="193"/>
      <c r="AC71" s="193"/>
      <c r="AD71" s="236"/>
      <c r="AE71" s="236"/>
      <c r="AF71" s="236"/>
      <c r="AG71" s="236"/>
      <c r="AH71" s="166"/>
      <c r="AI71" s="229"/>
      <c r="AJ71" s="229"/>
      <c r="AK71" s="229"/>
      <c r="AL71" s="229"/>
      <c r="AM71" s="229"/>
      <c r="AN71" s="229"/>
      <c r="AO71" s="229"/>
      <c r="AP71" s="229"/>
      <c r="AQ71" s="229"/>
      <c r="AR71" s="229"/>
      <c r="AS71" s="229"/>
      <c r="AT71" s="229"/>
      <c r="AU71" s="229"/>
      <c r="AV71" s="229"/>
      <c r="AW71" s="229"/>
      <c r="AX71" s="229"/>
      <c r="AY71" s="229"/>
      <c r="AZ71" s="229"/>
      <c r="BA71" s="229"/>
      <c r="BB71" s="166"/>
      <c r="BC71" s="189" t="s">
        <v>83</v>
      </c>
      <c r="BD71" s="189"/>
      <c r="BE71" s="189"/>
      <c r="BF71" s="244"/>
      <c r="BG71" s="245"/>
      <c r="BH71" s="246"/>
      <c r="BI71" s="244"/>
      <c r="BJ71" s="246"/>
      <c r="BK71" s="240"/>
      <c r="BL71" s="241"/>
      <c r="BM71" s="243"/>
    </row>
    <row r="72" spans="1:65" ht="15" customHeight="1">
      <c r="A72" s="232"/>
      <c r="B72" s="232"/>
      <c r="C72" s="232"/>
      <c r="D72" s="232"/>
      <c r="E72" s="232"/>
      <c r="F72" s="232"/>
      <c r="G72" s="232"/>
      <c r="H72" s="232"/>
      <c r="I72" s="232"/>
      <c r="J72" s="233"/>
      <c r="K72" s="233"/>
      <c r="L72" s="239"/>
      <c r="M72" s="239"/>
      <c r="N72" s="239"/>
      <c r="O72" s="239"/>
      <c r="P72" s="239"/>
      <c r="Q72" s="239"/>
      <c r="R72" s="239"/>
      <c r="S72" s="239"/>
      <c r="T72" s="239"/>
      <c r="U72" s="233"/>
      <c r="V72" s="233"/>
      <c r="W72" s="235"/>
      <c r="X72" s="193"/>
      <c r="Y72" s="194"/>
      <c r="Z72" s="194"/>
      <c r="AA72" s="193"/>
      <c r="AB72" s="193"/>
      <c r="AC72" s="193"/>
      <c r="AD72" s="236"/>
      <c r="AE72" s="236"/>
      <c r="AF72" s="236"/>
      <c r="AG72" s="236"/>
      <c r="AH72" s="166"/>
      <c r="AI72" s="229"/>
      <c r="AJ72" s="229"/>
      <c r="AK72" s="229"/>
      <c r="AL72" s="229"/>
      <c r="AM72" s="229"/>
      <c r="AN72" s="229"/>
      <c r="AO72" s="229"/>
      <c r="AP72" s="229"/>
      <c r="AQ72" s="229"/>
      <c r="AR72" s="229"/>
      <c r="AS72" s="229"/>
      <c r="AT72" s="229"/>
      <c r="AU72" s="229"/>
      <c r="AV72" s="229"/>
      <c r="AW72" s="229"/>
      <c r="AX72" s="229"/>
      <c r="AY72" s="229"/>
      <c r="AZ72" s="229"/>
      <c r="BA72" s="229"/>
      <c r="BB72" s="166"/>
      <c r="BC72" s="189" t="s">
        <v>110</v>
      </c>
      <c r="BD72" s="189"/>
      <c r="BE72" s="189"/>
      <c r="BF72" s="244"/>
      <c r="BG72" s="245"/>
      <c r="BH72" s="246"/>
      <c r="BI72" s="244"/>
      <c r="BJ72" s="246"/>
      <c r="BK72" s="240"/>
      <c r="BL72" s="241"/>
      <c r="BM72" s="243"/>
    </row>
    <row r="73" spans="1:65" ht="15" customHeight="1">
      <c r="A73" s="232"/>
      <c r="B73" s="232"/>
      <c r="C73" s="232"/>
      <c r="D73" s="232"/>
      <c r="E73" s="232"/>
      <c r="F73" s="232"/>
      <c r="G73" s="232"/>
      <c r="H73" s="232"/>
      <c r="I73" s="232"/>
      <c r="J73" s="233"/>
      <c r="K73" s="233"/>
      <c r="L73" s="239"/>
      <c r="M73" s="239"/>
      <c r="N73" s="239"/>
      <c r="O73" s="239"/>
      <c r="P73" s="239"/>
      <c r="Q73" s="239"/>
      <c r="R73" s="239"/>
      <c r="S73" s="239"/>
      <c r="T73" s="239"/>
      <c r="U73" s="233"/>
      <c r="V73" s="233"/>
      <c r="W73" s="235"/>
      <c r="X73" s="193"/>
      <c r="Y73" s="194"/>
      <c r="Z73" s="194"/>
      <c r="AA73" s="193"/>
      <c r="AB73" s="193"/>
      <c r="AC73" s="193"/>
      <c r="AD73" s="236"/>
      <c r="AE73" s="236"/>
      <c r="AF73" s="236"/>
      <c r="AG73" s="236"/>
      <c r="AH73" s="166"/>
      <c r="AI73" s="229"/>
      <c r="AJ73" s="229"/>
      <c r="AK73" s="229"/>
      <c r="AL73" s="229"/>
      <c r="AM73" s="229"/>
      <c r="AN73" s="229"/>
      <c r="AO73" s="229"/>
      <c r="AP73" s="229"/>
      <c r="AQ73" s="229"/>
      <c r="AR73" s="229"/>
      <c r="AS73" s="229"/>
      <c r="AT73" s="229"/>
      <c r="AU73" s="229"/>
      <c r="AV73" s="229"/>
      <c r="AW73" s="229"/>
      <c r="AX73" s="229"/>
      <c r="AY73" s="229"/>
      <c r="AZ73" s="229"/>
      <c r="BA73" s="229"/>
      <c r="BB73" s="166"/>
      <c r="BC73" s="247" t="s">
        <v>111</v>
      </c>
      <c r="BD73" s="247"/>
      <c r="BE73" s="247"/>
      <c r="BF73" s="247"/>
      <c r="BG73" s="247"/>
      <c r="BH73" s="247"/>
      <c r="BI73" s="247"/>
      <c r="BJ73" s="247"/>
      <c r="BK73" s="248" t="s">
        <v>112</v>
      </c>
      <c r="BL73" s="248"/>
      <c r="BM73" s="248"/>
    </row>
    <row r="74" spans="1:65" ht="15" customHeight="1">
      <c r="A74" s="232"/>
      <c r="B74" s="232"/>
      <c r="C74" s="232"/>
      <c r="D74" s="232"/>
      <c r="E74" s="232"/>
      <c r="F74" s="232"/>
      <c r="G74" s="232"/>
      <c r="H74" s="232"/>
      <c r="I74" s="232"/>
      <c r="J74" s="233"/>
      <c r="K74" s="233"/>
      <c r="L74" s="239"/>
      <c r="M74" s="239"/>
      <c r="N74" s="239"/>
      <c r="O74" s="239"/>
      <c r="P74" s="239"/>
      <c r="Q74" s="239"/>
      <c r="R74" s="239"/>
      <c r="S74" s="239"/>
      <c r="T74" s="239"/>
      <c r="U74" s="233"/>
      <c r="V74" s="233"/>
      <c r="W74" s="235"/>
      <c r="X74" s="193"/>
      <c r="Y74" s="194"/>
      <c r="Z74" s="194"/>
      <c r="AA74" s="193"/>
      <c r="AB74" s="193"/>
      <c r="AC74" s="193"/>
      <c r="AD74" s="236"/>
      <c r="AE74" s="236"/>
      <c r="AF74" s="236"/>
      <c r="AG74" s="236"/>
      <c r="AH74" s="166"/>
      <c r="AI74" s="229"/>
      <c r="AJ74" s="229"/>
      <c r="AK74" s="229"/>
      <c r="AL74" s="229"/>
      <c r="AM74" s="229"/>
      <c r="AN74" s="229"/>
      <c r="AO74" s="229"/>
      <c r="AP74" s="229"/>
      <c r="AQ74" s="229"/>
      <c r="AR74" s="229"/>
      <c r="AS74" s="229"/>
      <c r="AT74" s="229"/>
      <c r="AU74" s="229"/>
      <c r="AV74" s="229"/>
      <c r="AW74" s="229"/>
      <c r="AX74" s="229"/>
      <c r="AY74" s="229"/>
      <c r="AZ74" s="229"/>
      <c r="BA74" s="229"/>
      <c r="BB74" s="166"/>
      <c r="BC74" s="249"/>
      <c r="BD74" s="249"/>
      <c r="BE74" s="249"/>
      <c r="BF74" s="249"/>
      <c r="BG74" s="249"/>
      <c r="BH74" s="249"/>
      <c r="BI74" s="249"/>
      <c r="BJ74" s="249"/>
      <c r="BK74" s="250" t="s">
        <v>113</v>
      </c>
      <c r="BL74" s="250"/>
      <c r="BM74" s="250"/>
    </row>
    <row r="75" spans="1:65" ht="15" customHeight="1">
      <c r="A75" s="232"/>
      <c r="B75" s="232"/>
      <c r="C75" s="232"/>
      <c r="D75" s="232"/>
      <c r="E75" s="232"/>
      <c r="F75" s="232"/>
      <c r="G75" s="232"/>
      <c r="H75" s="232"/>
      <c r="I75" s="232"/>
      <c r="J75" s="233"/>
      <c r="K75" s="233"/>
      <c r="L75" s="239"/>
      <c r="M75" s="239"/>
      <c r="N75" s="239"/>
      <c r="O75" s="239"/>
      <c r="P75" s="239"/>
      <c r="Q75" s="239"/>
      <c r="R75" s="239"/>
      <c r="S75" s="239"/>
      <c r="T75" s="239"/>
      <c r="U75" s="233"/>
      <c r="V75" s="233"/>
      <c r="W75" s="251"/>
      <c r="X75" s="252"/>
      <c r="Y75" s="200"/>
      <c r="Z75" s="200"/>
      <c r="AA75" s="252"/>
      <c r="AB75" s="252"/>
      <c r="AC75" s="252"/>
      <c r="AD75" s="201"/>
      <c r="AE75" s="201"/>
      <c r="AF75" s="201"/>
      <c r="AG75" s="201"/>
      <c r="AH75" s="166"/>
      <c r="AI75" s="229"/>
      <c r="AJ75" s="229"/>
      <c r="AK75" s="229"/>
      <c r="AL75" s="229"/>
      <c r="AM75" s="229"/>
      <c r="AN75" s="229"/>
      <c r="AO75" s="229"/>
      <c r="AP75" s="229"/>
      <c r="AQ75" s="229"/>
      <c r="AR75" s="229"/>
      <c r="AS75" s="229"/>
      <c r="AT75" s="229"/>
      <c r="AU75" s="229"/>
      <c r="AV75" s="229"/>
      <c r="AW75" s="229"/>
      <c r="AX75" s="229"/>
      <c r="AY75" s="229"/>
      <c r="AZ75" s="229"/>
      <c r="BA75" s="229"/>
      <c r="BB75" s="166"/>
      <c r="BC75" s="253" t="s">
        <v>114</v>
      </c>
      <c r="BD75" s="253"/>
      <c r="BE75" s="253"/>
      <c r="BF75" s="253"/>
      <c r="BG75" s="253"/>
      <c r="BH75" s="253"/>
      <c r="BI75" s="253"/>
      <c r="BJ75" s="253"/>
      <c r="BK75" s="253"/>
      <c r="BL75" s="253"/>
      <c r="BM75" s="253"/>
    </row>
    <row r="76" spans="1:65" ht="15" customHeight="1">
      <c r="A76" s="232"/>
      <c r="B76" s="232"/>
      <c r="C76" s="232"/>
      <c r="D76" s="232"/>
      <c r="E76" s="232"/>
      <c r="F76" s="232"/>
      <c r="G76" s="232"/>
      <c r="H76" s="232"/>
      <c r="I76" s="232"/>
      <c r="J76" s="233"/>
      <c r="K76" s="233"/>
      <c r="L76" s="239"/>
      <c r="M76" s="239"/>
      <c r="N76" s="239"/>
      <c r="O76" s="239"/>
      <c r="P76" s="239"/>
      <c r="Q76" s="239"/>
      <c r="R76" s="239"/>
      <c r="S76" s="239"/>
      <c r="T76" s="239"/>
      <c r="U76" s="233"/>
      <c r="V76" s="233"/>
      <c r="W76" s="254" t="s">
        <v>115</v>
      </c>
      <c r="X76" s="254"/>
      <c r="Y76" s="254"/>
      <c r="Z76" s="254"/>
      <c r="AA76" s="254"/>
      <c r="AB76" s="254"/>
      <c r="AC76" s="254"/>
      <c r="AD76" s="254"/>
      <c r="AE76" s="254"/>
      <c r="AF76" s="254"/>
      <c r="AG76" s="254"/>
      <c r="AH76" s="166"/>
      <c r="AI76" s="255"/>
      <c r="AJ76" s="255"/>
      <c r="AK76" s="255"/>
      <c r="AL76" s="255"/>
      <c r="AM76" s="255"/>
      <c r="AN76" s="255"/>
      <c r="AO76" s="255"/>
      <c r="AP76" s="255"/>
      <c r="AQ76" s="255"/>
      <c r="AR76" s="255"/>
      <c r="AS76" s="255"/>
      <c r="AT76" s="255"/>
      <c r="AU76" s="255"/>
      <c r="AV76" s="255"/>
      <c r="AW76" s="255"/>
      <c r="AX76" s="255"/>
      <c r="AY76" s="255"/>
      <c r="AZ76" s="255"/>
      <c r="BA76" s="255"/>
      <c r="BB76" s="166"/>
      <c r="BC76" s="256"/>
      <c r="BD76" s="257"/>
      <c r="BE76" s="257"/>
      <c r="BF76" s="257"/>
      <c r="BG76" s="257"/>
      <c r="BH76" s="257"/>
      <c r="BI76" s="257"/>
      <c r="BJ76" s="257"/>
      <c r="BK76" s="257"/>
      <c r="BL76" s="257"/>
      <c r="BM76" s="258"/>
    </row>
    <row r="77" spans="1:65" ht="15" customHeight="1">
      <c r="A77" s="259"/>
      <c r="B77" s="259"/>
      <c r="C77" s="259"/>
      <c r="D77" s="259"/>
      <c r="E77" s="259"/>
      <c r="F77" s="259"/>
      <c r="G77" s="259"/>
      <c r="H77" s="259"/>
      <c r="I77" s="259"/>
      <c r="J77" s="260"/>
      <c r="K77" s="260"/>
      <c r="L77" s="239"/>
      <c r="M77" s="239"/>
      <c r="N77" s="239"/>
      <c r="O77" s="239"/>
      <c r="P77" s="239"/>
      <c r="Q77" s="239"/>
      <c r="R77" s="239"/>
      <c r="S77" s="239"/>
      <c r="T77" s="239"/>
      <c r="U77" s="233"/>
      <c r="V77" s="233"/>
      <c r="W77" s="254"/>
      <c r="X77" s="254"/>
      <c r="Y77" s="254"/>
      <c r="Z77" s="254"/>
      <c r="AA77" s="254"/>
      <c r="AB77" s="254"/>
      <c r="AC77" s="254"/>
      <c r="AD77" s="254"/>
      <c r="AE77" s="254"/>
      <c r="AF77" s="254"/>
      <c r="AG77" s="254"/>
      <c r="AH77" s="166"/>
      <c r="AI77" s="255"/>
      <c r="AJ77" s="255"/>
      <c r="AK77" s="255"/>
      <c r="AL77" s="255"/>
      <c r="AM77" s="255"/>
      <c r="AN77" s="255"/>
      <c r="AO77" s="255"/>
      <c r="AP77" s="255"/>
      <c r="AQ77" s="255"/>
      <c r="AR77" s="255"/>
      <c r="AS77" s="255"/>
      <c r="AT77" s="255"/>
      <c r="AU77" s="255"/>
      <c r="AV77" s="255"/>
      <c r="AW77" s="255"/>
      <c r="AX77" s="255"/>
      <c r="AY77" s="255"/>
      <c r="AZ77" s="255"/>
      <c r="BA77" s="255"/>
      <c r="BB77" s="166"/>
      <c r="BC77" s="261" t="s">
        <v>116</v>
      </c>
      <c r="BD77" s="261"/>
      <c r="BE77" s="261"/>
      <c r="BF77" s="261"/>
      <c r="BG77" s="261"/>
      <c r="BH77" s="261"/>
      <c r="BI77" s="261"/>
      <c r="BJ77" s="261"/>
      <c r="BK77" s="261"/>
      <c r="BL77" s="261"/>
      <c r="BM77" s="261"/>
    </row>
    <row r="78" spans="1:65" ht="15" customHeight="1">
      <c r="A78" s="262" t="s">
        <v>117</v>
      </c>
      <c r="B78" s="262"/>
      <c r="C78" s="263"/>
      <c r="D78" s="263"/>
      <c r="E78" s="263"/>
      <c r="F78" s="263"/>
      <c r="G78" s="263"/>
      <c r="H78" s="263"/>
      <c r="I78" s="263"/>
      <c r="J78" s="264"/>
      <c r="K78" s="264"/>
      <c r="L78" s="262" t="s">
        <v>117</v>
      </c>
      <c r="M78" s="262"/>
      <c r="N78" s="265"/>
      <c r="O78" s="265"/>
      <c r="P78" s="265"/>
      <c r="Q78" s="265"/>
      <c r="R78" s="265"/>
      <c r="S78" s="265"/>
      <c r="T78" s="265"/>
      <c r="U78" s="264"/>
      <c r="V78" s="264"/>
      <c r="W78" s="254"/>
      <c r="X78" s="254"/>
      <c r="Y78" s="254"/>
      <c r="Z78" s="254"/>
      <c r="AA78" s="254"/>
      <c r="AB78" s="254"/>
      <c r="AC78" s="254"/>
      <c r="AD78" s="254"/>
      <c r="AE78" s="254"/>
      <c r="AF78" s="254"/>
      <c r="AG78" s="254"/>
      <c r="AH78" s="166"/>
      <c r="AI78" s="209" t="s">
        <v>118</v>
      </c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152"/>
      <c r="AW78" s="152"/>
      <c r="AX78" s="152"/>
      <c r="AY78" s="152"/>
      <c r="AZ78" s="152"/>
      <c r="BA78" s="152"/>
      <c r="BB78" s="152"/>
      <c r="BC78" s="266"/>
      <c r="BD78" s="266"/>
      <c r="BE78" s="266"/>
      <c r="BF78" s="266"/>
      <c r="BG78" s="266"/>
      <c r="BH78" s="266"/>
      <c r="BI78" s="266"/>
      <c r="BJ78" s="266"/>
      <c r="BK78" s="266"/>
      <c r="BL78" s="266"/>
      <c r="BM78" s="267"/>
    </row>
    <row r="79" spans="1:65" ht="15" customHeight="1">
      <c r="A79" s="268" t="s">
        <v>117</v>
      </c>
      <c r="B79" s="268"/>
      <c r="C79" s="269"/>
      <c r="D79" s="269"/>
      <c r="E79" s="269"/>
      <c r="F79" s="269"/>
      <c r="G79" s="269"/>
      <c r="H79" s="269"/>
      <c r="I79" s="269"/>
      <c r="J79" s="270"/>
      <c r="K79" s="270"/>
      <c r="L79" s="268" t="s">
        <v>117</v>
      </c>
      <c r="M79" s="268"/>
      <c r="N79" s="271"/>
      <c r="O79" s="271"/>
      <c r="P79" s="271"/>
      <c r="Q79" s="271"/>
      <c r="R79" s="271"/>
      <c r="S79" s="271"/>
      <c r="T79" s="271"/>
      <c r="U79" s="270"/>
      <c r="V79" s="270"/>
      <c r="W79" s="254"/>
      <c r="X79" s="254"/>
      <c r="Y79" s="254"/>
      <c r="Z79" s="254"/>
      <c r="AA79" s="254"/>
      <c r="AB79" s="254"/>
      <c r="AC79" s="254"/>
      <c r="AD79" s="254"/>
      <c r="AE79" s="254"/>
      <c r="AF79" s="254"/>
      <c r="AG79" s="254"/>
      <c r="AH79" s="166"/>
      <c r="AI79" s="189" t="s">
        <v>119</v>
      </c>
      <c r="AJ79" s="189"/>
      <c r="AK79" s="189"/>
      <c r="AL79" s="189"/>
      <c r="AM79" s="189"/>
      <c r="AN79" s="189"/>
      <c r="AO79" s="272"/>
      <c r="AP79" s="272"/>
      <c r="AQ79" s="272"/>
      <c r="AR79" s="272"/>
      <c r="AS79" s="272"/>
      <c r="AT79" s="272"/>
      <c r="AU79" s="273"/>
      <c r="AV79" s="274" t="s">
        <v>120</v>
      </c>
      <c r="AW79" s="274"/>
      <c r="AX79" s="274"/>
      <c r="AY79" s="274"/>
      <c r="AZ79" s="274"/>
      <c r="BA79" s="274"/>
      <c r="BB79" s="240"/>
      <c r="BC79" s="275"/>
      <c r="BD79" s="275"/>
      <c r="BE79" s="275"/>
      <c r="BF79" s="275"/>
      <c r="BG79" s="276"/>
      <c r="BH79" s="277"/>
      <c r="BI79" s="275"/>
      <c r="BJ79" s="275"/>
      <c r="BK79" s="275"/>
      <c r="BL79" s="275"/>
      <c r="BM79" s="278"/>
    </row>
    <row r="80" spans="1:65" ht="15" customHeight="1">
      <c r="A80" s="279" t="s">
        <v>121</v>
      </c>
      <c r="B80" s="279"/>
      <c r="C80" s="280"/>
      <c r="D80" s="280"/>
      <c r="E80" s="280"/>
      <c r="F80" s="280"/>
      <c r="G80" s="280"/>
      <c r="H80" s="280"/>
      <c r="I80" s="280"/>
      <c r="J80" s="280"/>
      <c r="K80" s="280"/>
      <c r="L80" s="281" t="s">
        <v>122</v>
      </c>
      <c r="M80" s="282"/>
      <c r="N80" s="283"/>
      <c r="O80" s="283"/>
      <c r="P80" s="283"/>
      <c r="Q80" s="283"/>
      <c r="R80" s="283"/>
      <c r="S80" s="283"/>
      <c r="T80" s="283"/>
      <c r="U80" s="283"/>
      <c r="V80" s="283"/>
      <c r="W80" s="254"/>
      <c r="X80" s="254"/>
      <c r="Y80" s="254"/>
      <c r="Z80" s="254"/>
      <c r="AA80" s="254"/>
      <c r="AB80" s="254"/>
      <c r="AC80" s="254"/>
      <c r="AD80" s="254"/>
      <c r="AE80" s="254"/>
      <c r="AF80" s="254"/>
      <c r="AG80" s="254"/>
      <c r="AH80" s="166"/>
      <c r="AI80" s="189"/>
      <c r="AJ80" s="189"/>
      <c r="AK80" s="189"/>
      <c r="AL80" s="189"/>
      <c r="AM80" s="189"/>
      <c r="AN80" s="189"/>
      <c r="AO80" s="217"/>
      <c r="AP80" s="217"/>
      <c r="AQ80" s="217"/>
      <c r="AR80" s="217"/>
      <c r="AS80" s="217"/>
      <c r="AT80" s="217"/>
      <c r="AU80" s="284"/>
      <c r="AV80" s="274" t="s">
        <v>123</v>
      </c>
      <c r="AW80" s="274"/>
      <c r="AX80" s="274"/>
      <c r="AY80" s="274"/>
      <c r="AZ80" s="274"/>
      <c r="BA80" s="274"/>
      <c r="BB80" s="240"/>
      <c r="BC80" s="275"/>
      <c r="BD80" s="275"/>
      <c r="BE80" s="275"/>
      <c r="BF80" s="275"/>
      <c r="BG80" s="276"/>
      <c r="BH80" s="277"/>
      <c r="BI80" s="275"/>
      <c r="BJ80" s="275"/>
      <c r="BK80" s="275"/>
      <c r="BL80" s="275"/>
      <c r="BM80" s="278"/>
    </row>
    <row r="81" spans="1:65" ht="15" customHeight="1">
      <c r="A81" s="189" t="s">
        <v>124</v>
      </c>
      <c r="B81" s="189"/>
      <c r="C81" s="190"/>
      <c r="D81" s="190"/>
      <c r="E81" s="190"/>
      <c r="F81" s="190"/>
      <c r="G81" s="190"/>
      <c r="H81" s="190"/>
      <c r="I81" s="190"/>
      <c r="J81" s="190"/>
      <c r="K81" s="190"/>
      <c r="L81" s="246" t="s">
        <v>125</v>
      </c>
      <c r="M81" s="274"/>
      <c r="N81" s="190"/>
      <c r="O81" s="190"/>
      <c r="P81" s="190"/>
      <c r="Q81" s="190"/>
      <c r="R81" s="190"/>
      <c r="S81" s="190"/>
      <c r="T81" s="190"/>
      <c r="U81" s="190"/>
      <c r="V81" s="190"/>
      <c r="W81" s="254"/>
      <c r="X81" s="254"/>
      <c r="Y81" s="254"/>
      <c r="Z81" s="254"/>
      <c r="AA81" s="254"/>
      <c r="AB81" s="254"/>
      <c r="AC81" s="254"/>
      <c r="AD81" s="254"/>
      <c r="AE81" s="254"/>
      <c r="AF81" s="254"/>
      <c r="AG81" s="254"/>
      <c r="AH81" s="166"/>
      <c r="AI81" s="285" t="s">
        <v>126</v>
      </c>
      <c r="AJ81" s="285"/>
      <c r="AK81" s="285"/>
      <c r="AL81" s="285"/>
      <c r="AM81" s="285"/>
      <c r="AN81" s="285"/>
      <c r="AO81" s="145"/>
      <c r="AP81" s="145"/>
      <c r="AQ81" s="145"/>
      <c r="AR81" s="145"/>
      <c r="AS81" s="145"/>
      <c r="AT81" s="145"/>
      <c r="AU81" s="286"/>
      <c r="AV81" s="274" t="s">
        <v>127</v>
      </c>
      <c r="AW81" s="274"/>
      <c r="AX81" s="274"/>
      <c r="AY81" s="274"/>
      <c r="AZ81" s="274"/>
      <c r="BA81" s="274"/>
      <c r="BB81" s="240"/>
      <c r="BC81" s="275"/>
      <c r="BD81" s="275"/>
      <c r="BE81" s="275"/>
      <c r="BF81" s="275"/>
      <c r="BG81" s="276"/>
      <c r="BH81" s="277"/>
      <c r="BI81" s="275"/>
      <c r="BJ81" s="275"/>
      <c r="BK81" s="275"/>
      <c r="BL81" s="275"/>
      <c r="BM81" s="278"/>
    </row>
    <row r="82" spans="1:65" ht="15" customHeight="1">
      <c r="A82" s="285" t="s">
        <v>128</v>
      </c>
      <c r="B82" s="285"/>
      <c r="C82" s="287"/>
      <c r="D82" s="287"/>
      <c r="E82" s="287"/>
      <c r="F82" s="287"/>
      <c r="G82" s="287"/>
      <c r="H82" s="287"/>
      <c r="I82" s="287"/>
      <c r="J82" s="287"/>
      <c r="K82" s="287"/>
      <c r="L82" s="288" t="s">
        <v>129</v>
      </c>
      <c r="M82" s="269"/>
      <c r="N82" s="287"/>
      <c r="O82" s="287"/>
      <c r="P82" s="287"/>
      <c r="Q82" s="287"/>
      <c r="R82" s="287"/>
      <c r="S82" s="287"/>
      <c r="T82" s="287"/>
      <c r="U82" s="287"/>
      <c r="V82" s="287"/>
      <c r="W82" s="254"/>
      <c r="X82" s="254"/>
      <c r="Y82" s="254"/>
      <c r="Z82" s="254"/>
      <c r="AA82" s="254"/>
      <c r="AB82" s="254"/>
      <c r="AC82" s="254"/>
      <c r="AD82" s="254"/>
      <c r="AE82" s="254"/>
      <c r="AF82" s="254"/>
      <c r="AG82" s="254"/>
      <c r="AH82" s="289"/>
      <c r="AI82" s="285"/>
      <c r="AJ82" s="285"/>
      <c r="AK82" s="285"/>
      <c r="AL82" s="285"/>
      <c r="AM82" s="285"/>
      <c r="AN82" s="285"/>
      <c r="AO82" s="180"/>
      <c r="AP82" s="180"/>
      <c r="AQ82" s="180"/>
      <c r="AR82" s="180"/>
      <c r="AS82" s="180"/>
      <c r="AT82" s="180"/>
      <c r="AU82" s="290"/>
      <c r="AV82" s="291" t="s">
        <v>130</v>
      </c>
      <c r="AW82" s="291"/>
      <c r="AX82" s="291"/>
      <c r="AY82" s="291"/>
      <c r="AZ82" s="291"/>
      <c r="BA82" s="291"/>
      <c r="BB82" s="292"/>
      <c r="BC82" s="180"/>
      <c r="BD82" s="180"/>
      <c r="BE82" s="180"/>
      <c r="BF82" s="180"/>
      <c r="BG82" s="290"/>
      <c r="BH82" s="292"/>
      <c r="BI82" s="180"/>
      <c r="BJ82" s="180"/>
      <c r="BK82" s="180"/>
      <c r="BL82" s="180"/>
      <c r="BM82" s="293"/>
    </row>
    <row r="83" spans="1:65" ht="13.5" customHeight="1">
      <c r="A83" s="144" t="s">
        <v>63</v>
      </c>
      <c r="B83" s="145"/>
      <c r="C83" s="145"/>
      <c r="D83" s="145"/>
      <c r="E83" s="145"/>
      <c r="F83" s="145"/>
      <c r="G83" s="145"/>
      <c r="H83" s="145"/>
      <c r="I83" s="145"/>
      <c r="J83" s="145"/>
      <c r="K83" s="146"/>
      <c r="L83" s="146" t="s">
        <v>64</v>
      </c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  <c r="AA83" s="145"/>
      <c r="AB83" s="145"/>
      <c r="AC83" s="145"/>
      <c r="AD83" s="145"/>
      <c r="AE83" s="145"/>
      <c r="AF83" s="145"/>
      <c r="AG83" s="145"/>
      <c r="AH83" s="145"/>
      <c r="AI83" s="145"/>
      <c r="AJ83" s="145"/>
      <c r="AK83" s="147"/>
      <c r="AL83" s="155"/>
      <c r="AM83" s="156" t="s">
        <v>65</v>
      </c>
      <c r="AN83" s="158"/>
      <c r="AO83" s="158"/>
      <c r="AP83" s="158"/>
      <c r="AQ83" s="157" t="str">
        <f>'(7) vstupní data'!$B$7</f>
        <v>Český pohár</v>
      </c>
      <c r="AR83" s="157"/>
      <c r="AS83" s="157"/>
      <c r="AT83" s="157"/>
      <c r="AU83" s="157"/>
      <c r="AV83" s="157"/>
      <c r="AW83" s="157"/>
      <c r="AX83" s="157"/>
      <c r="AY83" s="157"/>
      <c r="AZ83" s="157"/>
      <c r="BA83" s="157"/>
      <c r="BB83" s="157"/>
      <c r="BC83" s="157"/>
      <c r="BD83" s="157"/>
      <c r="BE83" s="157"/>
      <c r="BF83" s="145"/>
      <c r="BG83" s="145"/>
      <c r="BH83" s="145"/>
      <c r="BI83" s="145"/>
      <c r="BJ83" s="294" t="s">
        <v>66</v>
      </c>
      <c r="BK83" s="294"/>
      <c r="BL83" s="294"/>
      <c r="BM83" s="294"/>
    </row>
    <row r="84" spans="1:65" ht="13.5" customHeight="1">
      <c r="A84" s="144"/>
      <c r="B84" s="145"/>
      <c r="C84" s="154" t="s">
        <v>67</v>
      </c>
      <c r="D84" s="145"/>
      <c r="E84" s="145"/>
      <c r="F84" s="145"/>
      <c r="G84" s="145"/>
      <c r="H84" s="145"/>
      <c r="I84" s="145"/>
      <c r="J84" s="145"/>
      <c r="K84" s="146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  <c r="AB84" s="145"/>
      <c r="AC84" s="145"/>
      <c r="AD84" s="145"/>
      <c r="AE84" s="145"/>
      <c r="AF84" s="145"/>
      <c r="AG84" s="145"/>
      <c r="AH84" s="145"/>
      <c r="AI84" s="145"/>
      <c r="AJ84" s="145"/>
      <c r="AK84" s="145"/>
      <c r="AL84" s="155"/>
      <c r="AM84" s="156" t="s">
        <v>68</v>
      </c>
      <c r="AN84" s="156"/>
      <c r="AO84" s="156"/>
      <c r="AP84" s="156"/>
      <c r="AQ84" s="157">
        <f>'(7) vstupní data'!$B$9</f>
        <v>0</v>
      </c>
      <c r="AR84" s="157"/>
      <c r="AS84" s="157"/>
      <c r="AT84" s="157"/>
      <c r="AU84" s="157"/>
      <c r="AV84" s="157"/>
      <c r="AW84" s="157"/>
      <c r="AX84" s="157"/>
      <c r="AY84" s="157"/>
      <c r="AZ84" s="157"/>
      <c r="BA84" s="157"/>
      <c r="BB84" s="157"/>
      <c r="BC84" s="157"/>
      <c r="BD84" s="157"/>
      <c r="BE84" s="157"/>
      <c r="BF84" s="145"/>
      <c r="BG84" s="145"/>
      <c r="BH84" s="145"/>
      <c r="BI84" s="145"/>
      <c r="BJ84" s="294"/>
      <c r="BK84" s="294"/>
      <c r="BL84" s="294"/>
      <c r="BM84" s="294"/>
    </row>
    <row r="85" spans="1:65" ht="13.5" customHeight="1">
      <c r="A85" s="144"/>
      <c r="B85" s="145"/>
      <c r="C85" s="145" t="s">
        <v>69</v>
      </c>
      <c r="D85" s="145"/>
      <c r="E85" s="145"/>
      <c r="F85" s="145"/>
      <c r="G85" s="145"/>
      <c r="H85" s="145"/>
      <c r="I85" s="145"/>
      <c r="J85" s="145"/>
      <c r="K85" s="158" t="s">
        <v>70</v>
      </c>
      <c r="L85" s="145"/>
      <c r="M85" s="145"/>
      <c r="N85" s="145"/>
      <c r="O85" s="159" t="str">
        <f>VLOOKUP(BL85,'(7) vstupní data'!$H$2:$P$29,2,0)</f>
        <v>VK Karlovy Vary</v>
      </c>
      <c r="P85" s="159"/>
      <c r="Q85" s="159"/>
      <c r="R85" s="159"/>
      <c r="S85" s="159"/>
      <c r="T85" s="159"/>
      <c r="U85" s="159"/>
      <c r="V85" s="159"/>
      <c r="W85" s="159"/>
      <c r="X85" s="160" t="s">
        <v>71</v>
      </c>
      <c r="Y85" s="160"/>
      <c r="Z85" s="160"/>
      <c r="AA85" s="160"/>
      <c r="AB85" s="161" t="str">
        <f>VLOOKUP(BL85,'(7) vstupní data'!$H$2:$P$29,6,0)</f>
        <v>SK TO Duchcov</v>
      </c>
      <c r="AC85" s="161"/>
      <c r="AD85" s="161"/>
      <c r="AE85" s="161"/>
      <c r="AF85" s="161"/>
      <c r="AG85" s="161"/>
      <c r="AH85" s="161"/>
      <c r="AI85" s="161"/>
      <c r="AJ85" s="161"/>
      <c r="AK85" s="145"/>
      <c r="AL85" s="155"/>
      <c r="AM85" s="156" t="s">
        <v>72</v>
      </c>
      <c r="AN85" s="158"/>
      <c r="AO85" s="158"/>
      <c r="AP85" s="158"/>
      <c r="AQ85" s="157" t="str">
        <f>'(7) vstupní data'!$B$8</f>
        <v>starší žákyně</v>
      </c>
      <c r="AR85" s="157"/>
      <c r="AS85" s="157"/>
      <c r="AT85" s="157"/>
      <c r="AU85" s="157"/>
      <c r="AV85" s="157"/>
      <c r="AW85" s="157"/>
      <c r="AX85" s="157"/>
      <c r="AY85" s="157"/>
      <c r="AZ85" s="157"/>
      <c r="BA85" s="157"/>
      <c r="BB85" s="157"/>
      <c r="BC85" s="157"/>
      <c r="BD85" s="157"/>
      <c r="BE85" s="157"/>
      <c r="BF85" s="162"/>
      <c r="BG85" s="162"/>
      <c r="BH85" s="162"/>
      <c r="BI85" s="162"/>
      <c r="BJ85" s="163" t="str">
        <f>LEFT('(7) vstupní data'!$B$6,2)</f>
        <v>25</v>
      </c>
      <c r="BK85" s="164" t="s">
        <v>73</v>
      </c>
      <c r="BL85" s="165">
        <f>'(7) vstupní data'!H4</f>
        <v>3</v>
      </c>
      <c r="BM85" s="165"/>
    </row>
    <row r="86" spans="1:65" ht="13.5" customHeight="1">
      <c r="A86" s="144"/>
      <c r="B86" s="166"/>
      <c r="C86" s="145"/>
      <c r="D86" s="145"/>
      <c r="E86" s="145"/>
      <c r="F86" s="145"/>
      <c r="G86" s="145"/>
      <c r="H86" s="145"/>
      <c r="I86" s="145"/>
      <c r="J86" s="145"/>
      <c r="K86" s="167"/>
      <c r="L86" s="167"/>
      <c r="M86" s="167"/>
      <c r="N86" s="167"/>
      <c r="O86" s="168"/>
      <c r="P86" s="169"/>
      <c r="Q86" s="169"/>
      <c r="R86" s="169"/>
      <c r="S86" s="169"/>
      <c r="T86" s="169"/>
      <c r="U86" s="169"/>
      <c r="V86" s="169"/>
      <c r="W86" s="169"/>
      <c r="X86" s="170"/>
      <c r="Y86" s="170"/>
      <c r="Z86" s="170"/>
      <c r="AA86" s="170"/>
      <c r="AB86" s="168"/>
      <c r="AC86" s="169"/>
      <c r="AD86" s="169"/>
      <c r="AE86" s="169"/>
      <c r="AF86" s="169"/>
      <c r="AG86" s="169"/>
      <c r="AH86" s="169"/>
      <c r="AI86" s="169"/>
      <c r="AJ86" s="169"/>
      <c r="AK86" s="145"/>
      <c r="AL86" s="144"/>
      <c r="AM86" s="158"/>
      <c r="AN86" s="158"/>
      <c r="AO86" s="158"/>
      <c r="AP86" s="158"/>
      <c r="AQ86" s="166"/>
      <c r="AR86" s="162"/>
      <c r="AS86" s="162"/>
      <c r="AT86" s="162"/>
      <c r="AU86" s="162"/>
      <c r="AV86" s="162"/>
      <c r="AW86" s="162"/>
      <c r="AX86" s="162"/>
      <c r="AY86" s="162"/>
      <c r="AZ86" s="162"/>
      <c r="BA86" s="162"/>
      <c r="BB86" s="162"/>
      <c r="BC86" s="162"/>
      <c r="BD86" s="162"/>
      <c r="BE86" s="162"/>
      <c r="BF86" s="162"/>
      <c r="BG86" s="162"/>
      <c r="BH86" s="162"/>
      <c r="BI86" s="162"/>
      <c r="BJ86" s="163"/>
      <c r="BK86" s="164"/>
      <c r="BL86" s="165"/>
      <c r="BM86" s="165"/>
    </row>
    <row r="87" spans="1:65" ht="13.5" customHeight="1">
      <c r="A87" s="171" t="s">
        <v>53</v>
      </c>
      <c r="B87" s="172"/>
      <c r="C87" s="172"/>
      <c r="D87" s="172"/>
      <c r="E87" s="172"/>
      <c r="F87" s="173" t="str">
        <f>'(7) vstupní data'!$B$11</f>
        <v>3.skupina</v>
      </c>
      <c r="G87" s="173"/>
      <c r="H87" s="173"/>
      <c r="I87" s="173"/>
      <c r="J87" s="173"/>
      <c r="K87" s="172"/>
      <c r="L87" s="172" t="s">
        <v>74</v>
      </c>
      <c r="M87" s="174">
        <f>VLOOKUP(BL85,'(7) tabulka + rozpis'!$D$23:$G$37,2,0)</f>
        <v>0.4375013333333333</v>
      </c>
      <c r="N87" s="174"/>
      <c r="O87" s="174"/>
      <c r="P87" s="172" t="s">
        <v>75</v>
      </c>
      <c r="Q87" s="175"/>
      <c r="R87" s="176" t="s">
        <v>76</v>
      </c>
      <c r="S87" s="176"/>
      <c r="T87" s="176"/>
      <c r="U87" s="176"/>
      <c r="V87" s="177" t="str">
        <f>'(7) vstupní data'!$B$1</f>
        <v>TJ Orion Praha</v>
      </c>
      <c r="W87" s="177"/>
      <c r="X87" s="177"/>
      <c r="Y87" s="177"/>
      <c r="Z87" s="177"/>
      <c r="AA87" s="177"/>
      <c r="AB87" s="177"/>
      <c r="AC87" s="177"/>
      <c r="AD87" s="177"/>
      <c r="AE87" s="177"/>
      <c r="AF87" s="177"/>
      <c r="AG87" s="177"/>
      <c r="AH87" s="177"/>
      <c r="AI87" s="177"/>
      <c r="AJ87" s="177"/>
      <c r="AK87" s="177"/>
      <c r="AL87" s="178" t="s">
        <v>77</v>
      </c>
      <c r="AM87" s="179"/>
      <c r="AN87" s="179"/>
      <c r="AO87" s="179"/>
      <c r="AP87" s="180"/>
      <c r="AQ87" s="181" t="s">
        <v>78</v>
      </c>
      <c r="AR87" s="181"/>
      <c r="AS87" s="181"/>
      <c r="AT87" s="181"/>
      <c r="AU87" s="181"/>
      <c r="AV87" s="181"/>
      <c r="AW87" s="181"/>
      <c r="AX87" s="181"/>
      <c r="AY87" s="181"/>
      <c r="AZ87" s="181"/>
      <c r="BA87" s="181"/>
      <c r="BB87" s="181"/>
      <c r="BC87" s="181"/>
      <c r="BD87" s="181"/>
      <c r="BE87" s="180"/>
      <c r="BF87" s="180"/>
      <c r="BG87" s="180"/>
      <c r="BH87" s="180"/>
      <c r="BI87" s="180"/>
      <c r="BJ87" s="163"/>
      <c r="BK87" s="164"/>
      <c r="BL87" s="165"/>
      <c r="BM87" s="165"/>
    </row>
    <row r="88" spans="1:65" ht="13.5" customHeight="1">
      <c r="A88" s="182"/>
      <c r="B88" s="183" t="s">
        <v>79</v>
      </c>
      <c r="C88" s="183"/>
      <c r="D88" s="183"/>
      <c r="E88" s="183"/>
      <c r="F88" s="183"/>
      <c r="G88" s="183"/>
      <c r="H88" s="183"/>
      <c r="I88" s="183"/>
      <c r="J88" s="183"/>
      <c r="K88" s="183"/>
      <c r="L88" s="183"/>
      <c r="M88" s="183"/>
      <c r="N88" s="183"/>
      <c r="O88" s="183" t="s">
        <v>80</v>
      </c>
      <c r="P88" s="183"/>
      <c r="Q88" s="183"/>
      <c r="R88" s="183"/>
      <c r="S88" s="183"/>
      <c r="T88" s="183"/>
      <c r="U88" s="183"/>
      <c r="V88" s="183"/>
      <c r="W88" s="183"/>
      <c r="X88" s="183"/>
      <c r="Y88" s="183"/>
      <c r="Z88" s="183"/>
      <c r="AA88" s="183"/>
      <c r="AB88" s="183" t="s">
        <v>81</v>
      </c>
      <c r="AC88" s="183"/>
      <c r="AD88" s="183"/>
      <c r="AE88" s="183"/>
      <c r="AF88" s="183"/>
      <c r="AG88" s="183"/>
      <c r="AH88" s="183"/>
      <c r="AI88" s="183"/>
      <c r="AJ88" s="183"/>
      <c r="AK88" s="183"/>
      <c r="AL88" s="183"/>
      <c r="AM88" s="183"/>
      <c r="AN88" s="183"/>
      <c r="AO88" s="183" t="s">
        <v>82</v>
      </c>
      <c r="AP88" s="183"/>
      <c r="AQ88" s="183"/>
      <c r="AR88" s="183"/>
      <c r="AS88" s="183"/>
      <c r="AT88" s="183"/>
      <c r="AU88" s="183"/>
      <c r="AV88" s="183"/>
      <c r="AW88" s="183"/>
      <c r="AX88" s="183"/>
      <c r="AY88" s="183"/>
      <c r="AZ88" s="183"/>
      <c r="BA88" s="183"/>
      <c r="BB88" s="183" t="s">
        <v>83</v>
      </c>
      <c r="BC88" s="183"/>
      <c r="BD88" s="183"/>
      <c r="BE88" s="183"/>
      <c r="BF88" s="183"/>
      <c r="BG88" s="183"/>
      <c r="BH88" s="183"/>
      <c r="BI88" s="183"/>
      <c r="BJ88" s="184"/>
      <c r="BK88" s="184"/>
      <c r="BL88" s="184"/>
      <c r="BM88" s="185"/>
    </row>
    <row r="89" spans="1:65" ht="13.5" customHeight="1">
      <c r="A89" s="155"/>
      <c r="B89" s="187" t="s">
        <v>84</v>
      </c>
      <c r="C89" s="187"/>
      <c r="D89" s="187"/>
      <c r="E89" s="187"/>
      <c r="F89" s="187"/>
      <c r="G89" s="187"/>
      <c r="H89" s="188" t="s">
        <v>85</v>
      </c>
      <c r="I89" s="188"/>
      <c r="J89" s="188"/>
      <c r="K89" s="188"/>
      <c r="L89" s="188"/>
      <c r="M89" s="188"/>
      <c r="N89" s="166"/>
      <c r="O89" s="187" t="s">
        <v>84</v>
      </c>
      <c r="P89" s="187"/>
      <c r="Q89" s="187"/>
      <c r="R89" s="187"/>
      <c r="S89" s="187"/>
      <c r="T89" s="187"/>
      <c r="U89" s="188" t="s">
        <v>85</v>
      </c>
      <c r="V89" s="188"/>
      <c r="W89" s="188"/>
      <c r="X89" s="188"/>
      <c r="Y89" s="188"/>
      <c r="Z89" s="188"/>
      <c r="AA89" s="166"/>
      <c r="AB89" s="187" t="s">
        <v>84</v>
      </c>
      <c r="AC89" s="187"/>
      <c r="AD89" s="187"/>
      <c r="AE89" s="187"/>
      <c r="AF89" s="187"/>
      <c r="AG89" s="187"/>
      <c r="AH89" s="188" t="s">
        <v>85</v>
      </c>
      <c r="AI89" s="188"/>
      <c r="AJ89" s="188"/>
      <c r="AK89" s="188"/>
      <c r="AL89" s="188"/>
      <c r="AM89" s="188"/>
      <c r="AN89" s="166"/>
      <c r="AO89" s="187" t="s">
        <v>84</v>
      </c>
      <c r="AP89" s="187"/>
      <c r="AQ89" s="187"/>
      <c r="AR89" s="187"/>
      <c r="AS89" s="187"/>
      <c r="AT89" s="187"/>
      <c r="AU89" s="188" t="s">
        <v>85</v>
      </c>
      <c r="AV89" s="188"/>
      <c r="AW89" s="188"/>
      <c r="AX89" s="188"/>
      <c r="AY89" s="188"/>
      <c r="AZ89" s="188"/>
      <c r="BA89" s="166"/>
      <c r="BB89" s="187" t="s">
        <v>84</v>
      </c>
      <c r="BC89" s="187"/>
      <c r="BD89" s="187"/>
      <c r="BE89" s="187"/>
      <c r="BF89" s="187"/>
      <c r="BG89" s="187"/>
      <c r="BH89" s="188" t="s">
        <v>85</v>
      </c>
      <c r="BI89" s="188"/>
      <c r="BJ89" s="188"/>
      <c r="BK89" s="188"/>
      <c r="BL89" s="188"/>
      <c r="BM89" s="188"/>
    </row>
    <row r="90" spans="1:65" ht="13.5" customHeight="1">
      <c r="A90" s="155"/>
      <c r="B90" s="189" t="s">
        <v>86</v>
      </c>
      <c r="C90" s="189"/>
      <c r="D90" s="189"/>
      <c r="E90" s="189"/>
      <c r="F90" s="189"/>
      <c r="G90" s="189"/>
      <c r="H90" s="190" t="s">
        <v>86</v>
      </c>
      <c r="I90" s="190"/>
      <c r="J90" s="190"/>
      <c r="K90" s="190"/>
      <c r="L90" s="190"/>
      <c r="M90" s="190"/>
      <c r="N90" s="166"/>
      <c r="O90" s="189" t="s">
        <v>86</v>
      </c>
      <c r="P90" s="189"/>
      <c r="Q90" s="189"/>
      <c r="R90" s="189"/>
      <c r="S90" s="189"/>
      <c r="T90" s="189"/>
      <c r="U90" s="190" t="s">
        <v>86</v>
      </c>
      <c r="V90" s="190"/>
      <c r="W90" s="190"/>
      <c r="X90" s="190"/>
      <c r="Y90" s="190"/>
      <c r="Z90" s="190"/>
      <c r="AA90" s="166"/>
      <c r="AB90" s="189" t="s">
        <v>86</v>
      </c>
      <c r="AC90" s="189"/>
      <c r="AD90" s="189"/>
      <c r="AE90" s="189"/>
      <c r="AF90" s="189"/>
      <c r="AG90" s="189"/>
      <c r="AH90" s="190" t="s">
        <v>86</v>
      </c>
      <c r="AI90" s="190"/>
      <c r="AJ90" s="190"/>
      <c r="AK90" s="190"/>
      <c r="AL90" s="190"/>
      <c r="AM90" s="190"/>
      <c r="AN90" s="166"/>
      <c r="AO90" s="189" t="s">
        <v>86</v>
      </c>
      <c r="AP90" s="189"/>
      <c r="AQ90" s="189"/>
      <c r="AR90" s="189"/>
      <c r="AS90" s="189"/>
      <c r="AT90" s="189"/>
      <c r="AU90" s="190" t="s">
        <v>86</v>
      </c>
      <c r="AV90" s="190"/>
      <c r="AW90" s="190"/>
      <c r="AX90" s="190"/>
      <c r="AY90" s="190"/>
      <c r="AZ90" s="190"/>
      <c r="BA90" s="166"/>
      <c r="BB90" s="189" t="s">
        <v>86</v>
      </c>
      <c r="BC90" s="189"/>
      <c r="BD90" s="189"/>
      <c r="BE90" s="189"/>
      <c r="BF90" s="189"/>
      <c r="BG90" s="189"/>
      <c r="BH90" s="190" t="s">
        <v>86</v>
      </c>
      <c r="BI90" s="190"/>
      <c r="BJ90" s="190"/>
      <c r="BK90" s="190"/>
      <c r="BL90" s="190"/>
      <c r="BM90" s="190"/>
    </row>
    <row r="91" spans="1:65" ht="13.5" customHeight="1">
      <c r="A91" s="191" t="s">
        <v>87</v>
      </c>
      <c r="B91" s="192">
        <v>1</v>
      </c>
      <c r="C91" s="193"/>
      <c r="D91" s="194"/>
      <c r="E91" s="194"/>
      <c r="F91" s="195" t="s">
        <v>88</v>
      </c>
      <c r="G91" s="195" t="s">
        <v>89</v>
      </c>
      <c r="H91" s="194">
        <v>1</v>
      </c>
      <c r="I91" s="193"/>
      <c r="J91" s="194"/>
      <c r="K91" s="194"/>
      <c r="L91" s="195" t="s">
        <v>88</v>
      </c>
      <c r="M91" s="196" t="s">
        <v>89</v>
      </c>
      <c r="N91" s="166"/>
      <c r="O91" s="192">
        <v>1</v>
      </c>
      <c r="P91" s="193"/>
      <c r="Q91" s="194"/>
      <c r="R91" s="194"/>
      <c r="S91" s="195" t="s">
        <v>88</v>
      </c>
      <c r="T91" s="195" t="s">
        <v>89</v>
      </c>
      <c r="U91" s="194">
        <v>1</v>
      </c>
      <c r="V91" s="193"/>
      <c r="W91" s="194"/>
      <c r="X91" s="194"/>
      <c r="Y91" s="195" t="s">
        <v>88</v>
      </c>
      <c r="Z91" s="196" t="s">
        <v>89</v>
      </c>
      <c r="AA91" s="166"/>
      <c r="AB91" s="192">
        <v>1</v>
      </c>
      <c r="AC91" s="193"/>
      <c r="AD91" s="194"/>
      <c r="AE91" s="194"/>
      <c r="AF91" s="195" t="s">
        <v>88</v>
      </c>
      <c r="AG91" s="195" t="s">
        <v>89</v>
      </c>
      <c r="AH91" s="194">
        <v>1</v>
      </c>
      <c r="AI91" s="193"/>
      <c r="AJ91" s="194"/>
      <c r="AK91" s="194"/>
      <c r="AL91" s="195" t="s">
        <v>88</v>
      </c>
      <c r="AM91" s="196" t="s">
        <v>89</v>
      </c>
      <c r="AN91" s="166"/>
      <c r="AO91" s="192">
        <v>1</v>
      </c>
      <c r="AP91" s="193"/>
      <c r="AQ91" s="194"/>
      <c r="AR91" s="194"/>
      <c r="AS91" s="195" t="s">
        <v>88</v>
      </c>
      <c r="AT91" s="195" t="s">
        <v>89</v>
      </c>
      <c r="AU91" s="194">
        <v>1</v>
      </c>
      <c r="AV91" s="193"/>
      <c r="AW91" s="194"/>
      <c r="AX91" s="194"/>
      <c r="AY91" s="195" t="s">
        <v>88</v>
      </c>
      <c r="AZ91" s="196" t="s">
        <v>89</v>
      </c>
      <c r="BA91" s="166"/>
      <c r="BB91" s="192">
        <v>1</v>
      </c>
      <c r="BC91" s="193"/>
      <c r="BD91" s="194"/>
      <c r="BE91" s="194"/>
      <c r="BF91" s="195" t="s">
        <v>88</v>
      </c>
      <c r="BG91" s="195" t="s">
        <v>89</v>
      </c>
      <c r="BH91" s="194">
        <v>1</v>
      </c>
      <c r="BI91" s="193"/>
      <c r="BJ91" s="194"/>
      <c r="BK91" s="194"/>
      <c r="BL91" s="195" t="s">
        <v>88</v>
      </c>
      <c r="BM91" s="196" t="s">
        <v>89</v>
      </c>
    </row>
    <row r="92" spans="1:65" ht="13.5" customHeight="1">
      <c r="A92" s="191"/>
      <c r="B92" s="192"/>
      <c r="C92" s="193"/>
      <c r="D92" s="194"/>
      <c r="E92" s="194"/>
      <c r="F92" s="195"/>
      <c r="G92" s="195"/>
      <c r="H92" s="194"/>
      <c r="I92" s="193"/>
      <c r="J92" s="194"/>
      <c r="K92" s="194"/>
      <c r="L92" s="195"/>
      <c r="M92" s="196"/>
      <c r="N92" s="166"/>
      <c r="O92" s="192"/>
      <c r="P92" s="193"/>
      <c r="Q92" s="194"/>
      <c r="R92" s="194"/>
      <c r="S92" s="195"/>
      <c r="T92" s="195"/>
      <c r="U92" s="194"/>
      <c r="V92" s="193"/>
      <c r="W92" s="194"/>
      <c r="X92" s="194"/>
      <c r="Y92" s="195"/>
      <c r="Z92" s="196"/>
      <c r="AA92" s="166"/>
      <c r="AB92" s="192"/>
      <c r="AC92" s="193"/>
      <c r="AD92" s="194"/>
      <c r="AE92" s="194"/>
      <c r="AF92" s="195"/>
      <c r="AG92" s="195"/>
      <c r="AH92" s="194"/>
      <c r="AI92" s="193"/>
      <c r="AJ92" s="194"/>
      <c r="AK92" s="194"/>
      <c r="AL92" s="195"/>
      <c r="AM92" s="196"/>
      <c r="AN92" s="166"/>
      <c r="AO92" s="192"/>
      <c r="AP92" s="193"/>
      <c r="AQ92" s="194"/>
      <c r="AR92" s="194"/>
      <c r="AS92" s="195"/>
      <c r="AT92" s="195"/>
      <c r="AU92" s="194"/>
      <c r="AV92" s="193"/>
      <c r="AW92" s="194"/>
      <c r="AX92" s="194"/>
      <c r="AY92" s="195"/>
      <c r="AZ92" s="196"/>
      <c r="BA92" s="166"/>
      <c r="BB92" s="192"/>
      <c r="BC92" s="193"/>
      <c r="BD92" s="194"/>
      <c r="BE92" s="194"/>
      <c r="BF92" s="195"/>
      <c r="BG92" s="195"/>
      <c r="BH92" s="194"/>
      <c r="BI92" s="193"/>
      <c r="BJ92" s="194"/>
      <c r="BK92" s="194"/>
      <c r="BL92" s="195"/>
      <c r="BM92" s="196"/>
    </row>
    <row r="93" spans="1:65" ht="13.5" customHeight="1">
      <c r="A93" s="191"/>
      <c r="B93" s="192">
        <v>2</v>
      </c>
      <c r="C93" s="193"/>
      <c r="D93" s="194"/>
      <c r="E93" s="194"/>
      <c r="F93" s="195"/>
      <c r="G93" s="195"/>
      <c r="H93" s="194">
        <v>2</v>
      </c>
      <c r="I93" s="193"/>
      <c r="J93" s="194"/>
      <c r="K93" s="194"/>
      <c r="L93" s="195"/>
      <c r="M93" s="196"/>
      <c r="N93" s="166"/>
      <c r="O93" s="192">
        <v>2</v>
      </c>
      <c r="P93" s="193"/>
      <c r="Q93" s="194"/>
      <c r="R93" s="194"/>
      <c r="S93" s="195"/>
      <c r="T93" s="195"/>
      <c r="U93" s="194">
        <v>2</v>
      </c>
      <c r="V93" s="193"/>
      <c r="W93" s="194"/>
      <c r="X93" s="194"/>
      <c r="Y93" s="195"/>
      <c r="Z93" s="196"/>
      <c r="AA93" s="166"/>
      <c r="AB93" s="192">
        <v>2</v>
      </c>
      <c r="AC93" s="193"/>
      <c r="AD93" s="194"/>
      <c r="AE93" s="194"/>
      <c r="AF93" s="195"/>
      <c r="AG93" s="195"/>
      <c r="AH93" s="194">
        <v>2</v>
      </c>
      <c r="AI93" s="193"/>
      <c r="AJ93" s="194"/>
      <c r="AK93" s="194"/>
      <c r="AL93" s="195"/>
      <c r="AM93" s="196"/>
      <c r="AN93" s="166"/>
      <c r="AO93" s="192">
        <v>2</v>
      </c>
      <c r="AP93" s="193"/>
      <c r="AQ93" s="194"/>
      <c r="AR93" s="194"/>
      <c r="AS93" s="195"/>
      <c r="AT93" s="195"/>
      <c r="AU93" s="194">
        <v>2</v>
      </c>
      <c r="AV93" s="193"/>
      <c r="AW93" s="194"/>
      <c r="AX93" s="194"/>
      <c r="AY93" s="195"/>
      <c r="AZ93" s="196"/>
      <c r="BA93" s="166"/>
      <c r="BB93" s="192">
        <v>2</v>
      </c>
      <c r="BC93" s="193"/>
      <c r="BD93" s="194"/>
      <c r="BE93" s="194"/>
      <c r="BF93" s="195"/>
      <c r="BG93" s="195"/>
      <c r="BH93" s="194">
        <v>2</v>
      </c>
      <c r="BI93" s="193"/>
      <c r="BJ93" s="194"/>
      <c r="BK93" s="194"/>
      <c r="BL93" s="195"/>
      <c r="BM93" s="196"/>
    </row>
    <row r="94" spans="1:65" ht="13.5" customHeight="1">
      <c r="A94" s="191"/>
      <c r="B94" s="192"/>
      <c r="C94" s="193"/>
      <c r="D94" s="194"/>
      <c r="E94" s="194"/>
      <c r="F94" s="195"/>
      <c r="G94" s="195"/>
      <c r="H94" s="194"/>
      <c r="I94" s="193"/>
      <c r="J94" s="194"/>
      <c r="K94" s="194"/>
      <c r="L94" s="195"/>
      <c r="M94" s="196"/>
      <c r="N94" s="166"/>
      <c r="O94" s="192"/>
      <c r="P94" s="193"/>
      <c r="Q94" s="194"/>
      <c r="R94" s="194"/>
      <c r="S94" s="195"/>
      <c r="T94" s="195"/>
      <c r="U94" s="194"/>
      <c r="V94" s="193"/>
      <c r="W94" s="194"/>
      <c r="X94" s="194"/>
      <c r="Y94" s="195"/>
      <c r="Z94" s="196"/>
      <c r="AA94" s="166"/>
      <c r="AB94" s="192"/>
      <c r="AC94" s="193"/>
      <c r="AD94" s="194"/>
      <c r="AE94" s="194"/>
      <c r="AF94" s="195"/>
      <c r="AG94" s="195"/>
      <c r="AH94" s="194"/>
      <c r="AI94" s="193"/>
      <c r="AJ94" s="194"/>
      <c r="AK94" s="194"/>
      <c r="AL94" s="195"/>
      <c r="AM94" s="196"/>
      <c r="AN94" s="166"/>
      <c r="AO94" s="192"/>
      <c r="AP94" s="193"/>
      <c r="AQ94" s="194"/>
      <c r="AR94" s="194"/>
      <c r="AS94" s="195"/>
      <c r="AT94" s="195"/>
      <c r="AU94" s="194"/>
      <c r="AV94" s="193"/>
      <c r="AW94" s="194"/>
      <c r="AX94" s="194"/>
      <c r="AY94" s="195"/>
      <c r="AZ94" s="196"/>
      <c r="BA94" s="166"/>
      <c r="BB94" s="192"/>
      <c r="BC94" s="193"/>
      <c r="BD94" s="194"/>
      <c r="BE94" s="194"/>
      <c r="BF94" s="195"/>
      <c r="BG94" s="195"/>
      <c r="BH94" s="194"/>
      <c r="BI94" s="193"/>
      <c r="BJ94" s="194"/>
      <c r="BK94" s="194"/>
      <c r="BL94" s="195"/>
      <c r="BM94" s="196"/>
    </row>
    <row r="95" spans="1:65" ht="13.5" customHeight="1">
      <c r="A95" s="191"/>
      <c r="B95" s="192">
        <v>3</v>
      </c>
      <c r="C95" s="193"/>
      <c r="D95" s="194"/>
      <c r="E95" s="194"/>
      <c r="F95" s="195"/>
      <c r="G95" s="195"/>
      <c r="H95" s="194">
        <v>3</v>
      </c>
      <c r="I95" s="193"/>
      <c r="J95" s="194"/>
      <c r="K95" s="194"/>
      <c r="L95" s="195"/>
      <c r="M95" s="196"/>
      <c r="N95" s="166"/>
      <c r="O95" s="192">
        <v>3</v>
      </c>
      <c r="P95" s="193"/>
      <c r="Q95" s="194"/>
      <c r="R95" s="194"/>
      <c r="S95" s="195"/>
      <c r="T95" s="195"/>
      <c r="U95" s="194">
        <v>3</v>
      </c>
      <c r="V95" s="193"/>
      <c r="W95" s="194"/>
      <c r="X95" s="194"/>
      <c r="Y95" s="195"/>
      <c r="Z95" s="196"/>
      <c r="AA95" s="166"/>
      <c r="AB95" s="192">
        <v>3</v>
      </c>
      <c r="AC95" s="193"/>
      <c r="AD95" s="194"/>
      <c r="AE95" s="194"/>
      <c r="AF95" s="195"/>
      <c r="AG95" s="195"/>
      <c r="AH95" s="194">
        <v>3</v>
      </c>
      <c r="AI95" s="193"/>
      <c r="AJ95" s="194"/>
      <c r="AK95" s="194"/>
      <c r="AL95" s="195"/>
      <c r="AM95" s="196"/>
      <c r="AN95" s="166"/>
      <c r="AO95" s="192">
        <v>3</v>
      </c>
      <c r="AP95" s="193"/>
      <c r="AQ95" s="194"/>
      <c r="AR95" s="194"/>
      <c r="AS95" s="195"/>
      <c r="AT95" s="195"/>
      <c r="AU95" s="194">
        <v>3</v>
      </c>
      <c r="AV95" s="193"/>
      <c r="AW95" s="194"/>
      <c r="AX95" s="194"/>
      <c r="AY95" s="195"/>
      <c r="AZ95" s="196"/>
      <c r="BA95" s="166"/>
      <c r="BB95" s="192">
        <v>3</v>
      </c>
      <c r="BC95" s="193"/>
      <c r="BD95" s="194"/>
      <c r="BE95" s="194"/>
      <c r="BF95" s="195"/>
      <c r="BG95" s="195"/>
      <c r="BH95" s="194">
        <v>3</v>
      </c>
      <c r="BI95" s="193"/>
      <c r="BJ95" s="194"/>
      <c r="BK95" s="194"/>
      <c r="BL95" s="195"/>
      <c r="BM95" s="196"/>
    </row>
    <row r="96" spans="1:65" ht="13.5" customHeight="1">
      <c r="A96" s="191"/>
      <c r="B96" s="192"/>
      <c r="C96" s="193"/>
      <c r="D96" s="194"/>
      <c r="E96" s="194"/>
      <c r="F96" s="195"/>
      <c r="G96" s="195"/>
      <c r="H96" s="194"/>
      <c r="I96" s="193"/>
      <c r="J96" s="194"/>
      <c r="K96" s="194"/>
      <c r="L96" s="195"/>
      <c r="M96" s="196"/>
      <c r="N96" s="166"/>
      <c r="O96" s="192"/>
      <c r="P96" s="193"/>
      <c r="Q96" s="194"/>
      <c r="R96" s="194"/>
      <c r="S96" s="195"/>
      <c r="T96" s="195"/>
      <c r="U96" s="194"/>
      <c r="V96" s="193"/>
      <c r="W96" s="194"/>
      <c r="X96" s="194"/>
      <c r="Y96" s="195"/>
      <c r="Z96" s="196"/>
      <c r="AA96" s="166"/>
      <c r="AB96" s="192"/>
      <c r="AC96" s="193"/>
      <c r="AD96" s="194"/>
      <c r="AE96" s="194"/>
      <c r="AF96" s="195"/>
      <c r="AG96" s="195"/>
      <c r="AH96" s="194"/>
      <c r="AI96" s="193"/>
      <c r="AJ96" s="194"/>
      <c r="AK96" s="194"/>
      <c r="AL96" s="195"/>
      <c r="AM96" s="196"/>
      <c r="AN96" s="166"/>
      <c r="AO96" s="192"/>
      <c r="AP96" s="193"/>
      <c r="AQ96" s="194"/>
      <c r="AR96" s="194"/>
      <c r="AS96" s="195"/>
      <c r="AT96" s="195"/>
      <c r="AU96" s="194"/>
      <c r="AV96" s="193"/>
      <c r="AW96" s="194"/>
      <c r="AX96" s="194"/>
      <c r="AY96" s="195"/>
      <c r="AZ96" s="196"/>
      <c r="BA96" s="166"/>
      <c r="BB96" s="192"/>
      <c r="BC96" s="193"/>
      <c r="BD96" s="194"/>
      <c r="BE96" s="194"/>
      <c r="BF96" s="195"/>
      <c r="BG96" s="195"/>
      <c r="BH96" s="194"/>
      <c r="BI96" s="193"/>
      <c r="BJ96" s="194"/>
      <c r="BK96" s="194"/>
      <c r="BL96" s="195"/>
      <c r="BM96" s="196"/>
    </row>
    <row r="97" spans="1:65" ht="13.5" customHeight="1">
      <c r="A97" s="191"/>
      <c r="B97" s="192">
        <v>4</v>
      </c>
      <c r="C97" s="193"/>
      <c r="D97" s="194"/>
      <c r="E97" s="194"/>
      <c r="F97" s="195"/>
      <c r="G97" s="195"/>
      <c r="H97" s="194">
        <v>4</v>
      </c>
      <c r="I97" s="193"/>
      <c r="J97" s="194"/>
      <c r="K97" s="194"/>
      <c r="L97" s="195"/>
      <c r="M97" s="196"/>
      <c r="N97" s="166"/>
      <c r="O97" s="192">
        <v>4</v>
      </c>
      <c r="P97" s="193"/>
      <c r="Q97" s="194"/>
      <c r="R97" s="194"/>
      <c r="S97" s="195"/>
      <c r="T97" s="195"/>
      <c r="U97" s="194">
        <v>4</v>
      </c>
      <c r="V97" s="193"/>
      <c r="W97" s="194"/>
      <c r="X97" s="194"/>
      <c r="Y97" s="195"/>
      <c r="Z97" s="196"/>
      <c r="AA97" s="166"/>
      <c r="AB97" s="192">
        <v>4</v>
      </c>
      <c r="AC97" s="193"/>
      <c r="AD97" s="194"/>
      <c r="AE97" s="194"/>
      <c r="AF97" s="195"/>
      <c r="AG97" s="195"/>
      <c r="AH97" s="194">
        <v>4</v>
      </c>
      <c r="AI97" s="193"/>
      <c r="AJ97" s="194"/>
      <c r="AK97" s="194"/>
      <c r="AL97" s="195"/>
      <c r="AM97" s="196"/>
      <c r="AN97" s="166"/>
      <c r="AO97" s="192">
        <v>4</v>
      </c>
      <c r="AP97" s="193"/>
      <c r="AQ97" s="194"/>
      <c r="AR97" s="194"/>
      <c r="AS97" s="195"/>
      <c r="AT97" s="195"/>
      <c r="AU97" s="194">
        <v>4</v>
      </c>
      <c r="AV97" s="193"/>
      <c r="AW97" s="194"/>
      <c r="AX97" s="194"/>
      <c r="AY97" s="195"/>
      <c r="AZ97" s="196"/>
      <c r="BA97" s="166"/>
      <c r="BB97" s="192">
        <v>4</v>
      </c>
      <c r="BC97" s="193"/>
      <c r="BD97" s="194"/>
      <c r="BE97" s="194"/>
      <c r="BF97" s="195"/>
      <c r="BG97" s="195"/>
      <c r="BH97" s="194">
        <v>4</v>
      </c>
      <c r="BI97" s="193"/>
      <c r="BJ97" s="194"/>
      <c r="BK97" s="194"/>
      <c r="BL97" s="195"/>
      <c r="BM97" s="196"/>
    </row>
    <row r="98" spans="1:65" ht="13.5" customHeight="1">
      <c r="A98" s="191"/>
      <c r="B98" s="192"/>
      <c r="C98" s="193"/>
      <c r="D98" s="194"/>
      <c r="E98" s="194"/>
      <c r="F98" s="195"/>
      <c r="G98" s="195"/>
      <c r="H98" s="194"/>
      <c r="I98" s="193"/>
      <c r="J98" s="194"/>
      <c r="K98" s="194"/>
      <c r="L98" s="195"/>
      <c r="M98" s="196"/>
      <c r="N98" s="166"/>
      <c r="O98" s="192"/>
      <c r="P98" s="193"/>
      <c r="Q98" s="194"/>
      <c r="R98" s="194"/>
      <c r="S98" s="195"/>
      <c r="T98" s="195"/>
      <c r="U98" s="194"/>
      <c r="V98" s="193"/>
      <c r="W98" s="194"/>
      <c r="X98" s="194"/>
      <c r="Y98" s="195"/>
      <c r="Z98" s="196"/>
      <c r="AA98" s="166"/>
      <c r="AB98" s="192"/>
      <c r="AC98" s="193"/>
      <c r="AD98" s="194"/>
      <c r="AE98" s="194"/>
      <c r="AF98" s="195"/>
      <c r="AG98" s="195"/>
      <c r="AH98" s="194"/>
      <c r="AI98" s="193"/>
      <c r="AJ98" s="194"/>
      <c r="AK98" s="194"/>
      <c r="AL98" s="195"/>
      <c r="AM98" s="196"/>
      <c r="AN98" s="166"/>
      <c r="AO98" s="192"/>
      <c r="AP98" s="193"/>
      <c r="AQ98" s="194"/>
      <c r="AR98" s="194"/>
      <c r="AS98" s="195"/>
      <c r="AT98" s="195"/>
      <c r="AU98" s="194"/>
      <c r="AV98" s="193"/>
      <c r="AW98" s="194"/>
      <c r="AX98" s="194"/>
      <c r="AY98" s="195"/>
      <c r="AZ98" s="196"/>
      <c r="BA98" s="166"/>
      <c r="BB98" s="192"/>
      <c r="BC98" s="193"/>
      <c r="BD98" s="194"/>
      <c r="BE98" s="194"/>
      <c r="BF98" s="195"/>
      <c r="BG98" s="195"/>
      <c r="BH98" s="194"/>
      <c r="BI98" s="193"/>
      <c r="BJ98" s="194"/>
      <c r="BK98" s="194"/>
      <c r="BL98" s="195"/>
      <c r="BM98" s="196"/>
    </row>
    <row r="99" spans="1:65" ht="13.5" customHeight="1">
      <c r="A99" s="191"/>
      <c r="B99" s="192">
        <v>5</v>
      </c>
      <c r="C99" s="193"/>
      <c r="D99" s="194"/>
      <c r="E99" s="194"/>
      <c r="F99" s="195"/>
      <c r="G99" s="195"/>
      <c r="H99" s="194">
        <v>5</v>
      </c>
      <c r="I99" s="193"/>
      <c r="J99" s="194"/>
      <c r="K99" s="194"/>
      <c r="L99" s="195"/>
      <c r="M99" s="196"/>
      <c r="N99" s="166"/>
      <c r="O99" s="192">
        <v>5</v>
      </c>
      <c r="P99" s="193"/>
      <c r="Q99" s="194"/>
      <c r="R99" s="194"/>
      <c r="S99" s="195"/>
      <c r="T99" s="195"/>
      <c r="U99" s="194">
        <v>5</v>
      </c>
      <c r="V99" s="193"/>
      <c r="W99" s="194"/>
      <c r="X99" s="194"/>
      <c r="Y99" s="195"/>
      <c r="Z99" s="196"/>
      <c r="AA99" s="166"/>
      <c r="AB99" s="192">
        <v>5</v>
      </c>
      <c r="AC99" s="193"/>
      <c r="AD99" s="194"/>
      <c r="AE99" s="194"/>
      <c r="AF99" s="195"/>
      <c r="AG99" s="195"/>
      <c r="AH99" s="194">
        <v>5</v>
      </c>
      <c r="AI99" s="193"/>
      <c r="AJ99" s="194"/>
      <c r="AK99" s="194"/>
      <c r="AL99" s="195"/>
      <c r="AM99" s="196"/>
      <c r="AN99" s="166"/>
      <c r="AO99" s="192">
        <v>5</v>
      </c>
      <c r="AP99" s="193"/>
      <c r="AQ99" s="194"/>
      <c r="AR99" s="194"/>
      <c r="AS99" s="195"/>
      <c r="AT99" s="195"/>
      <c r="AU99" s="194">
        <v>5</v>
      </c>
      <c r="AV99" s="193"/>
      <c r="AW99" s="194"/>
      <c r="AX99" s="194"/>
      <c r="AY99" s="195"/>
      <c r="AZ99" s="196"/>
      <c r="BA99" s="166"/>
      <c r="BB99" s="192">
        <v>5</v>
      </c>
      <c r="BC99" s="193"/>
      <c r="BD99" s="194"/>
      <c r="BE99" s="194"/>
      <c r="BF99" s="195"/>
      <c r="BG99" s="195"/>
      <c r="BH99" s="194">
        <v>5</v>
      </c>
      <c r="BI99" s="193"/>
      <c r="BJ99" s="194"/>
      <c r="BK99" s="194"/>
      <c r="BL99" s="195"/>
      <c r="BM99" s="196"/>
    </row>
    <row r="100" spans="1:65" ht="13.5" customHeight="1">
      <c r="A100" s="191"/>
      <c r="B100" s="192"/>
      <c r="C100" s="193"/>
      <c r="D100" s="194"/>
      <c r="E100" s="194"/>
      <c r="F100" s="195"/>
      <c r="G100" s="195"/>
      <c r="H100" s="194"/>
      <c r="I100" s="193"/>
      <c r="J100" s="194"/>
      <c r="K100" s="194"/>
      <c r="L100" s="195"/>
      <c r="M100" s="196"/>
      <c r="N100" s="166"/>
      <c r="O100" s="192"/>
      <c r="P100" s="193"/>
      <c r="Q100" s="194"/>
      <c r="R100" s="194"/>
      <c r="S100" s="195"/>
      <c r="T100" s="195"/>
      <c r="U100" s="194"/>
      <c r="V100" s="193"/>
      <c r="W100" s="194"/>
      <c r="X100" s="194"/>
      <c r="Y100" s="195"/>
      <c r="Z100" s="196"/>
      <c r="AA100" s="166"/>
      <c r="AB100" s="192"/>
      <c r="AC100" s="193"/>
      <c r="AD100" s="194"/>
      <c r="AE100" s="194"/>
      <c r="AF100" s="195"/>
      <c r="AG100" s="195"/>
      <c r="AH100" s="194"/>
      <c r="AI100" s="193"/>
      <c r="AJ100" s="194"/>
      <c r="AK100" s="194"/>
      <c r="AL100" s="195"/>
      <c r="AM100" s="196"/>
      <c r="AN100" s="166"/>
      <c r="AO100" s="192"/>
      <c r="AP100" s="193"/>
      <c r="AQ100" s="194"/>
      <c r="AR100" s="194"/>
      <c r="AS100" s="195"/>
      <c r="AT100" s="195"/>
      <c r="AU100" s="194"/>
      <c r="AV100" s="193"/>
      <c r="AW100" s="194"/>
      <c r="AX100" s="194"/>
      <c r="AY100" s="195"/>
      <c r="AZ100" s="196"/>
      <c r="BA100" s="166"/>
      <c r="BB100" s="192"/>
      <c r="BC100" s="193"/>
      <c r="BD100" s="194"/>
      <c r="BE100" s="194"/>
      <c r="BF100" s="195"/>
      <c r="BG100" s="195"/>
      <c r="BH100" s="194"/>
      <c r="BI100" s="193"/>
      <c r="BJ100" s="194"/>
      <c r="BK100" s="194"/>
      <c r="BL100" s="195"/>
      <c r="BM100" s="196"/>
    </row>
    <row r="101" spans="1:65" ht="13.5" customHeight="1">
      <c r="A101" s="191"/>
      <c r="B101" s="192">
        <v>6</v>
      </c>
      <c r="C101" s="193"/>
      <c r="D101" s="194"/>
      <c r="E101" s="194"/>
      <c r="F101" s="195"/>
      <c r="G101" s="195"/>
      <c r="H101" s="194">
        <v>6</v>
      </c>
      <c r="I101" s="193"/>
      <c r="J101" s="194"/>
      <c r="K101" s="194"/>
      <c r="L101" s="195"/>
      <c r="M101" s="196"/>
      <c r="N101" s="166"/>
      <c r="O101" s="192">
        <v>6</v>
      </c>
      <c r="P101" s="193"/>
      <c r="Q101" s="194"/>
      <c r="R101" s="194"/>
      <c r="S101" s="195"/>
      <c r="T101" s="195"/>
      <c r="U101" s="194">
        <v>6</v>
      </c>
      <c r="V101" s="193"/>
      <c r="W101" s="194"/>
      <c r="X101" s="194"/>
      <c r="Y101" s="195"/>
      <c r="Z101" s="196"/>
      <c r="AA101" s="166"/>
      <c r="AB101" s="192">
        <v>6</v>
      </c>
      <c r="AC101" s="193"/>
      <c r="AD101" s="194"/>
      <c r="AE101" s="194"/>
      <c r="AF101" s="195"/>
      <c r="AG101" s="195"/>
      <c r="AH101" s="194">
        <v>6</v>
      </c>
      <c r="AI101" s="193"/>
      <c r="AJ101" s="194"/>
      <c r="AK101" s="194"/>
      <c r="AL101" s="195"/>
      <c r="AM101" s="196"/>
      <c r="AN101" s="166"/>
      <c r="AO101" s="192">
        <v>6</v>
      </c>
      <c r="AP101" s="193"/>
      <c r="AQ101" s="194"/>
      <c r="AR101" s="194"/>
      <c r="AS101" s="195"/>
      <c r="AT101" s="195"/>
      <c r="AU101" s="194">
        <v>6</v>
      </c>
      <c r="AV101" s="193"/>
      <c r="AW101" s="194"/>
      <c r="AX101" s="194"/>
      <c r="AY101" s="195"/>
      <c r="AZ101" s="196"/>
      <c r="BA101" s="166"/>
      <c r="BB101" s="192">
        <v>6</v>
      </c>
      <c r="BC101" s="193"/>
      <c r="BD101" s="194"/>
      <c r="BE101" s="194"/>
      <c r="BF101" s="195"/>
      <c r="BG101" s="195"/>
      <c r="BH101" s="194">
        <v>6</v>
      </c>
      <c r="BI101" s="193"/>
      <c r="BJ101" s="194"/>
      <c r="BK101" s="194"/>
      <c r="BL101" s="195"/>
      <c r="BM101" s="196"/>
    </row>
    <row r="102" spans="1:65" ht="13.5" customHeight="1">
      <c r="A102" s="191"/>
      <c r="B102" s="192"/>
      <c r="C102" s="193"/>
      <c r="D102" s="194"/>
      <c r="E102" s="194"/>
      <c r="F102" s="195"/>
      <c r="G102" s="195"/>
      <c r="H102" s="194"/>
      <c r="I102" s="193"/>
      <c r="J102" s="194"/>
      <c r="K102" s="194"/>
      <c r="L102" s="195"/>
      <c r="M102" s="196"/>
      <c r="N102" s="166"/>
      <c r="O102" s="192"/>
      <c r="P102" s="193"/>
      <c r="Q102" s="194"/>
      <c r="R102" s="194"/>
      <c r="S102" s="195"/>
      <c r="T102" s="195"/>
      <c r="U102" s="194"/>
      <c r="V102" s="193"/>
      <c r="W102" s="194"/>
      <c r="X102" s="194"/>
      <c r="Y102" s="195"/>
      <c r="Z102" s="196"/>
      <c r="AA102" s="166"/>
      <c r="AB102" s="192"/>
      <c r="AC102" s="193"/>
      <c r="AD102" s="194"/>
      <c r="AE102" s="194"/>
      <c r="AF102" s="195"/>
      <c r="AG102" s="195"/>
      <c r="AH102" s="194"/>
      <c r="AI102" s="193"/>
      <c r="AJ102" s="194"/>
      <c r="AK102" s="194"/>
      <c r="AL102" s="195"/>
      <c r="AM102" s="196"/>
      <c r="AN102" s="166"/>
      <c r="AO102" s="192"/>
      <c r="AP102" s="193"/>
      <c r="AQ102" s="194"/>
      <c r="AR102" s="194"/>
      <c r="AS102" s="195"/>
      <c r="AT102" s="195"/>
      <c r="AU102" s="194"/>
      <c r="AV102" s="193"/>
      <c r="AW102" s="194"/>
      <c r="AX102" s="194"/>
      <c r="AY102" s="195"/>
      <c r="AZ102" s="196"/>
      <c r="BA102" s="166"/>
      <c r="BB102" s="192"/>
      <c r="BC102" s="193"/>
      <c r="BD102" s="194"/>
      <c r="BE102" s="194"/>
      <c r="BF102" s="195"/>
      <c r="BG102" s="195"/>
      <c r="BH102" s="194"/>
      <c r="BI102" s="193"/>
      <c r="BJ102" s="194"/>
      <c r="BK102" s="194"/>
      <c r="BL102" s="195"/>
      <c r="BM102" s="196"/>
    </row>
    <row r="103" spans="1:65" ht="13.5" customHeight="1">
      <c r="A103" s="197"/>
      <c r="B103" s="198" t="s">
        <v>90</v>
      </c>
      <c r="C103" s="198"/>
      <c r="D103" s="199" t="s">
        <v>91</v>
      </c>
      <c r="E103" s="199"/>
      <c r="F103" s="200"/>
      <c r="G103" s="200"/>
      <c r="H103" s="199" t="s">
        <v>90</v>
      </c>
      <c r="I103" s="199"/>
      <c r="J103" s="199" t="s">
        <v>91</v>
      </c>
      <c r="K103" s="199"/>
      <c r="L103" s="201"/>
      <c r="M103" s="201"/>
      <c r="N103" s="166"/>
      <c r="O103" s="198" t="s">
        <v>90</v>
      </c>
      <c r="P103" s="198"/>
      <c r="Q103" s="199" t="s">
        <v>91</v>
      </c>
      <c r="R103" s="199"/>
      <c r="S103" s="200"/>
      <c r="T103" s="200"/>
      <c r="U103" s="202" t="s">
        <v>90</v>
      </c>
      <c r="V103" s="202"/>
      <c r="W103" s="202" t="s">
        <v>91</v>
      </c>
      <c r="X103" s="202"/>
      <c r="Y103" s="201"/>
      <c r="Z103" s="201"/>
      <c r="AA103" s="166"/>
      <c r="AB103" s="203" t="s">
        <v>90</v>
      </c>
      <c r="AC103" s="203"/>
      <c r="AD103" s="202" t="s">
        <v>91</v>
      </c>
      <c r="AE103" s="202"/>
      <c r="AF103" s="200"/>
      <c r="AG103" s="200"/>
      <c r="AH103" s="202" t="s">
        <v>90</v>
      </c>
      <c r="AI103" s="202"/>
      <c r="AJ103" s="202" t="s">
        <v>91</v>
      </c>
      <c r="AK103" s="202"/>
      <c r="AL103" s="201"/>
      <c r="AM103" s="201"/>
      <c r="AN103" s="166"/>
      <c r="AO103" s="203" t="s">
        <v>90</v>
      </c>
      <c r="AP103" s="203"/>
      <c r="AQ103" s="202" t="s">
        <v>91</v>
      </c>
      <c r="AR103" s="202"/>
      <c r="AS103" s="200"/>
      <c r="AT103" s="200"/>
      <c r="AU103" s="202" t="s">
        <v>90</v>
      </c>
      <c r="AV103" s="202"/>
      <c r="AW103" s="202" t="s">
        <v>91</v>
      </c>
      <c r="AX103" s="202"/>
      <c r="AY103" s="201"/>
      <c r="AZ103" s="201"/>
      <c r="BA103" s="166"/>
      <c r="BB103" s="203" t="s">
        <v>90</v>
      </c>
      <c r="BC103" s="203"/>
      <c r="BD103" s="202" t="s">
        <v>91</v>
      </c>
      <c r="BE103" s="202"/>
      <c r="BF103" s="204"/>
      <c r="BG103" s="204"/>
      <c r="BH103" s="202" t="s">
        <v>90</v>
      </c>
      <c r="BI103" s="202"/>
      <c r="BJ103" s="202" t="s">
        <v>91</v>
      </c>
      <c r="BK103" s="202"/>
      <c r="BL103" s="205"/>
      <c r="BM103" s="205"/>
    </row>
    <row r="104" spans="1:65" ht="10.5" customHeight="1">
      <c r="A104" s="155"/>
      <c r="B104" s="206"/>
      <c r="C104" s="166"/>
      <c r="D104" s="206"/>
      <c r="E104" s="206"/>
      <c r="F104" s="207"/>
      <c r="G104" s="207"/>
      <c r="H104" s="206"/>
      <c r="I104" s="166"/>
      <c r="J104" s="206"/>
      <c r="K104" s="206"/>
      <c r="L104" s="207"/>
      <c r="M104" s="207"/>
      <c r="N104" s="166"/>
      <c r="O104" s="206"/>
      <c r="P104" s="166"/>
      <c r="Q104" s="206"/>
      <c r="R104" s="206"/>
      <c r="S104" s="207"/>
      <c r="T104" s="207"/>
      <c r="U104" s="206"/>
      <c r="V104" s="166"/>
      <c r="W104" s="206"/>
      <c r="X104" s="206"/>
      <c r="Y104" s="207"/>
      <c r="Z104" s="207"/>
      <c r="AA104" s="166"/>
      <c r="AB104" s="206"/>
      <c r="AC104" s="166"/>
      <c r="AD104" s="206"/>
      <c r="AE104" s="206"/>
      <c r="AF104" s="207"/>
      <c r="AG104" s="207"/>
      <c r="AH104" s="206"/>
      <c r="AI104" s="166"/>
      <c r="AJ104" s="206"/>
      <c r="AK104" s="206"/>
      <c r="AL104" s="207"/>
      <c r="AM104" s="207"/>
      <c r="AN104" s="166"/>
      <c r="AO104" s="206"/>
      <c r="AP104" s="166"/>
      <c r="AQ104" s="206"/>
      <c r="AR104" s="206"/>
      <c r="AS104" s="207"/>
      <c r="AT104" s="207"/>
      <c r="AU104" s="206"/>
      <c r="AV104" s="166"/>
      <c r="AW104" s="206"/>
      <c r="AX104" s="206"/>
      <c r="AY104" s="207"/>
      <c r="AZ104" s="207"/>
      <c r="BA104" s="166"/>
      <c r="BB104" s="206"/>
      <c r="BC104" s="166"/>
      <c r="BD104" s="206"/>
      <c r="BE104" s="206"/>
      <c r="BF104" s="207"/>
      <c r="BG104" s="207"/>
      <c r="BH104" s="206"/>
      <c r="BI104" s="166"/>
      <c r="BJ104" s="206"/>
      <c r="BK104" s="206"/>
      <c r="BL104" s="207"/>
      <c r="BM104" s="208"/>
    </row>
    <row r="105" spans="1:65" ht="15" customHeight="1">
      <c r="A105" s="209" t="s">
        <v>92</v>
      </c>
      <c r="B105" s="209"/>
      <c r="C105" s="209"/>
      <c r="D105" s="209"/>
      <c r="E105" s="210" t="str">
        <f>O85</f>
        <v>VK Karlovy Vary</v>
      </c>
      <c r="F105" s="210"/>
      <c r="G105" s="210"/>
      <c r="H105" s="210"/>
      <c r="I105" s="210"/>
      <c r="J105" s="210"/>
      <c r="K105" s="210"/>
      <c r="L105" s="211" t="s">
        <v>93</v>
      </c>
      <c r="M105" s="211"/>
      <c r="N105" s="211"/>
      <c r="O105" s="211"/>
      <c r="P105" s="211"/>
      <c r="Q105" s="295" t="str">
        <f aca="true" t="shared" si="0" ref="Q105">AB85</f>
        <v>SK TO Duchcov</v>
      </c>
      <c r="R105" s="295"/>
      <c r="S105" s="295"/>
      <c r="T105" s="295"/>
      <c r="U105" s="295"/>
      <c r="V105" s="295"/>
      <c r="W105" s="213" t="s">
        <v>94</v>
      </c>
      <c r="X105" s="213"/>
      <c r="Y105" s="213"/>
      <c r="Z105" s="166"/>
      <c r="AA105" s="214" t="s">
        <v>95</v>
      </c>
      <c r="AB105" s="214"/>
      <c r="AC105" s="214"/>
      <c r="AD105" s="214"/>
      <c r="AE105" s="214"/>
      <c r="AF105" s="215" t="s">
        <v>96</v>
      </c>
      <c r="AG105" s="216" t="s">
        <v>97</v>
      </c>
      <c r="AH105" s="166"/>
      <c r="AI105" s="217" t="s">
        <v>98</v>
      </c>
      <c r="AJ105" s="218"/>
      <c r="AK105" s="218"/>
      <c r="AL105" s="218"/>
      <c r="AM105" s="218"/>
      <c r="AN105" s="218"/>
      <c r="AO105" s="218"/>
      <c r="AP105" s="218"/>
      <c r="AQ105" s="218"/>
      <c r="AR105" s="218"/>
      <c r="AS105" s="218"/>
      <c r="AT105" s="218"/>
      <c r="AU105" s="218"/>
      <c r="AV105" s="218"/>
      <c r="AW105" s="218"/>
      <c r="AX105" s="218"/>
      <c r="AY105" s="218"/>
      <c r="AZ105" s="218"/>
      <c r="BA105" s="218"/>
      <c r="BB105" s="166"/>
      <c r="BC105" s="166"/>
      <c r="BD105" s="166"/>
      <c r="BE105" s="166"/>
      <c r="BF105" s="166"/>
      <c r="BG105" s="166"/>
      <c r="BH105" s="166"/>
      <c r="BI105" s="166"/>
      <c r="BJ105" s="166"/>
      <c r="BK105" s="166"/>
      <c r="BL105" s="166"/>
      <c r="BM105" s="219"/>
    </row>
    <row r="106" spans="1:65" ht="15" customHeight="1">
      <c r="A106" s="220" t="s">
        <v>99</v>
      </c>
      <c r="B106" s="220"/>
      <c r="C106" s="220"/>
      <c r="D106" s="220"/>
      <c r="E106" s="220"/>
      <c r="F106" s="220"/>
      <c r="G106" s="220"/>
      <c r="H106" s="220"/>
      <c r="I106" s="220"/>
      <c r="J106" s="221" t="s">
        <v>100</v>
      </c>
      <c r="K106" s="221"/>
      <c r="L106" s="222" t="s">
        <v>99</v>
      </c>
      <c r="M106" s="222"/>
      <c r="N106" s="222"/>
      <c r="O106" s="222"/>
      <c r="P106" s="222"/>
      <c r="Q106" s="222"/>
      <c r="R106" s="222"/>
      <c r="S106" s="222"/>
      <c r="T106" s="222"/>
      <c r="U106" s="223" t="s">
        <v>100</v>
      </c>
      <c r="V106" s="223"/>
      <c r="W106" s="224" t="s">
        <v>101</v>
      </c>
      <c r="X106" s="225" t="s">
        <v>102</v>
      </c>
      <c r="Y106" s="225" t="s">
        <v>103</v>
      </c>
      <c r="Z106" s="225"/>
      <c r="AA106" s="225" t="s">
        <v>104</v>
      </c>
      <c r="AB106" s="226" t="s">
        <v>105</v>
      </c>
      <c r="AC106" s="227" t="s">
        <v>106</v>
      </c>
      <c r="AD106" s="228" t="s">
        <v>107</v>
      </c>
      <c r="AE106" s="228"/>
      <c r="AF106" s="228"/>
      <c r="AG106" s="228"/>
      <c r="AH106" s="145"/>
      <c r="AI106" s="229"/>
      <c r="AJ106" s="229"/>
      <c r="AK106" s="229"/>
      <c r="AL106" s="229"/>
      <c r="AM106" s="229"/>
      <c r="AN106" s="229"/>
      <c r="AO106" s="229"/>
      <c r="AP106" s="229"/>
      <c r="AQ106" s="229"/>
      <c r="AR106" s="229"/>
      <c r="AS106" s="229"/>
      <c r="AT106" s="229"/>
      <c r="AU106" s="229"/>
      <c r="AV106" s="229"/>
      <c r="AW106" s="229"/>
      <c r="AX106" s="229"/>
      <c r="AY106" s="229"/>
      <c r="AZ106" s="229"/>
      <c r="BA106" s="229"/>
      <c r="BB106" s="145"/>
      <c r="BC106" s="230" t="s">
        <v>108</v>
      </c>
      <c r="BD106" s="230"/>
      <c r="BE106" s="230"/>
      <c r="BF106" s="230"/>
      <c r="BG106" s="230"/>
      <c r="BH106" s="230"/>
      <c r="BI106" s="230"/>
      <c r="BJ106" s="230"/>
      <c r="BK106" s="230"/>
      <c r="BL106" s="230"/>
      <c r="BM106" s="230"/>
    </row>
    <row r="107" spans="1:65" ht="15" customHeight="1">
      <c r="A107" s="232"/>
      <c r="B107" s="232"/>
      <c r="C107" s="232"/>
      <c r="D107" s="232"/>
      <c r="E107" s="232"/>
      <c r="F107" s="232"/>
      <c r="G107" s="232"/>
      <c r="H107" s="232"/>
      <c r="I107" s="232"/>
      <c r="J107" s="233"/>
      <c r="K107" s="233"/>
      <c r="L107" s="234"/>
      <c r="M107" s="234"/>
      <c r="N107" s="234"/>
      <c r="O107" s="234"/>
      <c r="P107" s="234"/>
      <c r="Q107" s="234"/>
      <c r="R107" s="234"/>
      <c r="S107" s="234"/>
      <c r="T107" s="234"/>
      <c r="U107" s="233"/>
      <c r="V107" s="233"/>
      <c r="W107" s="235"/>
      <c r="X107" s="193"/>
      <c r="Y107" s="194"/>
      <c r="Z107" s="194"/>
      <c r="AA107" s="193"/>
      <c r="AB107" s="193"/>
      <c r="AC107" s="193"/>
      <c r="AD107" s="236"/>
      <c r="AE107" s="236"/>
      <c r="AF107" s="236"/>
      <c r="AG107" s="236"/>
      <c r="AH107" s="166"/>
      <c r="AI107" s="229"/>
      <c r="AJ107" s="229"/>
      <c r="AK107" s="229"/>
      <c r="AL107" s="229"/>
      <c r="AM107" s="229"/>
      <c r="AN107" s="229"/>
      <c r="AO107" s="229"/>
      <c r="AP107" s="229"/>
      <c r="AQ107" s="229"/>
      <c r="AR107" s="229"/>
      <c r="AS107" s="229"/>
      <c r="AT107" s="229"/>
      <c r="AU107" s="229"/>
      <c r="AV107" s="229"/>
      <c r="AW107" s="229"/>
      <c r="AX107" s="229"/>
      <c r="AY107" s="229"/>
      <c r="AZ107" s="229"/>
      <c r="BA107" s="229"/>
      <c r="BB107" s="166"/>
      <c r="BC107" s="232"/>
      <c r="BD107" s="232"/>
      <c r="BE107" s="232"/>
      <c r="BF107" s="237" t="s">
        <v>96</v>
      </c>
      <c r="BG107" s="237"/>
      <c r="BH107" s="237"/>
      <c r="BI107" s="237" t="s">
        <v>97</v>
      </c>
      <c r="BJ107" s="237"/>
      <c r="BK107" s="238" t="s">
        <v>109</v>
      </c>
      <c r="BL107" s="238"/>
      <c r="BM107" s="238"/>
    </row>
    <row r="108" spans="1:65" ht="15" customHeight="1">
      <c r="A108" s="232"/>
      <c r="B108" s="232"/>
      <c r="C108" s="232"/>
      <c r="D108" s="232"/>
      <c r="E108" s="232"/>
      <c r="F108" s="232"/>
      <c r="G108" s="232"/>
      <c r="H108" s="232"/>
      <c r="I108" s="232"/>
      <c r="J108" s="233"/>
      <c r="K108" s="233"/>
      <c r="L108" s="239"/>
      <c r="M108" s="239"/>
      <c r="N108" s="239"/>
      <c r="O108" s="239"/>
      <c r="P108" s="239"/>
      <c r="Q108" s="239"/>
      <c r="R108" s="239"/>
      <c r="S108" s="239"/>
      <c r="T108" s="239"/>
      <c r="U108" s="233"/>
      <c r="V108" s="233"/>
      <c r="W108" s="235"/>
      <c r="X108" s="193"/>
      <c r="Y108" s="194"/>
      <c r="Z108" s="194"/>
      <c r="AA108" s="193"/>
      <c r="AB108" s="193"/>
      <c r="AC108" s="193"/>
      <c r="AD108" s="236"/>
      <c r="AE108" s="236"/>
      <c r="AF108" s="236"/>
      <c r="AG108" s="236"/>
      <c r="AH108" s="166"/>
      <c r="AI108" s="229"/>
      <c r="AJ108" s="229"/>
      <c r="AK108" s="229"/>
      <c r="AL108" s="229"/>
      <c r="AM108" s="229"/>
      <c r="AN108" s="229"/>
      <c r="AO108" s="229"/>
      <c r="AP108" s="229"/>
      <c r="AQ108" s="229"/>
      <c r="AR108" s="229"/>
      <c r="AS108" s="229"/>
      <c r="AT108" s="229"/>
      <c r="AU108" s="229"/>
      <c r="AV108" s="229"/>
      <c r="AW108" s="229"/>
      <c r="AX108" s="229"/>
      <c r="AY108" s="229"/>
      <c r="AZ108" s="229"/>
      <c r="BA108" s="229"/>
      <c r="BB108" s="166"/>
      <c r="BC108" s="189" t="s">
        <v>79</v>
      </c>
      <c r="BD108" s="189"/>
      <c r="BE108" s="189"/>
      <c r="BF108" s="240"/>
      <c r="BG108" s="241"/>
      <c r="BH108" s="242"/>
      <c r="BI108" s="240"/>
      <c r="BJ108" s="242"/>
      <c r="BK108" s="240"/>
      <c r="BL108" s="241"/>
      <c r="BM108" s="243"/>
    </row>
    <row r="109" spans="1:65" ht="15" customHeight="1">
      <c r="A109" s="232"/>
      <c r="B109" s="232"/>
      <c r="C109" s="232"/>
      <c r="D109" s="232"/>
      <c r="E109" s="232"/>
      <c r="F109" s="232"/>
      <c r="G109" s="232"/>
      <c r="H109" s="232"/>
      <c r="I109" s="232"/>
      <c r="J109" s="233"/>
      <c r="K109" s="233"/>
      <c r="L109" s="239"/>
      <c r="M109" s="239"/>
      <c r="N109" s="239"/>
      <c r="O109" s="239"/>
      <c r="P109" s="239"/>
      <c r="Q109" s="239"/>
      <c r="R109" s="239"/>
      <c r="S109" s="239"/>
      <c r="T109" s="239"/>
      <c r="U109" s="233"/>
      <c r="V109" s="233"/>
      <c r="W109" s="235"/>
      <c r="X109" s="193"/>
      <c r="Y109" s="194"/>
      <c r="Z109" s="194"/>
      <c r="AA109" s="193"/>
      <c r="AB109" s="193"/>
      <c r="AC109" s="193"/>
      <c r="AD109" s="236"/>
      <c r="AE109" s="236"/>
      <c r="AF109" s="236"/>
      <c r="AG109" s="236"/>
      <c r="AH109" s="166"/>
      <c r="AI109" s="229"/>
      <c r="AJ109" s="229"/>
      <c r="AK109" s="229"/>
      <c r="AL109" s="229"/>
      <c r="AM109" s="229"/>
      <c r="AN109" s="229"/>
      <c r="AO109" s="229"/>
      <c r="AP109" s="229"/>
      <c r="AQ109" s="229"/>
      <c r="AR109" s="229"/>
      <c r="AS109" s="229"/>
      <c r="AT109" s="229"/>
      <c r="AU109" s="229"/>
      <c r="AV109" s="229"/>
      <c r="AW109" s="229"/>
      <c r="AX109" s="229"/>
      <c r="AY109" s="229"/>
      <c r="AZ109" s="229"/>
      <c r="BA109" s="229"/>
      <c r="BB109" s="166"/>
      <c r="BC109" s="189" t="s">
        <v>80</v>
      </c>
      <c r="BD109" s="189"/>
      <c r="BE109" s="189"/>
      <c r="BF109" s="244"/>
      <c r="BG109" s="245"/>
      <c r="BH109" s="246"/>
      <c r="BI109" s="244"/>
      <c r="BJ109" s="246"/>
      <c r="BK109" s="240"/>
      <c r="BL109" s="241"/>
      <c r="BM109" s="243"/>
    </row>
    <row r="110" spans="1:65" ht="15" customHeight="1">
      <c r="A110" s="232"/>
      <c r="B110" s="232"/>
      <c r="C110" s="232"/>
      <c r="D110" s="232"/>
      <c r="E110" s="232"/>
      <c r="F110" s="232"/>
      <c r="G110" s="232"/>
      <c r="H110" s="232"/>
      <c r="I110" s="232"/>
      <c r="J110" s="233"/>
      <c r="K110" s="233"/>
      <c r="L110" s="239"/>
      <c r="M110" s="239"/>
      <c r="N110" s="239"/>
      <c r="O110" s="239"/>
      <c r="P110" s="239"/>
      <c r="Q110" s="239"/>
      <c r="R110" s="239"/>
      <c r="S110" s="239"/>
      <c r="T110" s="239"/>
      <c r="U110" s="233"/>
      <c r="V110" s="233"/>
      <c r="W110" s="235"/>
      <c r="X110" s="193"/>
      <c r="Y110" s="194"/>
      <c r="Z110" s="194"/>
      <c r="AA110" s="193"/>
      <c r="AB110" s="193"/>
      <c r="AC110" s="193"/>
      <c r="AD110" s="236"/>
      <c r="AE110" s="236"/>
      <c r="AF110" s="236"/>
      <c r="AG110" s="236"/>
      <c r="AH110" s="166"/>
      <c r="AI110" s="229"/>
      <c r="AJ110" s="229"/>
      <c r="AK110" s="229"/>
      <c r="AL110" s="229"/>
      <c r="AM110" s="229"/>
      <c r="AN110" s="229"/>
      <c r="AO110" s="229"/>
      <c r="AP110" s="229"/>
      <c r="AQ110" s="229"/>
      <c r="AR110" s="229"/>
      <c r="AS110" s="229"/>
      <c r="AT110" s="229"/>
      <c r="AU110" s="229"/>
      <c r="AV110" s="229"/>
      <c r="AW110" s="229"/>
      <c r="AX110" s="229"/>
      <c r="AY110" s="229"/>
      <c r="AZ110" s="229"/>
      <c r="BA110" s="229"/>
      <c r="BB110" s="166"/>
      <c r="BC110" s="189" t="s">
        <v>81</v>
      </c>
      <c r="BD110" s="189"/>
      <c r="BE110" s="189"/>
      <c r="BF110" s="244"/>
      <c r="BG110" s="245"/>
      <c r="BH110" s="246"/>
      <c r="BI110" s="244"/>
      <c r="BJ110" s="246"/>
      <c r="BK110" s="240"/>
      <c r="BL110" s="241"/>
      <c r="BM110" s="243"/>
    </row>
    <row r="111" spans="1:65" ht="15" customHeight="1">
      <c r="A111" s="232"/>
      <c r="B111" s="232"/>
      <c r="C111" s="232"/>
      <c r="D111" s="232"/>
      <c r="E111" s="232"/>
      <c r="F111" s="232"/>
      <c r="G111" s="232"/>
      <c r="H111" s="232"/>
      <c r="I111" s="232"/>
      <c r="J111" s="233"/>
      <c r="K111" s="233"/>
      <c r="L111" s="239"/>
      <c r="M111" s="239"/>
      <c r="N111" s="239"/>
      <c r="O111" s="239"/>
      <c r="P111" s="239"/>
      <c r="Q111" s="239"/>
      <c r="R111" s="239"/>
      <c r="S111" s="239"/>
      <c r="T111" s="239"/>
      <c r="U111" s="233"/>
      <c r="V111" s="233"/>
      <c r="W111" s="235"/>
      <c r="X111" s="193"/>
      <c r="Y111" s="194"/>
      <c r="Z111" s="194"/>
      <c r="AA111" s="193"/>
      <c r="AB111" s="193"/>
      <c r="AC111" s="193"/>
      <c r="AD111" s="236"/>
      <c r="AE111" s="236"/>
      <c r="AF111" s="236"/>
      <c r="AG111" s="236"/>
      <c r="AH111" s="166"/>
      <c r="AI111" s="229"/>
      <c r="AJ111" s="229"/>
      <c r="AK111" s="229"/>
      <c r="AL111" s="229"/>
      <c r="AM111" s="229"/>
      <c r="AN111" s="229"/>
      <c r="AO111" s="229"/>
      <c r="AP111" s="229"/>
      <c r="AQ111" s="229"/>
      <c r="AR111" s="229"/>
      <c r="AS111" s="229"/>
      <c r="AT111" s="229"/>
      <c r="AU111" s="229"/>
      <c r="AV111" s="229"/>
      <c r="AW111" s="229"/>
      <c r="AX111" s="229"/>
      <c r="AY111" s="229"/>
      <c r="AZ111" s="229"/>
      <c r="BA111" s="229"/>
      <c r="BB111" s="166"/>
      <c r="BC111" s="189" t="s">
        <v>82</v>
      </c>
      <c r="BD111" s="189"/>
      <c r="BE111" s="189"/>
      <c r="BF111" s="244"/>
      <c r="BG111" s="245"/>
      <c r="BH111" s="246"/>
      <c r="BI111" s="244"/>
      <c r="BJ111" s="246"/>
      <c r="BK111" s="240"/>
      <c r="BL111" s="241"/>
      <c r="BM111" s="243"/>
    </row>
    <row r="112" spans="1:65" ht="15" customHeight="1">
      <c r="A112" s="232"/>
      <c r="B112" s="232"/>
      <c r="C112" s="232"/>
      <c r="D112" s="232"/>
      <c r="E112" s="232"/>
      <c r="F112" s="232"/>
      <c r="G112" s="232"/>
      <c r="H112" s="232"/>
      <c r="I112" s="232"/>
      <c r="J112" s="233"/>
      <c r="K112" s="233"/>
      <c r="L112" s="239"/>
      <c r="M112" s="239"/>
      <c r="N112" s="239"/>
      <c r="O112" s="239"/>
      <c r="P112" s="239"/>
      <c r="Q112" s="239"/>
      <c r="R112" s="239"/>
      <c r="S112" s="239"/>
      <c r="T112" s="239"/>
      <c r="U112" s="233"/>
      <c r="V112" s="233"/>
      <c r="W112" s="235"/>
      <c r="X112" s="193"/>
      <c r="Y112" s="194"/>
      <c r="Z112" s="194"/>
      <c r="AA112" s="193"/>
      <c r="AB112" s="193"/>
      <c r="AC112" s="193"/>
      <c r="AD112" s="236"/>
      <c r="AE112" s="236"/>
      <c r="AF112" s="236"/>
      <c r="AG112" s="236"/>
      <c r="AH112" s="166"/>
      <c r="AI112" s="229"/>
      <c r="AJ112" s="229"/>
      <c r="AK112" s="229"/>
      <c r="AL112" s="229"/>
      <c r="AM112" s="229"/>
      <c r="AN112" s="229"/>
      <c r="AO112" s="229"/>
      <c r="AP112" s="229"/>
      <c r="AQ112" s="229"/>
      <c r="AR112" s="229"/>
      <c r="AS112" s="229"/>
      <c r="AT112" s="229"/>
      <c r="AU112" s="229"/>
      <c r="AV112" s="229"/>
      <c r="AW112" s="229"/>
      <c r="AX112" s="229"/>
      <c r="AY112" s="229"/>
      <c r="AZ112" s="229"/>
      <c r="BA112" s="229"/>
      <c r="BB112" s="166"/>
      <c r="BC112" s="189" t="s">
        <v>83</v>
      </c>
      <c r="BD112" s="189"/>
      <c r="BE112" s="189"/>
      <c r="BF112" s="244"/>
      <c r="BG112" s="245"/>
      <c r="BH112" s="246"/>
      <c r="BI112" s="244"/>
      <c r="BJ112" s="246"/>
      <c r="BK112" s="240"/>
      <c r="BL112" s="241"/>
      <c r="BM112" s="243"/>
    </row>
    <row r="113" spans="1:65" ht="15" customHeight="1">
      <c r="A113" s="232"/>
      <c r="B113" s="232"/>
      <c r="C113" s="232"/>
      <c r="D113" s="232"/>
      <c r="E113" s="232"/>
      <c r="F113" s="232"/>
      <c r="G113" s="232"/>
      <c r="H113" s="232"/>
      <c r="I113" s="232"/>
      <c r="J113" s="233"/>
      <c r="K113" s="233"/>
      <c r="L113" s="239"/>
      <c r="M113" s="239"/>
      <c r="N113" s="239"/>
      <c r="O113" s="239"/>
      <c r="P113" s="239"/>
      <c r="Q113" s="239"/>
      <c r="R113" s="239"/>
      <c r="S113" s="239"/>
      <c r="T113" s="239"/>
      <c r="U113" s="233"/>
      <c r="V113" s="233"/>
      <c r="W113" s="235"/>
      <c r="X113" s="193"/>
      <c r="Y113" s="194"/>
      <c r="Z113" s="194"/>
      <c r="AA113" s="193"/>
      <c r="AB113" s="193"/>
      <c r="AC113" s="193"/>
      <c r="AD113" s="236"/>
      <c r="AE113" s="236"/>
      <c r="AF113" s="236"/>
      <c r="AG113" s="236"/>
      <c r="AH113" s="166"/>
      <c r="AI113" s="229"/>
      <c r="AJ113" s="229"/>
      <c r="AK113" s="229"/>
      <c r="AL113" s="229"/>
      <c r="AM113" s="229"/>
      <c r="AN113" s="229"/>
      <c r="AO113" s="229"/>
      <c r="AP113" s="229"/>
      <c r="AQ113" s="229"/>
      <c r="AR113" s="229"/>
      <c r="AS113" s="229"/>
      <c r="AT113" s="229"/>
      <c r="AU113" s="229"/>
      <c r="AV113" s="229"/>
      <c r="AW113" s="229"/>
      <c r="AX113" s="229"/>
      <c r="AY113" s="229"/>
      <c r="AZ113" s="229"/>
      <c r="BA113" s="229"/>
      <c r="BB113" s="166"/>
      <c r="BC113" s="189" t="s">
        <v>110</v>
      </c>
      <c r="BD113" s="189"/>
      <c r="BE113" s="189"/>
      <c r="BF113" s="244"/>
      <c r="BG113" s="245"/>
      <c r="BH113" s="246"/>
      <c r="BI113" s="244"/>
      <c r="BJ113" s="246"/>
      <c r="BK113" s="240"/>
      <c r="BL113" s="241"/>
      <c r="BM113" s="243"/>
    </row>
    <row r="114" spans="1:65" ht="15" customHeight="1">
      <c r="A114" s="232"/>
      <c r="B114" s="232"/>
      <c r="C114" s="232"/>
      <c r="D114" s="232"/>
      <c r="E114" s="232"/>
      <c r="F114" s="232"/>
      <c r="G114" s="232"/>
      <c r="H114" s="232"/>
      <c r="I114" s="232"/>
      <c r="J114" s="233"/>
      <c r="K114" s="233"/>
      <c r="L114" s="239"/>
      <c r="M114" s="239"/>
      <c r="N114" s="239"/>
      <c r="O114" s="239"/>
      <c r="P114" s="239"/>
      <c r="Q114" s="239"/>
      <c r="R114" s="239"/>
      <c r="S114" s="239"/>
      <c r="T114" s="239"/>
      <c r="U114" s="233"/>
      <c r="V114" s="233"/>
      <c r="W114" s="235"/>
      <c r="X114" s="193"/>
      <c r="Y114" s="194"/>
      <c r="Z114" s="194"/>
      <c r="AA114" s="193"/>
      <c r="AB114" s="193"/>
      <c r="AC114" s="193"/>
      <c r="AD114" s="236"/>
      <c r="AE114" s="236"/>
      <c r="AF114" s="236"/>
      <c r="AG114" s="236"/>
      <c r="AH114" s="166"/>
      <c r="AI114" s="229"/>
      <c r="AJ114" s="229"/>
      <c r="AK114" s="229"/>
      <c r="AL114" s="229"/>
      <c r="AM114" s="229"/>
      <c r="AN114" s="229"/>
      <c r="AO114" s="229"/>
      <c r="AP114" s="229"/>
      <c r="AQ114" s="229"/>
      <c r="AR114" s="229"/>
      <c r="AS114" s="229"/>
      <c r="AT114" s="229"/>
      <c r="AU114" s="229"/>
      <c r="AV114" s="229"/>
      <c r="AW114" s="229"/>
      <c r="AX114" s="229"/>
      <c r="AY114" s="229"/>
      <c r="AZ114" s="229"/>
      <c r="BA114" s="229"/>
      <c r="BB114" s="166"/>
      <c r="BC114" s="247" t="s">
        <v>111</v>
      </c>
      <c r="BD114" s="247"/>
      <c r="BE114" s="247"/>
      <c r="BF114" s="247"/>
      <c r="BG114" s="247"/>
      <c r="BH114" s="247"/>
      <c r="BI114" s="247"/>
      <c r="BJ114" s="247"/>
      <c r="BK114" s="248" t="s">
        <v>112</v>
      </c>
      <c r="BL114" s="248"/>
      <c r="BM114" s="248"/>
    </row>
    <row r="115" spans="1:65" ht="15" customHeight="1">
      <c r="A115" s="232"/>
      <c r="B115" s="232"/>
      <c r="C115" s="232"/>
      <c r="D115" s="232"/>
      <c r="E115" s="232"/>
      <c r="F115" s="232"/>
      <c r="G115" s="232"/>
      <c r="H115" s="232"/>
      <c r="I115" s="232"/>
      <c r="J115" s="233"/>
      <c r="K115" s="233"/>
      <c r="L115" s="239"/>
      <c r="M115" s="239"/>
      <c r="N115" s="239"/>
      <c r="O115" s="239"/>
      <c r="P115" s="239"/>
      <c r="Q115" s="239"/>
      <c r="R115" s="239"/>
      <c r="S115" s="239"/>
      <c r="T115" s="239"/>
      <c r="U115" s="233"/>
      <c r="V115" s="233"/>
      <c r="W115" s="235"/>
      <c r="X115" s="193"/>
      <c r="Y115" s="194"/>
      <c r="Z115" s="194"/>
      <c r="AA115" s="193"/>
      <c r="AB115" s="193"/>
      <c r="AC115" s="193"/>
      <c r="AD115" s="236"/>
      <c r="AE115" s="236"/>
      <c r="AF115" s="236"/>
      <c r="AG115" s="236"/>
      <c r="AH115" s="166"/>
      <c r="AI115" s="229"/>
      <c r="AJ115" s="229"/>
      <c r="AK115" s="229"/>
      <c r="AL115" s="229"/>
      <c r="AM115" s="229"/>
      <c r="AN115" s="229"/>
      <c r="AO115" s="229"/>
      <c r="AP115" s="229"/>
      <c r="AQ115" s="229"/>
      <c r="AR115" s="229"/>
      <c r="AS115" s="229"/>
      <c r="AT115" s="229"/>
      <c r="AU115" s="229"/>
      <c r="AV115" s="229"/>
      <c r="AW115" s="229"/>
      <c r="AX115" s="229"/>
      <c r="AY115" s="229"/>
      <c r="AZ115" s="229"/>
      <c r="BA115" s="229"/>
      <c r="BB115" s="166"/>
      <c r="BC115" s="249"/>
      <c r="BD115" s="249"/>
      <c r="BE115" s="249"/>
      <c r="BF115" s="249"/>
      <c r="BG115" s="249"/>
      <c r="BH115" s="249"/>
      <c r="BI115" s="249"/>
      <c r="BJ115" s="249"/>
      <c r="BK115" s="250" t="s">
        <v>113</v>
      </c>
      <c r="BL115" s="250"/>
      <c r="BM115" s="250"/>
    </row>
    <row r="116" spans="1:65" ht="15" customHeight="1">
      <c r="A116" s="232"/>
      <c r="B116" s="232"/>
      <c r="C116" s="232"/>
      <c r="D116" s="232"/>
      <c r="E116" s="232"/>
      <c r="F116" s="232"/>
      <c r="G116" s="232"/>
      <c r="H116" s="232"/>
      <c r="I116" s="232"/>
      <c r="J116" s="233"/>
      <c r="K116" s="233"/>
      <c r="L116" s="239"/>
      <c r="M116" s="239"/>
      <c r="N116" s="239"/>
      <c r="O116" s="239"/>
      <c r="P116" s="239"/>
      <c r="Q116" s="239"/>
      <c r="R116" s="239"/>
      <c r="S116" s="239"/>
      <c r="T116" s="239"/>
      <c r="U116" s="233"/>
      <c r="V116" s="233"/>
      <c r="W116" s="251"/>
      <c r="X116" s="252"/>
      <c r="Y116" s="200"/>
      <c r="Z116" s="200"/>
      <c r="AA116" s="252"/>
      <c r="AB116" s="252"/>
      <c r="AC116" s="252"/>
      <c r="AD116" s="201"/>
      <c r="AE116" s="201"/>
      <c r="AF116" s="201"/>
      <c r="AG116" s="201"/>
      <c r="AH116" s="166"/>
      <c r="AI116" s="229"/>
      <c r="AJ116" s="229"/>
      <c r="AK116" s="229"/>
      <c r="AL116" s="229"/>
      <c r="AM116" s="229"/>
      <c r="AN116" s="229"/>
      <c r="AO116" s="229"/>
      <c r="AP116" s="229"/>
      <c r="AQ116" s="229"/>
      <c r="AR116" s="229"/>
      <c r="AS116" s="229"/>
      <c r="AT116" s="229"/>
      <c r="AU116" s="229"/>
      <c r="AV116" s="229"/>
      <c r="AW116" s="229"/>
      <c r="AX116" s="229"/>
      <c r="AY116" s="229"/>
      <c r="AZ116" s="229"/>
      <c r="BA116" s="229"/>
      <c r="BB116" s="166"/>
      <c r="BC116" s="253" t="s">
        <v>114</v>
      </c>
      <c r="BD116" s="253"/>
      <c r="BE116" s="253"/>
      <c r="BF116" s="253"/>
      <c r="BG116" s="253"/>
      <c r="BH116" s="253"/>
      <c r="BI116" s="253"/>
      <c r="BJ116" s="253"/>
      <c r="BK116" s="253"/>
      <c r="BL116" s="253"/>
      <c r="BM116" s="253"/>
    </row>
    <row r="117" spans="1:65" ht="15" customHeight="1">
      <c r="A117" s="232"/>
      <c r="B117" s="232"/>
      <c r="C117" s="232"/>
      <c r="D117" s="232"/>
      <c r="E117" s="232"/>
      <c r="F117" s="232"/>
      <c r="G117" s="232"/>
      <c r="H117" s="232"/>
      <c r="I117" s="232"/>
      <c r="J117" s="233"/>
      <c r="K117" s="233"/>
      <c r="L117" s="239"/>
      <c r="M117" s="239"/>
      <c r="N117" s="239"/>
      <c r="O117" s="239"/>
      <c r="P117" s="239"/>
      <c r="Q117" s="239"/>
      <c r="R117" s="239"/>
      <c r="S117" s="239"/>
      <c r="T117" s="239"/>
      <c r="U117" s="233"/>
      <c r="V117" s="233"/>
      <c r="W117" s="254" t="s">
        <v>115</v>
      </c>
      <c r="X117" s="254"/>
      <c r="Y117" s="254"/>
      <c r="Z117" s="254"/>
      <c r="AA117" s="254"/>
      <c r="AB117" s="254"/>
      <c r="AC117" s="254"/>
      <c r="AD117" s="254"/>
      <c r="AE117" s="254"/>
      <c r="AF117" s="254"/>
      <c r="AG117" s="254"/>
      <c r="AH117" s="166"/>
      <c r="AI117" s="255"/>
      <c r="AJ117" s="255"/>
      <c r="AK117" s="255"/>
      <c r="AL117" s="255"/>
      <c r="AM117" s="255"/>
      <c r="AN117" s="255"/>
      <c r="AO117" s="255"/>
      <c r="AP117" s="255"/>
      <c r="AQ117" s="255"/>
      <c r="AR117" s="255"/>
      <c r="AS117" s="255"/>
      <c r="AT117" s="255"/>
      <c r="AU117" s="255"/>
      <c r="AV117" s="255"/>
      <c r="AW117" s="255"/>
      <c r="AX117" s="255"/>
      <c r="AY117" s="255"/>
      <c r="AZ117" s="255"/>
      <c r="BA117" s="255"/>
      <c r="BB117" s="166"/>
      <c r="BC117" s="256"/>
      <c r="BD117" s="257"/>
      <c r="BE117" s="257"/>
      <c r="BF117" s="257"/>
      <c r="BG117" s="257"/>
      <c r="BH117" s="257"/>
      <c r="BI117" s="257"/>
      <c r="BJ117" s="257"/>
      <c r="BK117" s="257"/>
      <c r="BL117" s="257"/>
      <c r="BM117" s="258"/>
    </row>
    <row r="118" spans="1:65" ht="15" customHeight="1">
      <c r="A118" s="259"/>
      <c r="B118" s="259"/>
      <c r="C118" s="259"/>
      <c r="D118" s="259"/>
      <c r="E118" s="259"/>
      <c r="F118" s="259"/>
      <c r="G118" s="259"/>
      <c r="H118" s="259"/>
      <c r="I118" s="259"/>
      <c r="J118" s="260"/>
      <c r="K118" s="260"/>
      <c r="L118" s="239"/>
      <c r="M118" s="239"/>
      <c r="N118" s="239"/>
      <c r="O118" s="239"/>
      <c r="P118" s="239"/>
      <c r="Q118" s="239"/>
      <c r="R118" s="239"/>
      <c r="S118" s="239"/>
      <c r="T118" s="239"/>
      <c r="U118" s="233"/>
      <c r="V118" s="233"/>
      <c r="W118" s="254"/>
      <c r="X118" s="254"/>
      <c r="Y118" s="254"/>
      <c r="Z118" s="254"/>
      <c r="AA118" s="254"/>
      <c r="AB118" s="254"/>
      <c r="AC118" s="254"/>
      <c r="AD118" s="254"/>
      <c r="AE118" s="254"/>
      <c r="AF118" s="254"/>
      <c r="AG118" s="254"/>
      <c r="AH118" s="166"/>
      <c r="AI118" s="255"/>
      <c r="AJ118" s="255"/>
      <c r="AK118" s="255"/>
      <c r="AL118" s="255"/>
      <c r="AM118" s="255"/>
      <c r="AN118" s="255"/>
      <c r="AO118" s="255"/>
      <c r="AP118" s="255"/>
      <c r="AQ118" s="255"/>
      <c r="AR118" s="255"/>
      <c r="AS118" s="255"/>
      <c r="AT118" s="255"/>
      <c r="AU118" s="255"/>
      <c r="AV118" s="255"/>
      <c r="AW118" s="255"/>
      <c r="AX118" s="255"/>
      <c r="AY118" s="255"/>
      <c r="AZ118" s="255"/>
      <c r="BA118" s="255"/>
      <c r="BB118" s="166"/>
      <c r="BC118" s="261" t="s">
        <v>116</v>
      </c>
      <c r="BD118" s="261"/>
      <c r="BE118" s="261"/>
      <c r="BF118" s="261"/>
      <c r="BG118" s="261"/>
      <c r="BH118" s="261"/>
      <c r="BI118" s="261"/>
      <c r="BJ118" s="261"/>
      <c r="BK118" s="261"/>
      <c r="BL118" s="261"/>
      <c r="BM118" s="261"/>
    </row>
    <row r="119" spans="1:65" ht="15" customHeight="1">
      <c r="A119" s="262" t="s">
        <v>117</v>
      </c>
      <c r="B119" s="262"/>
      <c r="C119" s="263"/>
      <c r="D119" s="263"/>
      <c r="E119" s="263"/>
      <c r="F119" s="263"/>
      <c r="G119" s="263"/>
      <c r="H119" s="263"/>
      <c r="I119" s="263"/>
      <c r="J119" s="264"/>
      <c r="K119" s="264"/>
      <c r="L119" s="262" t="s">
        <v>117</v>
      </c>
      <c r="M119" s="262"/>
      <c r="N119" s="265"/>
      <c r="O119" s="265"/>
      <c r="P119" s="265"/>
      <c r="Q119" s="265"/>
      <c r="R119" s="265"/>
      <c r="S119" s="265"/>
      <c r="T119" s="265"/>
      <c r="U119" s="264"/>
      <c r="V119" s="264"/>
      <c r="W119" s="254"/>
      <c r="X119" s="254"/>
      <c r="Y119" s="254"/>
      <c r="Z119" s="254"/>
      <c r="AA119" s="254"/>
      <c r="AB119" s="254"/>
      <c r="AC119" s="254"/>
      <c r="AD119" s="254"/>
      <c r="AE119" s="254"/>
      <c r="AF119" s="254"/>
      <c r="AG119" s="254"/>
      <c r="AH119" s="166"/>
      <c r="AI119" s="209" t="s">
        <v>118</v>
      </c>
      <c r="AJ119" s="209"/>
      <c r="AK119" s="209"/>
      <c r="AL119" s="209"/>
      <c r="AM119" s="209"/>
      <c r="AN119" s="209"/>
      <c r="AO119" s="209"/>
      <c r="AP119" s="209"/>
      <c r="AQ119" s="209"/>
      <c r="AR119" s="209"/>
      <c r="AS119" s="209"/>
      <c r="AT119" s="209"/>
      <c r="AU119" s="209"/>
      <c r="AV119" s="152"/>
      <c r="AW119" s="152"/>
      <c r="AX119" s="152"/>
      <c r="AY119" s="152"/>
      <c r="AZ119" s="152"/>
      <c r="BA119" s="152"/>
      <c r="BB119" s="152"/>
      <c r="BC119" s="266"/>
      <c r="BD119" s="266"/>
      <c r="BE119" s="266"/>
      <c r="BF119" s="266"/>
      <c r="BG119" s="266"/>
      <c r="BH119" s="266"/>
      <c r="BI119" s="266"/>
      <c r="BJ119" s="266"/>
      <c r="BK119" s="266"/>
      <c r="BL119" s="266"/>
      <c r="BM119" s="267"/>
    </row>
    <row r="120" spans="1:65" ht="15" customHeight="1">
      <c r="A120" s="268" t="s">
        <v>117</v>
      </c>
      <c r="B120" s="268"/>
      <c r="C120" s="269"/>
      <c r="D120" s="269"/>
      <c r="E120" s="269"/>
      <c r="F120" s="269"/>
      <c r="G120" s="269"/>
      <c r="H120" s="269"/>
      <c r="I120" s="269"/>
      <c r="J120" s="270"/>
      <c r="K120" s="270"/>
      <c r="L120" s="268" t="s">
        <v>117</v>
      </c>
      <c r="M120" s="268"/>
      <c r="N120" s="271"/>
      <c r="O120" s="271"/>
      <c r="P120" s="271"/>
      <c r="Q120" s="271"/>
      <c r="R120" s="271"/>
      <c r="S120" s="271"/>
      <c r="T120" s="271"/>
      <c r="U120" s="270"/>
      <c r="V120" s="270"/>
      <c r="W120" s="254"/>
      <c r="X120" s="254"/>
      <c r="Y120" s="254"/>
      <c r="Z120" s="254"/>
      <c r="AA120" s="254"/>
      <c r="AB120" s="254"/>
      <c r="AC120" s="254"/>
      <c r="AD120" s="254"/>
      <c r="AE120" s="254"/>
      <c r="AF120" s="254"/>
      <c r="AG120" s="254"/>
      <c r="AH120" s="166"/>
      <c r="AI120" s="189" t="s">
        <v>119</v>
      </c>
      <c r="AJ120" s="189"/>
      <c r="AK120" s="189"/>
      <c r="AL120" s="189"/>
      <c r="AM120" s="189"/>
      <c r="AN120" s="189"/>
      <c r="AO120" s="272"/>
      <c r="AP120" s="272"/>
      <c r="AQ120" s="272"/>
      <c r="AR120" s="272"/>
      <c r="AS120" s="272"/>
      <c r="AT120" s="272"/>
      <c r="AU120" s="273"/>
      <c r="AV120" s="274" t="s">
        <v>120</v>
      </c>
      <c r="AW120" s="274"/>
      <c r="AX120" s="274"/>
      <c r="AY120" s="274"/>
      <c r="AZ120" s="274"/>
      <c r="BA120" s="274"/>
      <c r="BB120" s="240"/>
      <c r="BC120" s="275"/>
      <c r="BD120" s="275"/>
      <c r="BE120" s="275"/>
      <c r="BF120" s="275"/>
      <c r="BG120" s="276"/>
      <c r="BH120" s="277"/>
      <c r="BI120" s="275"/>
      <c r="BJ120" s="275"/>
      <c r="BK120" s="275"/>
      <c r="BL120" s="275"/>
      <c r="BM120" s="278"/>
    </row>
    <row r="121" spans="1:65" ht="15" customHeight="1">
      <c r="A121" s="279" t="s">
        <v>121</v>
      </c>
      <c r="B121" s="279"/>
      <c r="C121" s="280"/>
      <c r="D121" s="280"/>
      <c r="E121" s="280"/>
      <c r="F121" s="280"/>
      <c r="G121" s="280"/>
      <c r="H121" s="280"/>
      <c r="I121" s="280"/>
      <c r="J121" s="280"/>
      <c r="K121" s="280"/>
      <c r="L121" s="281" t="s">
        <v>122</v>
      </c>
      <c r="M121" s="282"/>
      <c r="N121" s="283"/>
      <c r="O121" s="283"/>
      <c r="P121" s="283"/>
      <c r="Q121" s="283"/>
      <c r="R121" s="283"/>
      <c r="S121" s="283"/>
      <c r="T121" s="283"/>
      <c r="U121" s="283"/>
      <c r="V121" s="283"/>
      <c r="W121" s="254"/>
      <c r="X121" s="254"/>
      <c r="Y121" s="254"/>
      <c r="Z121" s="254"/>
      <c r="AA121" s="254"/>
      <c r="AB121" s="254"/>
      <c r="AC121" s="254"/>
      <c r="AD121" s="254"/>
      <c r="AE121" s="254"/>
      <c r="AF121" s="254"/>
      <c r="AG121" s="254"/>
      <c r="AH121" s="166"/>
      <c r="AI121" s="189"/>
      <c r="AJ121" s="189"/>
      <c r="AK121" s="189"/>
      <c r="AL121" s="189"/>
      <c r="AM121" s="189"/>
      <c r="AN121" s="189"/>
      <c r="AO121" s="217"/>
      <c r="AP121" s="217"/>
      <c r="AQ121" s="217"/>
      <c r="AR121" s="217"/>
      <c r="AS121" s="217"/>
      <c r="AT121" s="217"/>
      <c r="AU121" s="284"/>
      <c r="AV121" s="274" t="s">
        <v>123</v>
      </c>
      <c r="AW121" s="274"/>
      <c r="AX121" s="274"/>
      <c r="AY121" s="274"/>
      <c r="AZ121" s="274"/>
      <c r="BA121" s="274"/>
      <c r="BB121" s="240"/>
      <c r="BC121" s="275"/>
      <c r="BD121" s="275"/>
      <c r="BE121" s="275"/>
      <c r="BF121" s="275"/>
      <c r="BG121" s="276"/>
      <c r="BH121" s="277"/>
      <c r="BI121" s="275"/>
      <c r="BJ121" s="275"/>
      <c r="BK121" s="275"/>
      <c r="BL121" s="275"/>
      <c r="BM121" s="278"/>
    </row>
    <row r="122" spans="1:65" ht="15" customHeight="1">
      <c r="A122" s="189" t="s">
        <v>124</v>
      </c>
      <c r="B122" s="189"/>
      <c r="C122" s="190"/>
      <c r="D122" s="190"/>
      <c r="E122" s="190"/>
      <c r="F122" s="190"/>
      <c r="G122" s="190"/>
      <c r="H122" s="190"/>
      <c r="I122" s="190"/>
      <c r="J122" s="190"/>
      <c r="K122" s="190"/>
      <c r="L122" s="246" t="s">
        <v>125</v>
      </c>
      <c r="M122" s="274"/>
      <c r="N122" s="190"/>
      <c r="O122" s="190"/>
      <c r="P122" s="190"/>
      <c r="Q122" s="190"/>
      <c r="R122" s="190"/>
      <c r="S122" s="190"/>
      <c r="T122" s="190"/>
      <c r="U122" s="190"/>
      <c r="V122" s="190"/>
      <c r="W122" s="254"/>
      <c r="X122" s="254"/>
      <c r="Y122" s="254"/>
      <c r="Z122" s="254"/>
      <c r="AA122" s="254"/>
      <c r="AB122" s="254"/>
      <c r="AC122" s="254"/>
      <c r="AD122" s="254"/>
      <c r="AE122" s="254"/>
      <c r="AF122" s="254"/>
      <c r="AG122" s="254"/>
      <c r="AH122" s="166"/>
      <c r="AI122" s="285" t="s">
        <v>126</v>
      </c>
      <c r="AJ122" s="285"/>
      <c r="AK122" s="285"/>
      <c r="AL122" s="285"/>
      <c r="AM122" s="285"/>
      <c r="AN122" s="285"/>
      <c r="AO122" s="145"/>
      <c r="AP122" s="145"/>
      <c r="AQ122" s="145"/>
      <c r="AR122" s="145"/>
      <c r="AS122" s="145"/>
      <c r="AT122" s="145"/>
      <c r="AU122" s="286"/>
      <c r="AV122" s="274" t="s">
        <v>127</v>
      </c>
      <c r="AW122" s="274"/>
      <c r="AX122" s="274"/>
      <c r="AY122" s="274"/>
      <c r="AZ122" s="274"/>
      <c r="BA122" s="274"/>
      <c r="BB122" s="240"/>
      <c r="BC122" s="275"/>
      <c r="BD122" s="275"/>
      <c r="BE122" s="275"/>
      <c r="BF122" s="275"/>
      <c r="BG122" s="276"/>
      <c r="BH122" s="277"/>
      <c r="BI122" s="275"/>
      <c r="BJ122" s="275"/>
      <c r="BK122" s="275"/>
      <c r="BL122" s="275"/>
      <c r="BM122" s="278"/>
    </row>
    <row r="123" spans="1:65" ht="15" customHeight="1">
      <c r="A123" s="285" t="s">
        <v>128</v>
      </c>
      <c r="B123" s="285"/>
      <c r="C123" s="287"/>
      <c r="D123" s="287"/>
      <c r="E123" s="287"/>
      <c r="F123" s="287"/>
      <c r="G123" s="287"/>
      <c r="H123" s="287"/>
      <c r="I123" s="287"/>
      <c r="J123" s="287"/>
      <c r="K123" s="287"/>
      <c r="L123" s="288" t="s">
        <v>129</v>
      </c>
      <c r="M123" s="269"/>
      <c r="N123" s="287"/>
      <c r="O123" s="287"/>
      <c r="P123" s="287"/>
      <c r="Q123" s="287"/>
      <c r="R123" s="287"/>
      <c r="S123" s="287"/>
      <c r="T123" s="287"/>
      <c r="U123" s="287"/>
      <c r="V123" s="287"/>
      <c r="W123" s="254"/>
      <c r="X123" s="254"/>
      <c r="Y123" s="254"/>
      <c r="Z123" s="254"/>
      <c r="AA123" s="254"/>
      <c r="AB123" s="254"/>
      <c r="AC123" s="254"/>
      <c r="AD123" s="254"/>
      <c r="AE123" s="254"/>
      <c r="AF123" s="254"/>
      <c r="AG123" s="254"/>
      <c r="AH123" s="289"/>
      <c r="AI123" s="285"/>
      <c r="AJ123" s="285"/>
      <c r="AK123" s="285"/>
      <c r="AL123" s="285"/>
      <c r="AM123" s="285"/>
      <c r="AN123" s="285"/>
      <c r="AO123" s="180"/>
      <c r="AP123" s="180"/>
      <c r="AQ123" s="180"/>
      <c r="AR123" s="180"/>
      <c r="AS123" s="180"/>
      <c r="AT123" s="180"/>
      <c r="AU123" s="290"/>
      <c r="AV123" s="291" t="s">
        <v>130</v>
      </c>
      <c r="AW123" s="291"/>
      <c r="AX123" s="291"/>
      <c r="AY123" s="291"/>
      <c r="AZ123" s="291"/>
      <c r="BA123" s="291"/>
      <c r="BB123" s="292"/>
      <c r="BC123" s="180"/>
      <c r="BD123" s="180"/>
      <c r="BE123" s="180"/>
      <c r="BF123" s="180"/>
      <c r="BG123" s="290"/>
      <c r="BH123" s="292"/>
      <c r="BI123" s="180"/>
      <c r="BJ123" s="180"/>
      <c r="BK123" s="180"/>
      <c r="BL123" s="180"/>
      <c r="BM123" s="293"/>
    </row>
    <row r="124" spans="1:65" ht="13.5" customHeight="1">
      <c r="A124" s="144" t="s">
        <v>63</v>
      </c>
      <c r="B124" s="145"/>
      <c r="C124" s="145"/>
      <c r="D124" s="145"/>
      <c r="E124" s="145"/>
      <c r="F124" s="145"/>
      <c r="G124" s="145"/>
      <c r="H124" s="145"/>
      <c r="I124" s="145"/>
      <c r="J124" s="145"/>
      <c r="K124" s="146"/>
      <c r="L124" s="146" t="s">
        <v>64</v>
      </c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  <c r="X124" s="145"/>
      <c r="Y124" s="145"/>
      <c r="Z124" s="145"/>
      <c r="AA124" s="145"/>
      <c r="AB124" s="145"/>
      <c r="AC124" s="145"/>
      <c r="AD124" s="145"/>
      <c r="AE124" s="145"/>
      <c r="AF124" s="145"/>
      <c r="AG124" s="145"/>
      <c r="AH124" s="145"/>
      <c r="AI124" s="145"/>
      <c r="AJ124" s="145"/>
      <c r="AK124" s="147"/>
      <c r="AL124" s="155"/>
      <c r="AM124" s="156" t="s">
        <v>65</v>
      </c>
      <c r="AN124" s="158"/>
      <c r="AO124" s="158"/>
      <c r="AP124" s="158"/>
      <c r="AQ124" s="157" t="str">
        <f>'(7) vstupní data'!$B$7</f>
        <v>Český pohár</v>
      </c>
      <c r="AR124" s="157"/>
      <c r="AS124" s="157"/>
      <c r="AT124" s="157"/>
      <c r="AU124" s="157"/>
      <c r="AV124" s="157"/>
      <c r="AW124" s="157"/>
      <c r="AX124" s="157"/>
      <c r="AY124" s="157"/>
      <c r="AZ124" s="157"/>
      <c r="BA124" s="157"/>
      <c r="BB124" s="157"/>
      <c r="BC124" s="157"/>
      <c r="BD124" s="157"/>
      <c r="BE124" s="157"/>
      <c r="BF124" s="145"/>
      <c r="BG124" s="145"/>
      <c r="BH124" s="145"/>
      <c r="BI124" s="145"/>
      <c r="BJ124" s="294" t="s">
        <v>66</v>
      </c>
      <c r="BK124" s="294"/>
      <c r="BL124" s="294"/>
      <c r="BM124" s="294"/>
    </row>
    <row r="125" spans="1:65" ht="13.5" customHeight="1">
      <c r="A125" s="144"/>
      <c r="B125" s="145"/>
      <c r="C125" s="154" t="s">
        <v>67</v>
      </c>
      <c r="D125" s="145"/>
      <c r="E125" s="145"/>
      <c r="F125" s="145"/>
      <c r="G125" s="145"/>
      <c r="H125" s="145"/>
      <c r="I125" s="145"/>
      <c r="J125" s="145"/>
      <c r="K125" s="146"/>
      <c r="L125" s="145"/>
      <c r="M125" s="145"/>
      <c r="N125" s="145"/>
      <c r="O125" s="145"/>
      <c r="P125" s="145"/>
      <c r="Q125" s="145"/>
      <c r="R125" s="145"/>
      <c r="S125" s="145"/>
      <c r="T125" s="145"/>
      <c r="U125" s="145"/>
      <c r="V125" s="145"/>
      <c r="W125" s="145"/>
      <c r="X125" s="145"/>
      <c r="Y125" s="145"/>
      <c r="Z125" s="145"/>
      <c r="AA125" s="145"/>
      <c r="AB125" s="145"/>
      <c r="AC125" s="145"/>
      <c r="AD125" s="145"/>
      <c r="AE125" s="145"/>
      <c r="AF125" s="145"/>
      <c r="AG125" s="145"/>
      <c r="AH125" s="145"/>
      <c r="AI125" s="145"/>
      <c r="AJ125" s="145"/>
      <c r="AK125" s="145"/>
      <c r="AL125" s="155"/>
      <c r="AM125" s="156" t="s">
        <v>68</v>
      </c>
      <c r="AN125" s="156"/>
      <c r="AO125" s="156"/>
      <c r="AP125" s="156"/>
      <c r="AQ125" s="157">
        <f>'(7) vstupní data'!$B$9</f>
        <v>0</v>
      </c>
      <c r="AR125" s="157"/>
      <c r="AS125" s="157"/>
      <c r="AT125" s="157"/>
      <c r="AU125" s="157"/>
      <c r="AV125" s="157"/>
      <c r="AW125" s="157"/>
      <c r="AX125" s="157"/>
      <c r="AY125" s="157"/>
      <c r="AZ125" s="157"/>
      <c r="BA125" s="157"/>
      <c r="BB125" s="157"/>
      <c r="BC125" s="157"/>
      <c r="BD125" s="157"/>
      <c r="BE125" s="157"/>
      <c r="BF125" s="145"/>
      <c r="BG125" s="145"/>
      <c r="BH125" s="145"/>
      <c r="BI125" s="145"/>
      <c r="BJ125" s="294"/>
      <c r="BK125" s="294"/>
      <c r="BL125" s="294"/>
      <c r="BM125" s="294"/>
    </row>
    <row r="126" spans="1:65" ht="13.5" customHeight="1">
      <c r="A126" s="144"/>
      <c r="B126" s="145"/>
      <c r="C126" s="145" t="s">
        <v>69</v>
      </c>
      <c r="D126" s="145"/>
      <c r="E126" s="145"/>
      <c r="F126" s="145"/>
      <c r="G126" s="145"/>
      <c r="H126" s="145"/>
      <c r="I126" s="145"/>
      <c r="J126" s="145"/>
      <c r="K126" s="158" t="s">
        <v>70</v>
      </c>
      <c r="L126" s="145"/>
      <c r="M126" s="145"/>
      <c r="N126" s="145"/>
      <c r="O126" s="159" t="str">
        <f>VLOOKUP(BL126,'(7) vstupní data'!$H$2:$P$29,2,0)</f>
        <v>VK České Budějovice</v>
      </c>
      <c r="P126" s="159"/>
      <c r="Q126" s="159"/>
      <c r="R126" s="159"/>
      <c r="S126" s="159"/>
      <c r="T126" s="159"/>
      <c r="U126" s="159"/>
      <c r="V126" s="159"/>
      <c r="W126" s="159"/>
      <c r="X126" s="160" t="s">
        <v>71</v>
      </c>
      <c r="Y126" s="160"/>
      <c r="Z126" s="160"/>
      <c r="AA126" s="160"/>
      <c r="AB126" s="161" t="str">
        <f>VLOOKUP(BL126,'(7) vstupní data'!$H$2:$P$29,6,0)</f>
        <v>SK Třebín B</v>
      </c>
      <c r="AC126" s="161"/>
      <c r="AD126" s="161"/>
      <c r="AE126" s="161"/>
      <c r="AF126" s="161"/>
      <c r="AG126" s="161"/>
      <c r="AH126" s="161"/>
      <c r="AI126" s="161"/>
      <c r="AJ126" s="161"/>
      <c r="AK126" s="145"/>
      <c r="AL126" s="155"/>
      <c r="AM126" s="156" t="s">
        <v>72</v>
      </c>
      <c r="AN126" s="158"/>
      <c r="AO126" s="158"/>
      <c r="AP126" s="158"/>
      <c r="AQ126" s="157" t="str">
        <f>'(7) vstupní data'!$B$8</f>
        <v>starší žákyně</v>
      </c>
      <c r="AR126" s="157"/>
      <c r="AS126" s="157"/>
      <c r="AT126" s="157"/>
      <c r="AU126" s="157"/>
      <c r="AV126" s="157"/>
      <c r="AW126" s="157"/>
      <c r="AX126" s="157"/>
      <c r="AY126" s="157"/>
      <c r="AZ126" s="157"/>
      <c r="BA126" s="157"/>
      <c r="BB126" s="157"/>
      <c r="BC126" s="157"/>
      <c r="BD126" s="157"/>
      <c r="BE126" s="157"/>
      <c r="BF126" s="162"/>
      <c r="BG126" s="162"/>
      <c r="BH126" s="162"/>
      <c r="BI126" s="162"/>
      <c r="BJ126" s="163" t="str">
        <f>LEFT('(7) vstupní data'!$B$6,2)</f>
        <v>25</v>
      </c>
      <c r="BK126" s="164" t="s">
        <v>73</v>
      </c>
      <c r="BL126" s="165">
        <f>'(7) vstupní data'!H5</f>
        <v>4</v>
      </c>
      <c r="BM126" s="165"/>
    </row>
    <row r="127" spans="1:65" ht="13.5" customHeight="1">
      <c r="A127" s="144"/>
      <c r="B127" s="166"/>
      <c r="C127" s="145"/>
      <c r="D127" s="145"/>
      <c r="E127" s="145"/>
      <c r="F127" s="145"/>
      <c r="G127" s="145"/>
      <c r="H127" s="145"/>
      <c r="I127" s="145"/>
      <c r="J127" s="145"/>
      <c r="K127" s="167"/>
      <c r="L127" s="167"/>
      <c r="M127" s="167"/>
      <c r="N127" s="167"/>
      <c r="O127" s="168"/>
      <c r="P127" s="169"/>
      <c r="Q127" s="169"/>
      <c r="R127" s="169"/>
      <c r="S127" s="169"/>
      <c r="T127" s="169"/>
      <c r="U127" s="169"/>
      <c r="V127" s="169"/>
      <c r="W127" s="169"/>
      <c r="X127" s="170"/>
      <c r="Y127" s="170"/>
      <c r="Z127" s="170"/>
      <c r="AA127" s="170"/>
      <c r="AB127" s="168"/>
      <c r="AC127" s="169"/>
      <c r="AD127" s="169"/>
      <c r="AE127" s="169"/>
      <c r="AF127" s="169"/>
      <c r="AG127" s="169"/>
      <c r="AH127" s="169"/>
      <c r="AI127" s="169"/>
      <c r="AJ127" s="169"/>
      <c r="AK127" s="145"/>
      <c r="AL127" s="144"/>
      <c r="AM127" s="158"/>
      <c r="AN127" s="158"/>
      <c r="AO127" s="158"/>
      <c r="AP127" s="158"/>
      <c r="AQ127" s="166"/>
      <c r="AR127" s="162"/>
      <c r="AS127" s="162"/>
      <c r="AT127" s="162"/>
      <c r="AU127" s="162"/>
      <c r="AV127" s="162"/>
      <c r="AW127" s="162"/>
      <c r="AX127" s="162"/>
      <c r="AY127" s="162"/>
      <c r="AZ127" s="162"/>
      <c r="BA127" s="162"/>
      <c r="BB127" s="162"/>
      <c r="BC127" s="162"/>
      <c r="BD127" s="162"/>
      <c r="BE127" s="162"/>
      <c r="BF127" s="162"/>
      <c r="BG127" s="162"/>
      <c r="BH127" s="162"/>
      <c r="BI127" s="162"/>
      <c r="BJ127" s="163"/>
      <c r="BK127" s="164"/>
      <c r="BL127" s="165"/>
      <c r="BM127" s="165"/>
    </row>
    <row r="128" spans="1:65" ht="13.5" customHeight="1">
      <c r="A128" s="171" t="s">
        <v>53</v>
      </c>
      <c r="B128" s="172"/>
      <c r="C128" s="172"/>
      <c r="D128" s="172"/>
      <c r="E128" s="172"/>
      <c r="F128" s="173" t="str">
        <f>'(7) vstupní data'!$B$11</f>
        <v>3.skupina</v>
      </c>
      <c r="G128" s="173"/>
      <c r="H128" s="173"/>
      <c r="I128" s="173"/>
      <c r="J128" s="173"/>
      <c r="K128" s="172"/>
      <c r="L128" s="172" t="s">
        <v>74</v>
      </c>
      <c r="M128" s="174">
        <f>VLOOKUP(BL126,'(7) tabulka + rozpis'!$N$23:$Q$37,2,0)</f>
        <v>0.4375013333333333</v>
      </c>
      <c r="N128" s="174"/>
      <c r="O128" s="174"/>
      <c r="P128" s="172" t="s">
        <v>75</v>
      </c>
      <c r="Q128" s="175"/>
      <c r="R128" s="176" t="s">
        <v>76</v>
      </c>
      <c r="S128" s="176"/>
      <c r="T128" s="176"/>
      <c r="U128" s="176"/>
      <c r="V128" s="177" t="str">
        <f>'(7) vstupní data'!$B$1</f>
        <v>TJ Orion Praha</v>
      </c>
      <c r="W128" s="177"/>
      <c r="X128" s="177"/>
      <c r="Y128" s="177"/>
      <c r="Z128" s="177"/>
      <c r="AA128" s="177"/>
      <c r="AB128" s="177"/>
      <c r="AC128" s="177"/>
      <c r="AD128" s="177"/>
      <c r="AE128" s="177"/>
      <c r="AF128" s="177"/>
      <c r="AG128" s="177"/>
      <c r="AH128" s="177"/>
      <c r="AI128" s="177"/>
      <c r="AJ128" s="177"/>
      <c r="AK128" s="177"/>
      <c r="AL128" s="178" t="s">
        <v>77</v>
      </c>
      <c r="AM128" s="179"/>
      <c r="AN128" s="179"/>
      <c r="AO128" s="179"/>
      <c r="AP128" s="180"/>
      <c r="AQ128" s="181" t="s">
        <v>78</v>
      </c>
      <c r="AR128" s="181"/>
      <c r="AS128" s="181"/>
      <c r="AT128" s="181"/>
      <c r="AU128" s="181"/>
      <c r="AV128" s="181"/>
      <c r="AW128" s="181"/>
      <c r="AX128" s="181"/>
      <c r="AY128" s="181"/>
      <c r="AZ128" s="181"/>
      <c r="BA128" s="181"/>
      <c r="BB128" s="181"/>
      <c r="BC128" s="181"/>
      <c r="BD128" s="181"/>
      <c r="BE128" s="180"/>
      <c r="BF128" s="180"/>
      <c r="BG128" s="180"/>
      <c r="BH128" s="180"/>
      <c r="BI128" s="180"/>
      <c r="BJ128" s="163"/>
      <c r="BK128" s="164"/>
      <c r="BL128" s="165"/>
      <c r="BM128" s="165"/>
    </row>
    <row r="129" spans="1:65" ht="13.5" customHeight="1">
      <c r="A129" s="182"/>
      <c r="B129" s="183" t="s">
        <v>79</v>
      </c>
      <c r="C129" s="183"/>
      <c r="D129" s="183"/>
      <c r="E129" s="183"/>
      <c r="F129" s="183"/>
      <c r="G129" s="183"/>
      <c r="H129" s="183"/>
      <c r="I129" s="183"/>
      <c r="J129" s="183"/>
      <c r="K129" s="183"/>
      <c r="L129" s="183"/>
      <c r="M129" s="183"/>
      <c r="N129" s="183"/>
      <c r="O129" s="183" t="s">
        <v>80</v>
      </c>
      <c r="P129" s="183"/>
      <c r="Q129" s="183"/>
      <c r="R129" s="183"/>
      <c r="S129" s="183"/>
      <c r="T129" s="183"/>
      <c r="U129" s="183"/>
      <c r="V129" s="183"/>
      <c r="W129" s="183"/>
      <c r="X129" s="183"/>
      <c r="Y129" s="183"/>
      <c r="Z129" s="183"/>
      <c r="AA129" s="183"/>
      <c r="AB129" s="183" t="s">
        <v>81</v>
      </c>
      <c r="AC129" s="183"/>
      <c r="AD129" s="183"/>
      <c r="AE129" s="183"/>
      <c r="AF129" s="183"/>
      <c r="AG129" s="183"/>
      <c r="AH129" s="183"/>
      <c r="AI129" s="183"/>
      <c r="AJ129" s="183"/>
      <c r="AK129" s="183"/>
      <c r="AL129" s="183"/>
      <c r="AM129" s="183"/>
      <c r="AN129" s="183"/>
      <c r="AO129" s="183" t="s">
        <v>82</v>
      </c>
      <c r="AP129" s="183"/>
      <c r="AQ129" s="183"/>
      <c r="AR129" s="183"/>
      <c r="AS129" s="183"/>
      <c r="AT129" s="183"/>
      <c r="AU129" s="183"/>
      <c r="AV129" s="183"/>
      <c r="AW129" s="183"/>
      <c r="AX129" s="183"/>
      <c r="AY129" s="183"/>
      <c r="AZ129" s="183"/>
      <c r="BA129" s="183"/>
      <c r="BB129" s="183" t="s">
        <v>83</v>
      </c>
      <c r="BC129" s="183"/>
      <c r="BD129" s="183"/>
      <c r="BE129" s="183"/>
      <c r="BF129" s="183"/>
      <c r="BG129" s="183"/>
      <c r="BH129" s="183"/>
      <c r="BI129" s="183"/>
      <c r="BJ129" s="184"/>
      <c r="BK129" s="184"/>
      <c r="BL129" s="184"/>
      <c r="BM129" s="185"/>
    </row>
    <row r="130" spans="1:65" ht="13.5" customHeight="1">
      <c r="A130" s="155"/>
      <c r="B130" s="187" t="s">
        <v>84</v>
      </c>
      <c r="C130" s="187"/>
      <c r="D130" s="187"/>
      <c r="E130" s="187"/>
      <c r="F130" s="187"/>
      <c r="G130" s="187"/>
      <c r="H130" s="188" t="s">
        <v>85</v>
      </c>
      <c r="I130" s="188"/>
      <c r="J130" s="188"/>
      <c r="K130" s="188"/>
      <c r="L130" s="188"/>
      <c r="M130" s="188"/>
      <c r="N130" s="166"/>
      <c r="O130" s="187" t="s">
        <v>84</v>
      </c>
      <c r="P130" s="187"/>
      <c r="Q130" s="187"/>
      <c r="R130" s="187"/>
      <c r="S130" s="187"/>
      <c r="T130" s="187"/>
      <c r="U130" s="188" t="s">
        <v>85</v>
      </c>
      <c r="V130" s="188"/>
      <c r="W130" s="188"/>
      <c r="X130" s="188"/>
      <c r="Y130" s="188"/>
      <c r="Z130" s="188"/>
      <c r="AA130" s="166"/>
      <c r="AB130" s="187" t="s">
        <v>84</v>
      </c>
      <c r="AC130" s="187"/>
      <c r="AD130" s="187"/>
      <c r="AE130" s="187"/>
      <c r="AF130" s="187"/>
      <c r="AG130" s="187"/>
      <c r="AH130" s="188" t="s">
        <v>85</v>
      </c>
      <c r="AI130" s="188"/>
      <c r="AJ130" s="188"/>
      <c r="AK130" s="188"/>
      <c r="AL130" s="188"/>
      <c r="AM130" s="188"/>
      <c r="AN130" s="166"/>
      <c r="AO130" s="187" t="s">
        <v>84</v>
      </c>
      <c r="AP130" s="187"/>
      <c r="AQ130" s="187"/>
      <c r="AR130" s="187"/>
      <c r="AS130" s="187"/>
      <c r="AT130" s="187"/>
      <c r="AU130" s="188" t="s">
        <v>85</v>
      </c>
      <c r="AV130" s="188"/>
      <c r="AW130" s="188"/>
      <c r="AX130" s="188"/>
      <c r="AY130" s="188"/>
      <c r="AZ130" s="188"/>
      <c r="BA130" s="166"/>
      <c r="BB130" s="187" t="s">
        <v>84</v>
      </c>
      <c r="BC130" s="187"/>
      <c r="BD130" s="187"/>
      <c r="BE130" s="187"/>
      <c r="BF130" s="187"/>
      <c r="BG130" s="187"/>
      <c r="BH130" s="188" t="s">
        <v>85</v>
      </c>
      <c r="BI130" s="188"/>
      <c r="BJ130" s="188"/>
      <c r="BK130" s="188"/>
      <c r="BL130" s="188"/>
      <c r="BM130" s="188"/>
    </row>
    <row r="131" spans="1:65" ht="13.5" customHeight="1">
      <c r="A131" s="155"/>
      <c r="B131" s="189" t="s">
        <v>86</v>
      </c>
      <c r="C131" s="189"/>
      <c r="D131" s="189"/>
      <c r="E131" s="189"/>
      <c r="F131" s="189"/>
      <c r="G131" s="189"/>
      <c r="H131" s="190" t="s">
        <v>86</v>
      </c>
      <c r="I131" s="190"/>
      <c r="J131" s="190"/>
      <c r="K131" s="190"/>
      <c r="L131" s="190"/>
      <c r="M131" s="190"/>
      <c r="N131" s="166"/>
      <c r="O131" s="189" t="s">
        <v>86</v>
      </c>
      <c r="P131" s="189"/>
      <c r="Q131" s="189"/>
      <c r="R131" s="189"/>
      <c r="S131" s="189"/>
      <c r="T131" s="189"/>
      <c r="U131" s="190" t="s">
        <v>86</v>
      </c>
      <c r="V131" s="190"/>
      <c r="W131" s="190"/>
      <c r="X131" s="190"/>
      <c r="Y131" s="190"/>
      <c r="Z131" s="190"/>
      <c r="AA131" s="166"/>
      <c r="AB131" s="189" t="s">
        <v>86</v>
      </c>
      <c r="AC131" s="189"/>
      <c r="AD131" s="189"/>
      <c r="AE131" s="189"/>
      <c r="AF131" s="189"/>
      <c r="AG131" s="189"/>
      <c r="AH131" s="190" t="s">
        <v>86</v>
      </c>
      <c r="AI131" s="190"/>
      <c r="AJ131" s="190"/>
      <c r="AK131" s="190"/>
      <c r="AL131" s="190"/>
      <c r="AM131" s="190"/>
      <c r="AN131" s="166"/>
      <c r="AO131" s="189" t="s">
        <v>86</v>
      </c>
      <c r="AP131" s="189"/>
      <c r="AQ131" s="189"/>
      <c r="AR131" s="189"/>
      <c r="AS131" s="189"/>
      <c r="AT131" s="189"/>
      <c r="AU131" s="190" t="s">
        <v>86</v>
      </c>
      <c r="AV131" s="190"/>
      <c r="AW131" s="190"/>
      <c r="AX131" s="190"/>
      <c r="AY131" s="190"/>
      <c r="AZ131" s="190"/>
      <c r="BA131" s="166"/>
      <c r="BB131" s="189" t="s">
        <v>86</v>
      </c>
      <c r="BC131" s="189"/>
      <c r="BD131" s="189"/>
      <c r="BE131" s="189"/>
      <c r="BF131" s="189"/>
      <c r="BG131" s="189"/>
      <c r="BH131" s="190" t="s">
        <v>86</v>
      </c>
      <c r="BI131" s="190"/>
      <c r="BJ131" s="190"/>
      <c r="BK131" s="190"/>
      <c r="BL131" s="190"/>
      <c r="BM131" s="190"/>
    </row>
    <row r="132" spans="1:65" ht="13.5" customHeight="1">
      <c r="A132" s="191" t="s">
        <v>87</v>
      </c>
      <c r="B132" s="192">
        <v>1</v>
      </c>
      <c r="C132" s="193"/>
      <c r="D132" s="194"/>
      <c r="E132" s="194"/>
      <c r="F132" s="195" t="s">
        <v>88</v>
      </c>
      <c r="G132" s="195" t="s">
        <v>89</v>
      </c>
      <c r="H132" s="194">
        <v>1</v>
      </c>
      <c r="I132" s="193"/>
      <c r="J132" s="194"/>
      <c r="K132" s="194"/>
      <c r="L132" s="195" t="s">
        <v>88</v>
      </c>
      <c r="M132" s="196" t="s">
        <v>89</v>
      </c>
      <c r="N132" s="166"/>
      <c r="O132" s="192">
        <v>1</v>
      </c>
      <c r="P132" s="193"/>
      <c r="Q132" s="194"/>
      <c r="R132" s="194"/>
      <c r="S132" s="195" t="s">
        <v>88</v>
      </c>
      <c r="T132" s="195" t="s">
        <v>89</v>
      </c>
      <c r="U132" s="194">
        <v>1</v>
      </c>
      <c r="V132" s="193"/>
      <c r="W132" s="194"/>
      <c r="X132" s="194"/>
      <c r="Y132" s="195" t="s">
        <v>88</v>
      </c>
      <c r="Z132" s="196" t="s">
        <v>89</v>
      </c>
      <c r="AA132" s="166"/>
      <c r="AB132" s="192">
        <v>1</v>
      </c>
      <c r="AC132" s="193"/>
      <c r="AD132" s="194"/>
      <c r="AE132" s="194"/>
      <c r="AF132" s="195" t="s">
        <v>88</v>
      </c>
      <c r="AG132" s="195" t="s">
        <v>89</v>
      </c>
      <c r="AH132" s="194">
        <v>1</v>
      </c>
      <c r="AI132" s="193"/>
      <c r="AJ132" s="194"/>
      <c r="AK132" s="194"/>
      <c r="AL132" s="195" t="s">
        <v>88</v>
      </c>
      <c r="AM132" s="196" t="s">
        <v>89</v>
      </c>
      <c r="AN132" s="166"/>
      <c r="AO132" s="192">
        <v>1</v>
      </c>
      <c r="AP132" s="193"/>
      <c r="AQ132" s="194"/>
      <c r="AR132" s="194"/>
      <c r="AS132" s="195" t="s">
        <v>88</v>
      </c>
      <c r="AT132" s="195" t="s">
        <v>89</v>
      </c>
      <c r="AU132" s="194">
        <v>1</v>
      </c>
      <c r="AV132" s="193"/>
      <c r="AW132" s="194"/>
      <c r="AX132" s="194"/>
      <c r="AY132" s="195" t="s">
        <v>88</v>
      </c>
      <c r="AZ132" s="196" t="s">
        <v>89</v>
      </c>
      <c r="BA132" s="166"/>
      <c r="BB132" s="192">
        <v>1</v>
      </c>
      <c r="BC132" s="193"/>
      <c r="BD132" s="194"/>
      <c r="BE132" s="194"/>
      <c r="BF132" s="195" t="s">
        <v>88</v>
      </c>
      <c r="BG132" s="195" t="s">
        <v>89</v>
      </c>
      <c r="BH132" s="194">
        <v>1</v>
      </c>
      <c r="BI132" s="193"/>
      <c r="BJ132" s="194"/>
      <c r="BK132" s="194"/>
      <c r="BL132" s="195" t="s">
        <v>88</v>
      </c>
      <c r="BM132" s="196" t="s">
        <v>89</v>
      </c>
    </row>
    <row r="133" spans="1:65" ht="13.5" customHeight="1">
      <c r="A133" s="191"/>
      <c r="B133" s="192"/>
      <c r="C133" s="193"/>
      <c r="D133" s="194"/>
      <c r="E133" s="194"/>
      <c r="F133" s="195"/>
      <c r="G133" s="195"/>
      <c r="H133" s="194"/>
      <c r="I133" s="193"/>
      <c r="J133" s="194"/>
      <c r="K133" s="194"/>
      <c r="L133" s="195"/>
      <c r="M133" s="196"/>
      <c r="N133" s="166"/>
      <c r="O133" s="192"/>
      <c r="P133" s="193"/>
      <c r="Q133" s="194"/>
      <c r="R133" s="194"/>
      <c r="S133" s="195"/>
      <c r="T133" s="195"/>
      <c r="U133" s="194"/>
      <c r="V133" s="193"/>
      <c r="W133" s="194"/>
      <c r="X133" s="194"/>
      <c r="Y133" s="195"/>
      <c r="Z133" s="196"/>
      <c r="AA133" s="166"/>
      <c r="AB133" s="192"/>
      <c r="AC133" s="193"/>
      <c r="AD133" s="194"/>
      <c r="AE133" s="194"/>
      <c r="AF133" s="195"/>
      <c r="AG133" s="195"/>
      <c r="AH133" s="194"/>
      <c r="AI133" s="193"/>
      <c r="AJ133" s="194"/>
      <c r="AK133" s="194"/>
      <c r="AL133" s="195"/>
      <c r="AM133" s="196"/>
      <c r="AN133" s="166"/>
      <c r="AO133" s="192"/>
      <c r="AP133" s="193"/>
      <c r="AQ133" s="194"/>
      <c r="AR133" s="194"/>
      <c r="AS133" s="195"/>
      <c r="AT133" s="195"/>
      <c r="AU133" s="194"/>
      <c r="AV133" s="193"/>
      <c r="AW133" s="194"/>
      <c r="AX133" s="194"/>
      <c r="AY133" s="195"/>
      <c r="AZ133" s="196"/>
      <c r="BA133" s="166"/>
      <c r="BB133" s="192"/>
      <c r="BC133" s="193"/>
      <c r="BD133" s="194"/>
      <c r="BE133" s="194"/>
      <c r="BF133" s="195"/>
      <c r="BG133" s="195"/>
      <c r="BH133" s="194"/>
      <c r="BI133" s="193"/>
      <c r="BJ133" s="194"/>
      <c r="BK133" s="194"/>
      <c r="BL133" s="195"/>
      <c r="BM133" s="196"/>
    </row>
    <row r="134" spans="1:65" ht="13.5" customHeight="1">
      <c r="A134" s="191"/>
      <c r="B134" s="192">
        <v>2</v>
      </c>
      <c r="C134" s="193"/>
      <c r="D134" s="194"/>
      <c r="E134" s="194"/>
      <c r="F134" s="195"/>
      <c r="G134" s="195"/>
      <c r="H134" s="194">
        <v>2</v>
      </c>
      <c r="I134" s="193"/>
      <c r="J134" s="194"/>
      <c r="K134" s="194"/>
      <c r="L134" s="195"/>
      <c r="M134" s="196"/>
      <c r="N134" s="166"/>
      <c r="O134" s="192">
        <v>2</v>
      </c>
      <c r="P134" s="193"/>
      <c r="Q134" s="194"/>
      <c r="R134" s="194"/>
      <c r="S134" s="195"/>
      <c r="T134" s="195"/>
      <c r="U134" s="194">
        <v>2</v>
      </c>
      <c r="V134" s="193"/>
      <c r="W134" s="194"/>
      <c r="X134" s="194"/>
      <c r="Y134" s="195"/>
      <c r="Z134" s="196"/>
      <c r="AA134" s="166"/>
      <c r="AB134" s="192">
        <v>2</v>
      </c>
      <c r="AC134" s="193"/>
      <c r="AD134" s="194"/>
      <c r="AE134" s="194"/>
      <c r="AF134" s="195"/>
      <c r="AG134" s="195"/>
      <c r="AH134" s="194">
        <v>2</v>
      </c>
      <c r="AI134" s="193"/>
      <c r="AJ134" s="194"/>
      <c r="AK134" s="194"/>
      <c r="AL134" s="195"/>
      <c r="AM134" s="196"/>
      <c r="AN134" s="166"/>
      <c r="AO134" s="192">
        <v>2</v>
      </c>
      <c r="AP134" s="193"/>
      <c r="AQ134" s="194"/>
      <c r="AR134" s="194"/>
      <c r="AS134" s="195"/>
      <c r="AT134" s="195"/>
      <c r="AU134" s="194">
        <v>2</v>
      </c>
      <c r="AV134" s="193"/>
      <c r="AW134" s="194"/>
      <c r="AX134" s="194"/>
      <c r="AY134" s="195"/>
      <c r="AZ134" s="196"/>
      <c r="BA134" s="166"/>
      <c r="BB134" s="192">
        <v>2</v>
      </c>
      <c r="BC134" s="193"/>
      <c r="BD134" s="194"/>
      <c r="BE134" s="194"/>
      <c r="BF134" s="195"/>
      <c r="BG134" s="195"/>
      <c r="BH134" s="194">
        <v>2</v>
      </c>
      <c r="BI134" s="193"/>
      <c r="BJ134" s="194"/>
      <c r="BK134" s="194"/>
      <c r="BL134" s="195"/>
      <c r="BM134" s="196"/>
    </row>
    <row r="135" spans="1:65" ht="13.5" customHeight="1">
      <c r="A135" s="191"/>
      <c r="B135" s="192"/>
      <c r="C135" s="193"/>
      <c r="D135" s="194"/>
      <c r="E135" s="194"/>
      <c r="F135" s="195"/>
      <c r="G135" s="195"/>
      <c r="H135" s="194"/>
      <c r="I135" s="193"/>
      <c r="J135" s="194"/>
      <c r="K135" s="194"/>
      <c r="L135" s="195"/>
      <c r="M135" s="196"/>
      <c r="N135" s="166"/>
      <c r="O135" s="192"/>
      <c r="P135" s="193"/>
      <c r="Q135" s="194"/>
      <c r="R135" s="194"/>
      <c r="S135" s="195"/>
      <c r="T135" s="195"/>
      <c r="U135" s="194"/>
      <c r="V135" s="193"/>
      <c r="W135" s="194"/>
      <c r="X135" s="194"/>
      <c r="Y135" s="195"/>
      <c r="Z135" s="196"/>
      <c r="AA135" s="166"/>
      <c r="AB135" s="192"/>
      <c r="AC135" s="193"/>
      <c r="AD135" s="194"/>
      <c r="AE135" s="194"/>
      <c r="AF135" s="195"/>
      <c r="AG135" s="195"/>
      <c r="AH135" s="194"/>
      <c r="AI135" s="193"/>
      <c r="AJ135" s="194"/>
      <c r="AK135" s="194"/>
      <c r="AL135" s="195"/>
      <c r="AM135" s="196"/>
      <c r="AN135" s="166"/>
      <c r="AO135" s="192"/>
      <c r="AP135" s="193"/>
      <c r="AQ135" s="194"/>
      <c r="AR135" s="194"/>
      <c r="AS135" s="195"/>
      <c r="AT135" s="195"/>
      <c r="AU135" s="194"/>
      <c r="AV135" s="193"/>
      <c r="AW135" s="194"/>
      <c r="AX135" s="194"/>
      <c r="AY135" s="195"/>
      <c r="AZ135" s="196"/>
      <c r="BA135" s="166"/>
      <c r="BB135" s="192"/>
      <c r="BC135" s="193"/>
      <c r="BD135" s="194"/>
      <c r="BE135" s="194"/>
      <c r="BF135" s="195"/>
      <c r="BG135" s="195"/>
      <c r="BH135" s="194"/>
      <c r="BI135" s="193"/>
      <c r="BJ135" s="194"/>
      <c r="BK135" s="194"/>
      <c r="BL135" s="195"/>
      <c r="BM135" s="196"/>
    </row>
    <row r="136" spans="1:65" ht="13.5" customHeight="1">
      <c r="A136" s="191"/>
      <c r="B136" s="192">
        <v>3</v>
      </c>
      <c r="C136" s="193"/>
      <c r="D136" s="194"/>
      <c r="E136" s="194"/>
      <c r="F136" s="195"/>
      <c r="G136" s="195"/>
      <c r="H136" s="194">
        <v>3</v>
      </c>
      <c r="I136" s="193"/>
      <c r="J136" s="194"/>
      <c r="K136" s="194"/>
      <c r="L136" s="195"/>
      <c r="M136" s="196"/>
      <c r="N136" s="166"/>
      <c r="O136" s="192">
        <v>3</v>
      </c>
      <c r="P136" s="193"/>
      <c r="Q136" s="194"/>
      <c r="R136" s="194"/>
      <c r="S136" s="195"/>
      <c r="T136" s="195"/>
      <c r="U136" s="194">
        <v>3</v>
      </c>
      <c r="V136" s="193"/>
      <c r="W136" s="194"/>
      <c r="X136" s="194"/>
      <c r="Y136" s="195"/>
      <c r="Z136" s="196"/>
      <c r="AA136" s="166"/>
      <c r="AB136" s="192">
        <v>3</v>
      </c>
      <c r="AC136" s="193"/>
      <c r="AD136" s="194"/>
      <c r="AE136" s="194"/>
      <c r="AF136" s="195"/>
      <c r="AG136" s="195"/>
      <c r="AH136" s="194">
        <v>3</v>
      </c>
      <c r="AI136" s="193"/>
      <c r="AJ136" s="194"/>
      <c r="AK136" s="194"/>
      <c r="AL136" s="195"/>
      <c r="AM136" s="196"/>
      <c r="AN136" s="166"/>
      <c r="AO136" s="192">
        <v>3</v>
      </c>
      <c r="AP136" s="193"/>
      <c r="AQ136" s="194"/>
      <c r="AR136" s="194"/>
      <c r="AS136" s="195"/>
      <c r="AT136" s="195"/>
      <c r="AU136" s="194">
        <v>3</v>
      </c>
      <c r="AV136" s="193"/>
      <c r="AW136" s="194"/>
      <c r="AX136" s="194"/>
      <c r="AY136" s="195"/>
      <c r="AZ136" s="196"/>
      <c r="BA136" s="166"/>
      <c r="BB136" s="192">
        <v>3</v>
      </c>
      <c r="BC136" s="193"/>
      <c r="BD136" s="194"/>
      <c r="BE136" s="194"/>
      <c r="BF136" s="195"/>
      <c r="BG136" s="195"/>
      <c r="BH136" s="194">
        <v>3</v>
      </c>
      <c r="BI136" s="193"/>
      <c r="BJ136" s="194"/>
      <c r="BK136" s="194"/>
      <c r="BL136" s="195"/>
      <c r="BM136" s="196"/>
    </row>
    <row r="137" spans="1:65" ht="13.5" customHeight="1">
      <c r="A137" s="191"/>
      <c r="B137" s="192"/>
      <c r="C137" s="193"/>
      <c r="D137" s="194"/>
      <c r="E137" s="194"/>
      <c r="F137" s="195"/>
      <c r="G137" s="195"/>
      <c r="H137" s="194"/>
      <c r="I137" s="193"/>
      <c r="J137" s="194"/>
      <c r="K137" s="194"/>
      <c r="L137" s="195"/>
      <c r="M137" s="196"/>
      <c r="N137" s="166"/>
      <c r="O137" s="192"/>
      <c r="P137" s="193"/>
      <c r="Q137" s="194"/>
      <c r="R137" s="194"/>
      <c r="S137" s="195"/>
      <c r="T137" s="195"/>
      <c r="U137" s="194"/>
      <c r="V137" s="193"/>
      <c r="W137" s="194"/>
      <c r="X137" s="194"/>
      <c r="Y137" s="195"/>
      <c r="Z137" s="196"/>
      <c r="AA137" s="166"/>
      <c r="AB137" s="192"/>
      <c r="AC137" s="193"/>
      <c r="AD137" s="194"/>
      <c r="AE137" s="194"/>
      <c r="AF137" s="195"/>
      <c r="AG137" s="195"/>
      <c r="AH137" s="194"/>
      <c r="AI137" s="193"/>
      <c r="AJ137" s="194"/>
      <c r="AK137" s="194"/>
      <c r="AL137" s="195"/>
      <c r="AM137" s="196"/>
      <c r="AN137" s="166"/>
      <c r="AO137" s="192"/>
      <c r="AP137" s="193"/>
      <c r="AQ137" s="194"/>
      <c r="AR137" s="194"/>
      <c r="AS137" s="195"/>
      <c r="AT137" s="195"/>
      <c r="AU137" s="194"/>
      <c r="AV137" s="193"/>
      <c r="AW137" s="194"/>
      <c r="AX137" s="194"/>
      <c r="AY137" s="195"/>
      <c r="AZ137" s="196"/>
      <c r="BA137" s="166"/>
      <c r="BB137" s="192"/>
      <c r="BC137" s="193"/>
      <c r="BD137" s="194"/>
      <c r="BE137" s="194"/>
      <c r="BF137" s="195"/>
      <c r="BG137" s="195"/>
      <c r="BH137" s="194"/>
      <c r="BI137" s="193"/>
      <c r="BJ137" s="194"/>
      <c r="BK137" s="194"/>
      <c r="BL137" s="195"/>
      <c r="BM137" s="196"/>
    </row>
    <row r="138" spans="1:65" ht="13.5" customHeight="1">
      <c r="A138" s="191"/>
      <c r="B138" s="192">
        <v>4</v>
      </c>
      <c r="C138" s="193"/>
      <c r="D138" s="194"/>
      <c r="E138" s="194"/>
      <c r="F138" s="195"/>
      <c r="G138" s="195"/>
      <c r="H138" s="194">
        <v>4</v>
      </c>
      <c r="I138" s="193"/>
      <c r="J138" s="194"/>
      <c r="K138" s="194"/>
      <c r="L138" s="195"/>
      <c r="M138" s="196"/>
      <c r="N138" s="166"/>
      <c r="O138" s="192">
        <v>4</v>
      </c>
      <c r="P138" s="193"/>
      <c r="Q138" s="194"/>
      <c r="R138" s="194"/>
      <c r="S138" s="195"/>
      <c r="T138" s="195"/>
      <c r="U138" s="194">
        <v>4</v>
      </c>
      <c r="V138" s="193"/>
      <c r="W138" s="194"/>
      <c r="X138" s="194"/>
      <c r="Y138" s="195"/>
      <c r="Z138" s="196"/>
      <c r="AA138" s="166"/>
      <c r="AB138" s="192">
        <v>4</v>
      </c>
      <c r="AC138" s="193"/>
      <c r="AD138" s="194"/>
      <c r="AE138" s="194"/>
      <c r="AF138" s="195"/>
      <c r="AG138" s="195"/>
      <c r="AH138" s="194">
        <v>4</v>
      </c>
      <c r="AI138" s="193"/>
      <c r="AJ138" s="194"/>
      <c r="AK138" s="194"/>
      <c r="AL138" s="195"/>
      <c r="AM138" s="196"/>
      <c r="AN138" s="166"/>
      <c r="AO138" s="192">
        <v>4</v>
      </c>
      <c r="AP138" s="193"/>
      <c r="AQ138" s="194"/>
      <c r="AR138" s="194"/>
      <c r="AS138" s="195"/>
      <c r="AT138" s="195"/>
      <c r="AU138" s="194">
        <v>4</v>
      </c>
      <c r="AV138" s="193"/>
      <c r="AW138" s="194"/>
      <c r="AX138" s="194"/>
      <c r="AY138" s="195"/>
      <c r="AZ138" s="196"/>
      <c r="BA138" s="166"/>
      <c r="BB138" s="192">
        <v>4</v>
      </c>
      <c r="BC138" s="193"/>
      <c r="BD138" s="194"/>
      <c r="BE138" s="194"/>
      <c r="BF138" s="195"/>
      <c r="BG138" s="195"/>
      <c r="BH138" s="194">
        <v>4</v>
      </c>
      <c r="BI138" s="193"/>
      <c r="BJ138" s="194"/>
      <c r="BK138" s="194"/>
      <c r="BL138" s="195"/>
      <c r="BM138" s="196"/>
    </row>
    <row r="139" spans="1:65" ht="13.5" customHeight="1">
      <c r="A139" s="191"/>
      <c r="B139" s="192"/>
      <c r="C139" s="193"/>
      <c r="D139" s="194"/>
      <c r="E139" s="194"/>
      <c r="F139" s="195"/>
      <c r="G139" s="195"/>
      <c r="H139" s="194"/>
      <c r="I139" s="193"/>
      <c r="J139" s="194"/>
      <c r="K139" s="194"/>
      <c r="L139" s="195"/>
      <c r="M139" s="196"/>
      <c r="N139" s="166"/>
      <c r="O139" s="192"/>
      <c r="P139" s="193"/>
      <c r="Q139" s="194"/>
      <c r="R139" s="194"/>
      <c r="S139" s="195"/>
      <c r="T139" s="195"/>
      <c r="U139" s="194"/>
      <c r="V139" s="193"/>
      <c r="W139" s="194"/>
      <c r="X139" s="194"/>
      <c r="Y139" s="195"/>
      <c r="Z139" s="196"/>
      <c r="AA139" s="166"/>
      <c r="AB139" s="192"/>
      <c r="AC139" s="193"/>
      <c r="AD139" s="194"/>
      <c r="AE139" s="194"/>
      <c r="AF139" s="195"/>
      <c r="AG139" s="195"/>
      <c r="AH139" s="194"/>
      <c r="AI139" s="193"/>
      <c r="AJ139" s="194"/>
      <c r="AK139" s="194"/>
      <c r="AL139" s="195"/>
      <c r="AM139" s="196"/>
      <c r="AN139" s="166"/>
      <c r="AO139" s="192"/>
      <c r="AP139" s="193"/>
      <c r="AQ139" s="194"/>
      <c r="AR139" s="194"/>
      <c r="AS139" s="195"/>
      <c r="AT139" s="195"/>
      <c r="AU139" s="194"/>
      <c r="AV139" s="193"/>
      <c r="AW139" s="194"/>
      <c r="AX139" s="194"/>
      <c r="AY139" s="195"/>
      <c r="AZ139" s="196"/>
      <c r="BA139" s="166"/>
      <c r="BB139" s="192"/>
      <c r="BC139" s="193"/>
      <c r="BD139" s="194"/>
      <c r="BE139" s="194"/>
      <c r="BF139" s="195"/>
      <c r="BG139" s="195"/>
      <c r="BH139" s="194"/>
      <c r="BI139" s="193"/>
      <c r="BJ139" s="194"/>
      <c r="BK139" s="194"/>
      <c r="BL139" s="195"/>
      <c r="BM139" s="196"/>
    </row>
    <row r="140" spans="1:65" ht="13.5" customHeight="1">
      <c r="A140" s="191"/>
      <c r="B140" s="192">
        <v>5</v>
      </c>
      <c r="C140" s="193"/>
      <c r="D140" s="194"/>
      <c r="E140" s="194"/>
      <c r="F140" s="195"/>
      <c r="G140" s="195"/>
      <c r="H140" s="194">
        <v>5</v>
      </c>
      <c r="I140" s="193"/>
      <c r="J140" s="194"/>
      <c r="K140" s="194"/>
      <c r="L140" s="195"/>
      <c r="M140" s="196"/>
      <c r="N140" s="166"/>
      <c r="O140" s="192">
        <v>5</v>
      </c>
      <c r="P140" s="193"/>
      <c r="Q140" s="194"/>
      <c r="R140" s="194"/>
      <c r="S140" s="195"/>
      <c r="T140" s="195"/>
      <c r="U140" s="194">
        <v>5</v>
      </c>
      <c r="V140" s="193"/>
      <c r="W140" s="194"/>
      <c r="X140" s="194"/>
      <c r="Y140" s="195"/>
      <c r="Z140" s="196"/>
      <c r="AA140" s="166"/>
      <c r="AB140" s="192">
        <v>5</v>
      </c>
      <c r="AC140" s="193"/>
      <c r="AD140" s="194"/>
      <c r="AE140" s="194"/>
      <c r="AF140" s="195"/>
      <c r="AG140" s="195"/>
      <c r="AH140" s="194">
        <v>5</v>
      </c>
      <c r="AI140" s="193"/>
      <c r="AJ140" s="194"/>
      <c r="AK140" s="194"/>
      <c r="AL140" s="195"/>
      <c r="AM140" s="196"/>
      <c r="AN140" s="166"/>
      <c r="AO140" s="192">
        <v>5</v>
      </c>
      <c r="AP140" s="193"/>
      <c r="AQ140" s="194"/>
      <c r="AR140" s="194"/>
      <c r="AS140" s="195"/>
      <c r="AT140" s="195"/>
      <c r="AU140" s="194">
        <v>5</v>
      </c>
      <c r="AV140" s="193"/>
      <c r="AW140" s="194"/>
      <c r="AX140" s="194"/>
      <c r="AY140" s="195"/>
      <c r="AZ140" s="196"/>
      <c r="BA140" s="166"/>
      <c r="BB140" s="192">
        <v>5</v>
      </c>
      <c r="BC140" s="193"/>
      <c r="BD140" s="194"/>
      <c r="BE140" s="194"/>
      <c r="BF140" s="195"/>
      <c r="BG140" s="195"/>
      <c r="BH140" s="194">
        <v>5</v>
      </c>
      <c r="BI140" s="193"/>
      <c r="BJ140" s="194"/>
      <c r="BK140" s="194"/>
      <c r="BL140" s="195"/>
      <c r="BM140" s="196"/>
    </row>
    <row r="141" spans="1:65" ht="13.5" customHeight="1">
      <c r="A141" s="191"/>
      <c r="B141" s="192"/>
      <c r="C141" s="193"/>
      <c r="D141" s="194"/>
      <c r="E141" s="194"/>
      <c r="F141" s="195"/>
      <c r="G141" s="195"/>
      <c r="H141" s="194"/>
      <c r="I141" s="193"/>
      <c r="J141" s="194"/>
      <c r="K141" s="194"/>
      <c r="L141" s="195"/>
      <c r="M141" s="196"/>
      <c r="N141" s="166"/>
      <c r="O141" s="192"/>
      <c r="P141" s="193"/>
      <c r="Q141" s="194"/>
      <c r="R141" s="194"/>
      <c r="S141" s="195"/>
      <c r="T141" s="195"/>
      <c r="U141" s="194"/>
      <c r="V141" s="193"/>
      <c r="W141" s="194"/>
      <c r="X141" s="194"/>
      <c r="Y141" s="195"/>
      <c r="Z141" s="196"/>
      <c r="AA141" s="166"/>
      <c r="AB141" s="192"/>
      <c r="AC141" s="193"/>
      <c r="AD141" s="194"/>
      <c r="AE141" s="194"/>
      <c r="AF141" s="195"/>
      <c r="AG141" s="195"/>
      <c r="AH141" s="194"/>
      <c r="AI141" s="193"/>
      <c r="AJ141" s="194"/>
      <c r="AK141" s="194"/>
      <c r="AL141" s="195"/>
      <c r="AM141" s="196"/>
      <c r="AN141" s="166"/>
      <c r="AO141" s="192"/>
      <c r="AP141" s="193"/>
      <c r="AQ141" s="194"/>
      <c r="AR141" s="194"/>
      <c r="AS141" s="195"/>
      <c r="AT141" s="195"/>
      <c r="AU141" s="194"/>
      <c r="AV141" s="193"/>
      <c r="AW141" s="194"/>
      <c r="AX141" s="194"/>
      <c r="AY141" s="195"/>
      <c r="AZ141" s="196"/>
      <c r="BA141" s="166"/>
      <c r="BB141" s="192"/>
      <c r="BC141" s="193"/>
      <c r="BD141" s="194"/>
      <c r="BE141" s="194"/>
      <c r="BF141" s="195"/>
      <c r="BG141" s="195"/>
      <c r="BH141" s="194"/>
      <c r="BI141" s="193"/>
      <c r="BJ141" s="194"/>
      <c r="BK141" s="194"/>
      <c r="BL141" s="195"/>
      <c r="BM141" s="196"/>
    </row>
    <row r="142" spans="1:65" ht="13.5" customHeight="1">
      <c r="A142" s="191"/>
      <c r="B142" s="192">
        <v>6</v>
      </c>
      <c r="C142" s="193"/>
      <c r="D142" s="194"/>
      <c r="E142" s="194"/>
      <c r="F142" s="195"/>
      <c r="G142" s="195"/>
      <c r="H142" s="194">
        <v>6</v>
      </c>
      <c r="I142" s="193"/>
      <c r="J142" s="194"/>
      <c r="K142" s="194"/>
      <c r="L142" s="195"/>
      <c r="M142" s="196"/>
      <c r="N142" s="166"/>
      <c r="O142" s="192">
        <v>6</v>
      </c>
      <c r="P142" s="193"/>
      <c r="Q142" s="194"/>
      <c r="R142" s="194"/>
      <c r="S142" s="195"/>
      <c r="T142" s="195"/>
      <c r="U142" s="194">
        <v>6</v>
      </c>
      <c r="V142" s="193"/>
      <c r="W142" s="194"/>
      <c r="X142" s="194"/>
      <c r="Y142" s="195"/>
      <c r="Z142" s="196"/>
      <c r="AA142" s="166"/>
      <c r="AB142" s="192">
        <v>6</v>
      </c>
      <c r="AC142" s="193"/>
      <c r="AD142" s="194"/>
      <c r="AE142" s="194"/>
      <c r="AF142" s="195"/>
      <c r="AG142" s="195"/>
      <c r="AH142" s="194">
        <v>6</v>
      </c>
      <c r="AI142" s="193"/>
      <c r="AJ142" s="194"/>
      <c r="AK142" s="194"/>
      <c r="AL142" s="195"/>
      <c r="AM142" s="196"/>
      <c r="AN142" s="166"/>
      <c r="AO142" s="192">
        <v>6</v>
      </c>
      <c r="AP142" s="193"/>
      <c r="AQ142" s="194"/>
      <c r="AR142" s="194"/>
      <c r="AS142" s="195"/>
      <c r="AT142" s="195"/>
      <c r="AU142" s="194">
        <v>6</v>
      </c>
      <c r="AV142" s="193"/>
      <c r="AW142" s="194"/>
      <c r="AX142" s="194"/>
      <c r="AY142" s="195"/>
      <c r="AZ142" s="196"/>
      <c r="BA142" s="166"/>
      <c r="BB142" s="192">
        <v>6</v>
      </c>
      <c r="BC142" s="193"/>
      <c r="BD142" s="194"/>
      <c r="BE142" s="194"/>
      <c r="BF142" s="195"/>
      <c r="BG142" s="195"/>
      <c r="BH142" s="194">
        <v>6</v>
      </c>
      <c r="BI142" s="193"/>
      <c r="BJ142" s="194"/>
      <c r="BK142" s="194"/>
      <c r="BL142" s="195"/>
      <c r="BM142" s="196"/>
    </row>
    <row r="143" spans="1:65" ht="13.5" customHeight="1">
      <c r="A143" s="191"/>
      <c r="B143" s="192"/>
      <c r="C143" s="193"/>
      <c r="D143" s="194"/>
      <c r="E143" s="194"/>
      <c r="F143" s="195"/>
      <c r="G143" s="195"/>
      <c r="H143" s="194"/>
      <c r="I143" s="193"/>
      <c r="J143" s="194"/>
      <c r="K143" s="194"/>
      <c r="L143" s="195"/>
      <c r="M143" s="196"/>
      <c r="N143" s="166"/>
      <c r="O143" s="192"/>
      <c r="P143" s="193"/>
      <c r="Q143" s="194"/>
      <c r="R143" s="194"/>
      <c r="S143" s="195"/>
      <c r="T143" s="195"/>
      <c r="U143" s="194"/>
      <c r="V143" s="193"/>
      <c r="W143" s="194"/>
      <c r="X143" s="194"/>
      <c r="Y143" s="195"/>
      <c r="Z143" s="196"/>
      <c r="AA143" s="166"/>
      <c r="AB143" s="192"/>
      <c r="AC143" s="193"/>
      <c r="AD143" s="194"/>
      <c r="AE143" s="194"/>
      <c r="AF143" s="195"/>
      <c r="AG143" s="195"/>
      <c r="AH143" s="194"/>
      <c r="AI143" s="193"/>
      <c r="AJ143" s="194"/>
      <c r="AK143" s="194"/>
      <c r="AL143" s="195"/>
      <c r="AM143" s="196"/>
      <c r="AN143" s="166"/>
      <c r="AO143" s="192"/>
      <c r="AP143" s="193"/>
      <c r="AQ143" s="194"/>
      <c r="AR143" s="194"/>
      <c r="AS143" s="195"/>
      <c r="AT143" s="195"/>
      <c r="AU143" s="194"/>
      <c r="AV143" s="193"/>
      <c r="AW143" s="194"/>
      <c r="AX143" s="194"/>
      <c r="AY143" s="195"/>
      <c r="AZ143" s="196"/>
      <c r="BA143" s="166"/>
      <c r="BB143" s="192"/>
      <c r="BC143" s="193"/>
      <c r="BD143" s="194"/>
      <c r="BE143" s="194"/>
      <c r="BF143" s="195"/>
      <c r="BG143" s="195"/>
      <c r="BH143" s="194"/>
      <c r="BI143" s="193"/>
      <c r="BJ143" s="194"/>
      <c r="BK143" s="194"/>
      <c r="BL143" s="195"/>
      <c r="BM143" s="196"/>
    </row>
    <row r="144" spans="1:65" ht="13.5" customHeight="1">
      <c r="A144" s="197"/>
      <c r="B144" s="198" t="s">
        <v>90</v>
      </c>
      <c r="C144" s="198"/>
      <c r="D144" s="199" t="s">
        <v>91</v>
      </c>
      <c r="E144" s="199"/>
      <c r="F144" s="200"/>
      <c r="G144" s="200"/>
      <c r="H144" s="199" t="s">
        <v>90</v>
      </c>
      <c r="I144" s="199"/>
      <c r="J144" s="199" t="s">
        <v>91</v>
      </c>
      <c r="K144" s="199"/>
      <c r="L144" s="201"/>
      <c r="M144" s="201"/>
      <c r="N144" s="166"/>
      <c r="O144" s="198" t="s">
        <v>90</v>
      </c>
      <c r="P144" s="198"/>
      <c r="Q144" s="199" t="s">
        <v>91</v>
      </c>
      <c r="R144" s="199"/>
      <c r="S144" s="200"/>
      <c r="T144" s="200"/>
      <c r="U144" s="202" t="s">
        <v>90</v>
      </c>
      <c r="V144" s="202"/>
      <c r="W144" s="202" t="s">
        <v>91</v>
      </c>
      <c r="X144" s="202"/>
      <c r="Y144" s="201"/>
      <c r="Z144" s="201"/>
      <c r="AA144" s="166"/>
      <c r="AB144" s="203" t="s">
        <v>90</v>
      </c>
      <c r="AC144" s="203"/>
      <c r="AD144" s="202" t="s">
        <v>91</v>
      </c>
      <c r="AE144" s="202"/>
      <c r="AF144" s="200"/>
      <c r="AG144" s="200"/>
      <c r="AH144" s="202" t="s">
        <v>90</v>
      </c>
      <c r="AI144" s="202"/>
      <c r="AJ144" s="202" t="s">
        <v>91</v>
      </c>
      <c r="AK144" s="202"/>
      <c r="AL144" s="201"/>
      <c r="AM144" s="201"/>
      <c r="AN144" s="166"/>
      <c r="AO144" s="203" t="s">
        <v>90</v>
      </c>
      <c r="AP144" s="203"/>
      <c r="AQ144" s="202" t="s">
        <v>91</v>
      </c>
      <c r="AR144" s="202"/>
      <c r="AS144" s="200"/>
      <c r="AT144" s="200"/>
      <c r="AU144" s="202" t="s">
        <v>90</v>
      </c>
      <c r="AV144" s="202"/>
      <c r="AW144" s="202" t="s">
        <v>91</v>
      </c>
      <c r="AX144" s="202"/>
      <c r="AY144" s="201"/>
      <c r="AZ144" s="201"/>
      <c r="BA144" s="166"/>
      <c r="BB144" s="203" t="s">
        <v>90</v>
      </c>
      <c r="BC144" s="203"/>
      <c r="BD144" s="202" t="s">
        <v>91</v>
      </c>
      <c r="BE144" s="202"/>
      <c r="BF144" s="204"/>
      <c r="BG144" s="204"/>
      <c r="BH144" s="202" t="s">
        <v>90</v>
      </c>
      <c r="BI144" s="202"/>
      <c r="BJ144" s="202" t="s">
        <v>91</v>
      </c>
      <c r="BK144" s="202"/>
      <c r="BL144" s="205"/>
      <c r="BM144" s="205"/>
    </row>
    <row r="145" spans="1:65" ht="10.5" customHeight="1">
      <c r="A145" s="155"/>
      <c r="B145" s="206"/>
      <c r="C145" s="166"/>
      <c r="D145" s="206"/>
      <c r="E145" s="206"/>
      <c r="F145" s="207"/>
      <c r="G145" s="207"/>
      <c r="H145" s="206"/>
      <c r="I145" s="166"/>
      <c r="J145" s="206"/>
      <c r="K145" s="206"/>
      <c r="L145" s="207"/>
      <c r="M145" s="207"/>
      <c r="N145" s="166"/>
      <c r="O145" s="206"/>
      <c r="P145" s="166"/>
      <c r="Q145" s="206"/>
      <c r="R145" s="206"/>
      <c r="S145" s="207"/>
      <c r="T145" s="207"/>
      <c r="U145" s="206"/>
      <c r="V145" s="166"/>
      <c r="W145" s="206"/>
      <c r="X145" s="206"/>
      <c r="Y145" s="207"/>
      <c r="Z145" s="207"/>
      <c r="AA145" s="166"/>
      <c r="AB145" s="206"/>
      <c r="AC145" s="166"/>
      <c r="AD145" s="206"/>
      <c r="AE145" s="206"/>
      <c r="AF145" s="207"/>
      <c r="AG145" s="207"/>
      <c r="AH145" s="206"/>
      <c r="AI145" s="166"/>
      <c r="AJ145" s="206"/>
      <c r="AK145" s="206"/>
      <c r="AL145" s="207"/>
      <c r="AM145" s="207"/>
      <c r="AN145" s="166"/>
      <c r="AO145" s="206"/>
      <c r="AP145" s="166"/>
      <c r="AQ145" s="206"/>
      <c r="AR145" s="206"/>
      <c r="AS145" s="207"/>
      <c r="AT145" s="207"/>
      <c r="AU145" s="206"/>
      <c r="AV145" s="166"/>
      <c r="AW145" s="206"/>
      <c r="AX145" s="206"/>
      <c r="AY145" s="207"/>
      <c r="AZ145" s="207"/>
      <c r="BA145" s="166"/>
      <c r="BB145" s="206"/>
      <c r="BC145" s="166"/>
      <c r="BD145" s="206"/>
      <c r="BE145" s="206"/>
      <c r="BF145" s="207"/>
      <c r="BG145" s="207"/>
      <c r="BH145" s="206"/>
      <c r="BI145" s="166"/>
      <c r="BJ145" s="206"/>
      <c r="BK145" s="206"/>
      <c r="BL145" s="207"/>
      <c r="BM145" s="208"/>
    </row>
    <row r="146" spans="1:65" ht="15" customHeight="1">
      <c r="A146" s="209" t="s">
        <v>92</v>
      </c>
      <c r="B146" s="209"/>
      <c r="C146" s="209"/>
      <c r="D146" s="209"/>
      <c r="E146" s="210" t="str">
        <f>O126</f>
        <v>VK České Budějovice</v>
      </c>
      <c r="F146" s="210"/>
      <c r="G146" s="210"/>
      <c r="H146" s="210"/>
      <c r="I146" s="210"/>
      <c r="J146" s="210"/>
      <c r="K146" s="210"/>
      <c r="L146" s="211" t="s">
        <v>93</v>
      </c>
      <c r="M146" s="211"/>
      <c r="N146" s="211"/>
      <c r="O146" s="211"/>
      <c r="P146" s="211"/>
      <c r="Q146" s="295" t="str">
        <f aca="true" t="shared" si="1" ref="Q146">AB126</f>
        <v>SK Třebín B</v>
      </c>
      <c r="R146" s="295"/>
      <c r="S146" s="295"/>
      <c r="T146" s="295"/>
      <c r="U146" s="295"/>
      <c r="V146" s="295"/>
      <c r="W146" s="213" t="s">
        <v>94</v>
      </c>
      <c r="X146" s="213"/>
      <c r="Y146" s="213"/>
      <c r="Z146" s="166"/>
      <c r="AA146" s="214" t="s">
        <v>95</v>
      </c>
      <c r="AB146" s="214"/>
      <c r="AC146" s="214"/>
      <c r="AD146" s="214"/>
      <c r="AE146" s="214"/>
      <c r="AF146" s="215" t="s">
        <v>96</v>
      </c>
      <c r="AG146" s="216" t="s">
        <v>97</v>
      </c>
      <c r="AH146" s="166"/>
      <c r="AI146" s="217" t="s">
        <v>98</v>
      </c>
      <c r="AJ146" s="218"/>
      <c r="AK146" s="218"/>
      <c r="AL146" s="218"/>
      <c r="AM146" s="218"/>
      <c r="AN146" s="218"/>
      <c r="AO146" s="218"/>
      <c r="AP146" s="218"/>
      <c r="AQ146" s="218"/>
      <c r="AR146" s="218"/>
      <c r="AS146" s="218"/>
      <c r="AT146" s="218"/>
      <c r="AU146" s="218"/>
      <c r="AV146" s="218"/>
      <c r="AW146" s="218"/>
      <c r="AX146" s="218"/>
      <c r="AY146" s="218"/>
      <c r="AZ146" s="218"/>
      <c r="BA146" s="218"/>
      <c r="BB146" s="166"/>
      <c r="BC146" s="166"/>
      <c r="BD146" s="166"/>
      <c r="BE146" s="166"/>
      <c r="BF146" s="166"/>
      <c r="BG146" s="166"/>
      <c r="BH146" s="166"/>
      <c r="BI146" s="166"/>
      <c r="BJ146" s="166"/>
      <c r="BK146" s="166"/>
      <c r="BL146" s="166"/>
      <c r="BM146" s="219"/>
    </row>
    <row r="147" spans="1:65" ht="15" customHeight="1">
      <c r="A147" s="220" t="s">
        <v>99</v>
      </c>
      <c r="B147" s="220"/>
      <c r="C147" s="220"/>
      <c r="D147" s="220"/>
      <c r="E147" s="220"/>
      <c r="F147" s="220"/>
      <c r="G147" s="220"/>
      <c r="H147" s="220"/>
      <c r="I147" s="220"/>
      <c r="J147" s="221" t="s">
        <v>100</v>
      </c>
      <c r="K147" s="221"/>
      <c r="L147" s="222" t="s">
        <v>99</v>
      </c>
      <c r="M147" s="222"/>
      <c r="N147" s="222"/>
      <c r="O147" s="222"/>
      <c r="P147" s="222"/>
      <c r="Q147" s="222"/>
      <c r="R147" s="222"/>
      <c r="S147" s="222"/>
      <c r="T147" s="222"/>
      <c r="U147" s="223" t="s">
        <v>100</v>
      </c>
      <c r="V147" s="223"/>
      <c r="W147" s="224" t="s">
        <v>101</v>
      </c>
      <c r="X147" s="225" t="s">
        <v>102</v>
      </c>
      <c r="Y147" s="225" t="s">
        <v>103</v>
      </c>
      <c r="Z147" s="225"/>
      <c r="AA147" s="225" t="s">
        <v>104</v>
      </c>
      <c r="AB147" s="226" t="s">
        <v>105</v>
      </c>
      <c r="AC147" s="227" t="s">
        <v>106</v>
      </c>
      <c r="AD147" s="228" t="s">
        <v>107</v>
      </c>
      <c r="AE147" s="228"/>
      <c r="AF147" s="228"/>
      <c r="AG147" s="228"/>
      <c r="AH147" s="145"/>
      <c r="AI147" s="229"/>
      <c r="AJ147" s="229"/>
      <c r="AK147" s="229"/>
      <c r="AL147" s="229"/>
      <c r="AM147" s="229"/>
      <c r="AN147" s="229"/>
      <c r="AO147" s="229"/>
      <c r="AP147" s="229"/>
      <c r="AQ147" s="229"/>
      <c r="AR147" s="229"/>
      <c r="AS147" s="229"/>
      <c r="AT147" s="229"/>
      <c r="AU147" s="229"/>
      <c r="AV147" s="229"/>
      <c r="AW147" s="229"/>
      <c r="AX147" s="229"/>
      <c r="AY147" s="229"/>
      <c r="AZ147" s="229"/>
      <c r="BA147" s="229"/>
      <c r="BB147" s="145"/>
      <c r="BC147" s="230" t="s">
        <v>108</v>
      </c>
      <c r="BD147" s="230"/>
      <c r="BE147" s="230"/>
      <c r="BF147" s="230"/>
      <c r="BG147" s="230"/>
      <c r="BH147" s="230"/>
      <c r="BI147" s="230"/>
      <c r="BJ147" s="230"/>
      <c r="BK147" s="230"/>
      <c r="BL147" s="230"/>
      <c r="BM147" s="230"/>
    </row>
    <row r="148" spans="1:65" ht="15" customHeight="1">
      <c r="A148" s="232"/>
      <c r="B148" s="232"/>
      <c r="C148" s="232"/>
      <c r="D148" s="232"/>
      <c r="E148" s="232"/>
      <c r="F148" s="232"/>
      <c r="G148" s="232"/>
      <c r="H148" s="232"/>
      <c r="I148" s="232"/>
      <c r="J148" s="233"/>
      <c r="K148" s="233"/>
      <c r="L148" s="234"/>
      <c r="M148" s="234"/>
      <c r="N148" s="234"/>
      <c r="O148" s="234"/>
      <c r="P148" s="234"/>
      <c r="Q148" s="234"/>
      <c r="R148" s="234"/>
      <c r="S148" s="234"/>
      <c r="T148" s="234"/>
      <c r="U148" s="233"/>
      <c r="V148" s="233"/>
      <c r="W148" s="235"/>
      <c r="X148" s="193"/>
      <c r="Y148" s="194"/>
      <c r="Z148" s="194"/>
      <c r="AA148" s="193"/>
      <c r="AB148" s="193"/>
      <c r="AC148" s="193"/>
      <c r="AD148" s="236"/>
      <c r="AE148" s="236"/>
      <c r="AF148" s="236"/>
      <c r="AG148" s="236"/>
      <c r="AH148" s="166"/>
      <c r="AI148" s="229"/>
      <c r="AJ148" s="229"/>
      <c r="AK148" s="229"/>
      <c r="AL148" s="229"/>
      <c r="AM148" s="229"/>
      <c r="AN148" s="229"/>
      <c r="AO148" s="229"/>
      <c r="AP148" s="229"/>
      <c r="AQ148" s="229"/>
      <c r="AR148" s="229"/>
      <c r="AS148" s="229"/>
      <c r="AT148" s="229"/>
      <c r="AU148" s="229"/>
      <c r="AV148" s="229"/>
      <c r="AW148" s="229"/>
      <c r="AX148" s="229"/>
      <c r="AY148" s="229"/>
      <c r="AZ148" s="229"/>
      <c r="BA148" s="229"/>
      <c r="BB148" s="166"/>
      <c r="BC148" s="232"/>
      <c r="BD148" s="232"/>
      <c r="BE148" s="232"/>
      <c r="BF148" s="237" t="s">
        <v>96</v>
      </c>
      <c r="BG148" s="237"/>
      <c r="BH148" s="237"/>
      <c r="BI148" s="237" t="s">
        <v>97</v>
      </c>
      <c r="BJ148" s="237"/>
      <c r="BK148" s="238" t="s">
        <v>109</v>
      </c>
      <c r="BL148" s="238"/>
      <c r="BM148" s="238"/>
    </row>
    <row r="149" spans="1:65" ht="15" customHeight="1">
      <c r="A149" s="232"/>
      <c r="B149" s="232"/>
      <c r="C149" s="232"/>
      <c r="D149" s="232"/>
      <c r="E149" s="232"/>
      <c r="F149" s="232"/>
      <c r="G149" s="232"/>
      <c r="H149" s="232"/>
      <c r="I149" s="232"/>
      <c r="J149" s="233"/>
      <c r="K149" s="233"/>
      <c r="L149" s="239"/>
      <c r="M149" s="239"/>
      <c r="N149" s="239"/>
      <c r="O149" s="239"/>
      <c r="P149" s="239"/>
      <c r="Q149" s="239"/>
      <c r="R149" s="239"/>
      <c r="S149" s="239"/>
      <c r="T149" s="239"/>
      <c r="U149" s="233"/>
      <c r="V149" s="233"/>
      <c r="W149" s="235"/>
      <c r="X149" s="193"/>
      <c r="Y149" s="194"/>
      <c r="Z149" s="194"/>
      <c r="AA149" s="193"/>
      <c r="AB149" s="193"/>
      <c r="AC149" s="193"/>
      <c r="AD149" s="236"/>
      <c r="AE149" s="236"/>
      <c r="AF149" s="236"/>
      <c r="AG149" s="236"/>
      <c r="AH149" s="166"/>
      <c r="AI149" s="229"/>
      <c r="AJ149" s="229"/>
      <c r="AK149" s="229"/>
      <c r="AL149" s="229"/>
      <c r="AM149" s="229"/>
      <c r="AN149" s="229"/>
      <c r="AO149" s="229"/>
      <c r="AP149" s="229"/>
      <c r="AQ149" s="229"/>
      <c r="AR149" s="229"/>
      <c r="AS149" s="229"/>
      <c r="AT149" s="229"/>
      <c r="AU149" s="229"/>
      <c r="AV149" s="229"/>
      <c r="AW149" s="229"/>
      <c r="AX149" s="229"/>
      <c r="AY149" s="229"/>
      <c r="AZ149" s="229"/>
      <c r="BA149" s="229"/>
      <c r="BB149" s="166"/>
      <c r="BC149" s="189" t="s">
        <v>79</v>
      </c>
      <c r="BD149" s="189"/>
      <c r="BE149" s="189"/>
      <c r="BF149" s="240"/>
      <c r="BG149" s="241"/>
      <c r="BH149" s="242"/>
      <c r="BI149" s="240"/>
      <c r="BJ149" s="242"/>
      <c r="BK149" s="240"/>
      <c r="BL149" s="241"/>
      <c r="BM149" s="243"/>
    </row>
    <row r="150" spans="1:65" ht="15" customHeight="1">
      <c r="A150" s="232"/>
      <c r="B150" s="232"/>
      <c r="C150" s="232"/>
      <c r="D150" s="232"/>
      <c r="E150" s="232"/>
      <c r="F150" s="232"/>
      <c r="G150" s="232"/>
      <c r="H150" s="232"/>
      <c r="I150" s="232"/>
      <c r="J150" s="233"/>
      <c r="K150" s="233"/>
      <c r="L150" s="239"/>
      <c r="M150" s="239"/>
      <c r="N150" s="239"/>
      <c r="O150" s="239"/>
      <c r="P150" s="239"/>
      <c r="Q150" s="239"/>
      <c r="R150" s="239"/>
      <c r="S150" s="239"/>
      <c r="T150" s="239"/>
      <c r="U150" s="233"/>
      <c r="V150" s="233"/>
      <c r="W150" s="235"/>
      <c r="X150" s="193"/>
      <c r="Y150" s="194"/>
      <c r="Z150" s="194"/>
      <c r="AA150" s="193"/>
      <c r="AB150" s="193"/>
      <c r="AC150" s="193"/>
      <c r="AD150" s="236"/>
      <c r="AE150" s="236"/>
      <c r="AF150" s="236"/>
      <c r="AG150" s="236"/>
      <c r="AH150" s="166"/>
      <c r="AI150" s="229"/>
      <c r="AJ150" s="229"/>
      <c r="AK150" s="229"/>
      <c r="AL150" s="229"/>
      <c r="AM150" s="229"/>
      <c r="AN150" s="229"/>
      <c r="AO150" s="229"/>
      <c r="AP150" s="229"/>
      <c r="AQ150" s="229"/>
      <c r="AR150" s="229"/>
      <c r="AS150" s="229"/>
      <c r="AT150" s="229"/>
      <c r="AU150" s="229"/>
      <c r="AV150" s="229"/>
      <c r="AW150" s="229"/>
      <c r="AX150" s="229"/>
      <c r="AY150" s="229"/>
      <c r="AZ150" s="229"/>
      <c r="BA150" s="229"/>
      <c r="BB150" s="166"/>
      <c r="BC150" s="189" t="s">
        <v>80</v>
      </c>
      <c r="BD150" s="189"/>
      <c r="BE150" s="189"/>
      <c r="BF150" s="244"/>
      <c r="BG150" s="245"/>
      <c r="BH150" s="246"/>
      <c r="BI150" s="244"/>
      <c r="BJ150" s="246"/>
      <c r="BK150" s="240"/>
      <c r="BL150" s="241"/>
      <c r="BM150" s="243"/>
    </row>
    <row r="151" spans="1:65" ht="15" customHeight="1">
      <c r="A151" s="232"/>
      <c r="B151" s="232"/>
      <c r="C151" s="232"/>
      <c r="D151" s="232"/>
      <c r="E151" s="232"/>
      <c r="F151" s="232"/>
      <c r="G151" s="232"/>
      <c r="H151" s="232"/>
      <c r="I151" s="232"/>
      <c r="J151" s="233"/>
      <c r="K151" s="233"/>
      <c r="L151" s="239"/>
      <c r="M151" s="239"/>
      <c r="N151" s="239"/>
      <c r="O151" s="239"/>
      <c r="P151" s="239"/>
      <c r="Q151" s="239"/>
      <c r="R151" s="239"/>
      <c r="S151" s="239"/>
      <c r="T151" s="239"/>
      <c r="U151" s="233"/>
      <c r="V151" s="233"/>
      <c r="W151" s="235"/>
      <c r="X151" s="193"/>
      <c r="Y151" s="194"/>
      <c r="Z151" s="194"/>
      <c r="AA151" s="193"/>
      <c r="AB151" s="193"/>
      <c r="AC151" s="193"/>
      <c r="AD151" s="236"/>
      <c r="AE151" s="236"/>
      <c r="AF151" s="236"/>
      <c r="AG151" s="236"/>
      <c r="AH151" s="166"/>
      <c r="AI151" s="229"/>
      <c r="AJ151" s="229"/>
      <c r="AK151" s="229"/>
      <c r="AL151" s="229"/>
      <c r="AM151" s="229"/>
      <c r="AN151" s="229"/>
      <c r="AO151" s="229"/>
      <c r="AP151" s="229"/>
      <c r="AQ151" s="229"/>
      <c r="AR151" s="229"/>
      <c r="AS151" s="229"/>
      <c r="AT151" s="229"/>
      <c r="AU151" s="229"/>
      <c r="AV151" s="229"/>
      <c r="AW151" s="229"/>
      <c r="AX151" s="229"/>
      <c r="AY151" s="229"/>
      <c r="AZ151" s="229"/>
      <c r="BA151" s="229"/>
      <c r="BB151" s="166"/>
      <c r="BC151" s="189" t="s">
        <v>81</v>
      </c>
      <c r="BD151" s="189"/>
      <c r="BE151" s="189"/>
      <c r="BF151" s="244"/>
      <c r="BG151" s="245"/>
      <c r="BH151" s="246"/>
      <c r="BI151" s="244"/>
      <c r="BJ151" s="246"/>
      <c r="BK151" s="240"/>
      <c r="BL151" s="241"/>
      <c r="BM151" s="243"/>
    </row>
    <row r="152" spans="1:65" ht="15" customHeight="1">
      <c r="A152" s="232"/>
      <c r="B152" s="232"/>
      <c r="C152" s="232"/>
      <c r="D152" s="232"/>
      <c r="E152" s="232"/>
      <c r="F152" s="232"/>
      <c r="G152" s="232"/>
      <c r="H152" s="232"/>
      <c r="I152" s="232"/>
      <c r="J152" s="233"/>
      <c r="K152" s="233"/>
      <c r="L152" s="239"/>
      <c r="M152" s="239"/>
      <c r="N152" s="239"/>
      <c r="O152" s="239"/>
      <c r="P152" s="239"/>
      <c r="Q152" s="239"/>
      <c r="R152" s="239"/>
      <c r="S152" s="239"/>
      <c r="T152" s="239"/>
      <c r="U152" s="233"/>
      <c r="V152" s="233"/>
      <c r="W152" s="235"/>
      <c r="X152" s="193"/>
      <c r="Y152" s="194"/>
      <c r="Z152" s="194"/>
      <c r="AA152" s="193"/>
      <c r="AB152" s="193"/>
      <c r="AC152" s="193"/>
      <c r="AD152" s="236"/>
      <c r="AE152" s="236"/>
      <c r="AF152" s="236"/>
      <c r="AG152" s="236"/>
      <c r="AH152" s="166"/>
      <c r="AI152" s="229"/>
      <c r="AJ152" s="229"/>
      <c r="AK152" s="229"/>
      <c r="AL152" s="229"/>
      <c r="AM152" s="229"/>
      <c r="AN152" s="229"/>
      <c r="AO152" s="229"/>
      <c r="AP152" s="229"/>
      <c r="AQ152" s="229"/>
      <c r="AR152" s="229"/>
      <c r="AS152" s="229"/>
      <c r="AT152" s="229"/>
      <c r="AU152" s="229"/>
      <c r="AV152" s="229"/>
      <c r="AW152" s="229"/>
      <c r="AX152" s="229"/>
      <c r="AY152" s="229"/>
      <c r="AZ152" s="229"/>
      <c r="BA152" s="229"/>
      <c r="BB152" s="166"/>
      <c r="BC152" s="189" t="s">
        <v>82</v>
      </c>
      <c r="BD152" s="189"/>
      <c r="BE152" s="189"/>
      <c r="BF152" s="244"/>
      <c r="BG152" s="245"/>
      <c r="BH152" s="246"/>
      <c r="BI152" s="244"/>
      <c r="BJ152" s="246"/>
      <c r="BK152" s="240"/>
      <c r="BL152" s="241"/>
      <c r="BM152" s="243"/>
    </row>
    <row r="153" spans="1:65" ht="15" customHeight="1">
      <c r="A153" s="232"/>
      <c r="B153" s="232"/>
      <c r="C153" s="232"/>
      <c r="D153" s="232"/>
      <c r="E153" s="232"/>
      <c r="F153" s="232"/>
      <c r="G153" s="232"/>
      <c r="H153" s="232"/>
      <c r="I153" s="232"/>
      <c r="J153" s="233"/>
      <c r="K153" s="233"/>
      <c r="L153" s="239"/>
      <c r="M153" s="239"/>
      <c r="N153" s="239"/>
      <c r="O153" s="239"/>
      <c r="P153" s="239"/>
      <c r="Q153" s="239"/>
      <c r="R153" s="239"/>
      <c r="S153" s="239"/>
      <c r="T153" s="239"/>
      <c r="U153" s="233"/>
      <c r="V153" s="233"/>
      <c r="W153" s="235"/>
      <c r="X153" s="193"/>
      <c r="Y153" s="194"/>
      <c r="Z153" s="194"/>
      <c r="AA153" s="193"/>
      <c r="AB153" s="193"/>
      <c r="AC153" s="193"/>
      <c r="AD153" s="236"/>
      <c r="AE153" s="236"/>
      <c r="AF153" s="236"/>
      <c r="AG153" s="236"/>
      <c r="AH153" s="166"/>
      <c r="AI153" s="229"/>
      <c r="AJ153" s="229"/>
      <c r="AK153" s="229"/>
      <c r="AL153" s="229"/>
      <c r="AM153" s="229"/>
      <c r="AN153" s="229"/>
      <c r="AO153" s="229"/>
      <c r="AP153" s="229"/>
      <c r="AQ153" s="229"/>
      <c r="AR153" s="229"/>
      <c r="AS153" s="229"/>
      <c r="AT153" s="229"/>
      <c r="AU153" s="229"/>
      <c r="AV153" s="229"/>
      <c r="AW153" s="229"/>
      <c r="AX153" s="229"/>
      <c r="AY153" s="229"/>
      <c r="AZ153" s="229"/>
      <c r="BA153" s="229"/>
      <c r="BB153" s="166"/>
      <c r="BC153" s="189" t="s">
        <v>83</v>
      </c>
      <c r="BD153" s="189"/>
      <c r="BE153" s="189"/>
      <c r="BF153" s="244"/>
      <c r="BG153" s="245"/>
      <c r="BH153" s="246"/>
      <c r="BI153" s="244"/>
      <c r="BJ153" s="246"/>
      <c r="BK153" s="240"/>
      <c r="BL153" s="241"/>
      <c r="BM153" s="243"/>
    </row>
    <row r="154" spans="1:65" ht="15" customHeight="1">
      <c r="A154" s="232"/>
      <c r="B154" s="232"/>
      <c r="C154" s="232"/>
      <c r="D154" s="232"/>
      <c r="E154" s="232"/>
      <c r="F154" s="232"/>
      <c r="G154" s="232"/>
      <c r="H154" s="232"/>
      <c r="I154" s="232"/>
      <c r="J154" s="233"/>
      <c r="K154" s="233"/>
      <c r="L154" s="239"/>
      <c r="M154" s="239"/>
      <c r="N154" s="239"/>
      <c r="O154" s="239"/>
      <c r="P154" s="239"/>
      <c r="Q154" s="239"/>
      <c r="R154" s="239"/>
      <c r="S154" s="239"/>
      <c r="T154" s="239"/>
      <c r="U154" s="233"/>
      <c r="V154" s="233"/>
      <c r="W154" s="235"/>
      <c r="X154" s="193"/>
      <c r="Y154" s="194"/>
      <c r="Z154" s="194"/>
      <c r="AA154" s="193"/>
      <c r="AB154" s="193"/>
      <c r="AC154" s="193"/>
      <c r="AD154" s="236"/>
      <c r="AE154" s="236"/>
      <c r="AF154" s="236"/>
      <c r="AG154" s="236"/>
      <c r="AH154" s="166"/>
      <c r="AI154" s="229"/>
      <c r="AJ154" s="229"/>
      <c r="AK154" s="229"/>
      <c r="AL154" s="229"/>
      <c r="AM154" s="229"/>
      <c r="AN154" s="229"/>
      <c r="AO154" s="229"/>
      <c r="AP154" s="229"/>
      <c r="AQ154" s="229"/>
      <c r="AR154" s="229"/>
      <c r="AS154" s="229"/>
      <c r="AT154" s="229"/>
      <c r="AU154" s="229"/>
      <c r="AV154" s="229"/>
      <c r="AW154" s="229"/>
      <c r="AX154" s="229"/>
      <c r="AY154" s="229"/>
      <c r="AZ154" s="229"/>
      <c r="BA154" s="229"/>
      <c r="BB154" s="166"/>
      <c r="BC154" s="189" t="s">
        <v>110</v>
      </c>
      <c r="BD154" s="189"/>
      <c r="BE154" s="189"/>
      <c r="BF154" s="244"/>
      <c r="BG154" s="245"/>
      <c r="BH154" s="246"/>
      <c r="BI154" s="244"/>
      <c r="BJ154" s="246"/>
      <c r="BK154" s="240"/>
      <c r="BL154" s="241"/>
      <c r="BM154" s="243"/>
    </row>
    <row r="155" spans="1:65" ht="15" customHeight="1">
      <c r="A155" s="232"/>
      <c r="B155" s="232"/>
      <c r="C155" s="232"/>
      <c r="D155" s="232"/>
      <c r="E155" s="232"/>
      <c r="F155" s="232"/>
      <c r="G155" s="232"/>
      <c r="H155" s="232"/>
      <c r="I155" s="232"/>
      <c r="J155" s="233"/>
      <c r="K155" s="233"/>
      <c r="L155" s="239"/>
      <c r="M155" s="239"/>
      <c r="N155" s="239"/>
      <c r="O155" s="239"/>
      <c r="P155" s="239"/>
      <c r="Q155" s="239"/>
      <c r="R155" s="239"/>
      <c r="S155" s="239"/>
      <c r="T155" s="239"/>
      <c r="U155" s="233"/>
      <c r="V155" s="233"/>
      <c r="W155" s="235"/>
      <c r="X155" s="193"/>
      <c r="Y155" s="194"/>
      <c r="Z155" s="194"/>
      <c r="AA155" s="193"/>
      <c r="AB155" s="193"/>
      <c r="AC155" s="193"/>
      <c r="AD155" s="236"/>
      <c r="AE155" s="236"/>
      <c r="AF155" s="236"/>
      <c r="AG155" s="236"/>
      <c r="AH155" s="166"/>
      <c r="AI155" s="229"/>
      <c r="AJ155" s="229"/>
      <c r="AK155" s="229"/>
      <c r="AL155" s="229"/>
      <c r="AM155" s="229"/>
      <c r="AN155" s="229"/>
      <c r="AO155" s="229"/>
      <c r="AP155" s="229"/>
      <c r="AQ155" s="229"/>
      <c r="AR155" s="229"/>
      <c r="AS155" s="229"/>
      <c r="AT155" s="229"/>
      <c r="AU155" s="229"/>
      <c r="AV155" s="229"/>
      <c r="AW155" s="229"/>
      <c r="AX155" s="229"/>
      <c r="AY155" s="229"/>
      <c r="AZ155" s="229"/>
      <c r="BA155" s="229"/>
      <c r="BB155" s="166"/>
      <c r="BC155" s="247" t="s">
        <v>111</v>
      </c>
      <c r="BD155" s="247"/>
      <c r="BE155" s="247"/>
      <c r="BF155" s="247"/>
      <c r="BG155" s="247"/>
      <c r="BH155" s="247"/>
      <c r="BI155" s="247"/>
      <c r="BJ155" s="247"/>
      <c r="BK155" s="248" t="s">
        <v>112</v>
      </c>
      <c r="BL155" s="248"/>
      <c r="BM155" s="248"/>
    </row>
    <row r="156" spans="1:65" ht="15" customHeight="1">
      <c r="A156" s="232"/>
      <c r="B156" s="232"/>
      <c r="C156" s="232"/>
      <c r="D156" s="232"/>
      <c r="E156" s="232"/>
      <c r="F156" s="232"/>
      <c r="G156" s="232"/>
      <c r="H156" s="232"/>
      <c r="I156" s="232"/>
      <c r="J156" s="233"/>
      <c r="K156" s="233"/>
      <c r="L156" s="239"/>
      <c r="M156" s="239"/>
      <c r="N156" s="239"/>
      <c r="O156" s="239"/>
      <c r="P156" s="239"/>
      <c r="Q156" s="239"/>
      <c r="R156" s="239"/>
      <c r="S156" s="239"/>
      <c r="T156" s="239"/>
      <c r="U156" s="233"/>
      <c r="V156" s="233"/>
      <c r="W156" s="235"/>
      <c r="X156" s="193"/>
      <c r="Y156" s="194"/>
      <c r="Z156" s="194"/>
      <c r="AA156" s="193"/>
      <c r="AB156" s="193"/>
      <c r="AC156" s="193"/>
      <c r="AD156" s="236"/>
      <c r="AE156" s="236"/>
      <c r="AF156" s="236"/>
      <c r="AG156" s="236"/>
      <c r="AH156" s="166"/>
      <c r="AI156" s="229"/>
      <c r="AJ156" s="229"/>
      <c r="AK156" s="229"/>
      <c r="AL156" s="229"/>
      <c r="AM156" s="229"/>
      <c r="AN156" s="229"/>
      <c r="AO156" s="229"/>
      <c r="AP156" s="229"/>
      <c r="AQ156" s="229"/>
      <c r="AR156" s="229"/>
      <c r="AS156" s="229"/>
      <c r="AT156" s="229"/>
      <c r="AU156" s="229"/>
      <c r="AV156" s="229"/>
      <c r="AW156" s="229"/>
      <c r="AX156" s="229"/>
      <c r="AY156" s="229"/>
      <c r="AZ156" s="229"/>
      <c r="BA156" s="229"/>
      <c r="BB156" s="166"/>
      <c r="BC156" s="249"/>
      <c r="BD156" s="249"/>
      <c r="BE156" s="249"/>
      <c r="BF156" s="249"/>
      <c r="BG156" s="249"/>
      <c r="BH156" s="249"/>
      <c r="BI156" s="249"/>
      <c r="BJ156" s="249"/>
      <c r="BK156" s="250" t="s">
        <v>113</v>
      </c>
      <c r="BL156" s="250"/>
      <c r="BM156" s="250"/>
    </row>
    <row r="157" spans="1:65" ht="15" customHeight="1">
      <c r="A157" s="232"/>
      <c r="B157" s="232"/>
      <c r="C157" s="232"/>
      <c r="D157" s="232"/>
      <c r="E157" s="232"/>
      <c r="F157" s="232"/>
      <c r="G157" s="232"/>
      <c r="H157" s="232"/>
      <c r="I157" s="232"/>
      <c r="J157" s="233"/>
      <c r="K157" s="233"/>
      <c r="L157" s="239"/>
      <c r="M157" s="239"/>
      <c r="N157" s="239"/>
      <c r="O157" s="239"/>
      <c r="P157" s="239"/>
      <c r="Q157" s="239"/>
      <c r="R157" s="239"/>
      <c r="S157" s="239"/>
      <c r="T157" s="239"/>
      <c r="U157" s="233"/>
      <c r="V157" s="233"/>
      <c r="W157" s="251"/>
      <c r="X157" s="252"/>
      <c r="Y157" s="200"/>
      <c r="Z157" s="200"/>
      <c r="AA157" s="252"/>
      <c r="AB157" s="252"/>
      <c r="AC157" s="252"/>
      <c r="AD157" s="201"/>
      <c r="AE157" s="201"/>
      <c r="AF157" s="201"/>
      <c r="AG157" s="201"/>
      <c r="AH157" s="166"/>
      <c r="AI157" s="229"/>
      <c r="AJ157" s="229"/>
      <c r="AK157" s="229"/>
      <c r="AL157" s="229"/>
      <c r="AM157" s="229"/>
      <c r="AN157" s="229"/>
      <c r="AO157" s="229"/>
      <c r="AP157" s="229"/>
      <c r="AQ157" s="229"/>
      <c r="AR157" s="229"/>
      <c r="AS157" s="229"/>
      <c r="AT157" s="229"/>
      <c r="AU157" s="229"/>
      <c r="AV157" s="229"/>
      <c r="AW157" s="229"/>
      <c r="AX157" s="229"/>
      <c r="AY157" s="229"/>
      <c r="AZ157" s="229"/>
      <c r="BA157" s="229"/>
      <c r="BB157" s="166"/>
      <c r="BC157" s="253" t="s">
        <v>114</v>
      </c>
      <c r="BD157" s="253"/>
      <c r="BE157" s="253"/>
      <c r="BF157" s="253"/>
      <c r="BG157" s="253"/>
      <c r="BH157" s="253"/>
      <c r="BI157" s="253"/>
      <c r="BJ157" s="253"/>
      <c r="BK157" s="253"/>
      <c r="BL157" s="253"/>
      <c r="BM157" s="253"/>
    </row>
    <row r="158" spans="1:65" ht="15" customHeight="1">
      <c r="A158" s="232"/>
      <c r="B158" s="232"/>
      <c r="C158" s="232"/>
      <c r="D158" s="232"/>
      <c r="E158" s="232"/>
      <c r="F158" s="232"/>
      <c r="G158" s="232"/>
      <c r="H158" s="232"/>
      <c r="I158" s="232"/>
      <c r="J158" s="233"/>
      <c r="K158" s="233"/>
      <c r="L158" s="239"/>
      <c r="M158" s="239"/>
      <c r="N158" s="239"/>
      <c r="O158" s="239"/>
      <c r="P158" s="239"/>
      <c r="Q158" s="239"/>
      <c r="R158" s="239"/>
      <c r="S158" s="239"/>
      <c r="T158" s="239"/>
      <c r="U158" s="233"/>
      <c r="V158" s="233"/>
      <c r="W158" s="254" t="s">
        <v>115</v>
      </c>
      <c r="X158" s="254"/>
      <c r="Y158" s="254"/>
      <c r="Z158" s="254"/>
      <c r="AA158" s="254"/>
      <c r="AB158" s="254"/>
      <c r="AC158" s="254"/>
      <c r="AD158" s="254"/>
      <c r="AE158" s="254"/>
      <c r="AF158" s="254"/>
      <c r="AG158" s="254"/>
      <c r="AH158" s="166"/>
      <c r="AI158" s="255"/>
      <c r="AJ158" s="255"/>
      <c r="AK158" s="255"/>
      <c r="AL158" s="255"/>
      <c r="AM158" s="255"/>
      <c r="AN158" s="255"/>
      <c r="AO158" s="255"/>
      <c r="AP158" s="255"/>
      <c r="AQ158" s="255"/>
      <c r="AR158" s="255"/>
      <c r="AS158" s="255"/>
      <c r="AT158" s="255"/>
      <c r="AU158" s="255"/>
      <c r="AV158" s="255"/>
      <c r="AW158" s="255"/>
      <c r="AX158" s="255"/>
      <c r="AY158" s="255"/>
      <c r="AZ158" s="255"/>
      <c r="BA158" s="255"/>
      <c r="BB158" s="166"/>
      <c r="BC158" s="256"/>
      <c r="BD158" s="257"/>
      <c r="BE158" s="257"/>
      <c r="BF158" s="257"/>
      <c r="BG158" s="257"/>
      <c r="BH158" s="257"/>
      <c r="BI158" s="257"/>
      <c r="BJ158" s="257"/>
      <c r="BK158" s="257"/>
      <c r="BL158" s="257"/>
      <c r="BM158" s="258"/>
    </row>
    <row r="159" spans="1:65" ht="15" customHeight="1">
      <c r="A159" s="259"/>
      <c r="B159" s="259"/>
      <c r="C159" s="259"/>
      <c r="D159" s="259"/>
      <c r="E159" s="259"/>
      <c r="F159" s="259"/>
      <c r="G159" s="259"/>
      <c r="H159" s="259"/>
      <c r="I159" s="259"/>
      <c r="J159" s="260"/>
      <c r="K159" s="260"/>
      <c r="L159" s="239"/>
      <c r="M159" s="239"/>
      <c r="N159" s="239"/>
      <c r="O159" s="239"/>
      <c r="P159" s="239"/>
      <c r="Q159" s="239"/>
      <c r="R159" s="239"/>
      <c r="S159" s="239"/>
      <c r="T159" s="239"/>
      <c r="U159" s="233"/>
      <c r="V159" s="233"/>
      <c r="W159" s="254"/>
      <c r="X159" s="254"/>
      <c r="Y159" s="254"/>
      <c r="Z159" s="254"/>
      <c r="AA159" s="254"/>
      <c r="AB159" s="254"/>
      <c r="AC159" s="254"/>
      <c r="AD159" s="254"/>
      <c r="AE159" s="254"/>
      <c r="AF159" s="254"/>
      <c r="AG159" s="254"/>
      <c r="AH159" s="166"/>
      <c r="AI159" s="255"/>
      <c r="AJ159" s="255"/>
      <c r="AK159" s="255"/>
      <c r="AL159" s="255"/>
      <c r="AM159" s="255"/>
      <c r="AN159" s="255"/>
      <c r="AO159" s="255"/>
      <c r="AP159" s="255"/>
      <c r="AQ159" s="255"/>
      <c r="AR159" s="255"/>
      <c r="AS159" s="255"/>
      <c r="AT159" s="255"/>
      <c r="AU159" s="255"/>
      <c r="AV159" s="255"/>
      <c r="AW159" s="255"/>
      <c r="AX159" s="255"/>
      <c r="AY159" s="255"/>
      <c r="AZ159" s="255"/>
      <c r="BA159" s="255"/>
      <c r="BB159" s="166"/>
      <c r="BC159" s="261" t="s">
        <v>116</v>
      </c>
      <c r="BD159" s="261"/>
      <c r="BE159" s="261"/>
      <c r="BF159" s="261"/>
      <c r="BG159" s="261"/>
      <c r="BH159" s="261"/>
      <c r="BI159" s="261"/>
      <c r="BJ159" s="261"/>
      <c r="BK159" s="261"/>
      <c r="BL159" s="261"/>
      <c r="BM159" s="261"/>
    </row>
    <row r="160" spans="1:65" ht="15" customHeight="1">
      <c r="A160" s="262" t="s">
        <v>117</v>
      </c>
      <c r="B160" s="262"/>
      <c r="C160" s="263"/>
      <c r="D160" s="263"/>
      <c r="E160" s="263"/>
      <c r="F160" s="263"/>
      <c r="G160" s="263"/>
      <c r="H160" s="263"/>
      <c r="I160" s="263"/>
      <c r="J160" s="264"/>
      <c r="K160" s="264"/>
      <c r="L160" s="262" t="s">
        <v>117</v>
      </c>
      <c r="M160" s="262"/>
      <c r="N160" s="265"/>
      <c r="O160" s="265"/>
      <c r="P160" s="265"/>
      <c r="Q160" s="265"/>
      <c r="R160" s="265"/>
      <c r="S160" s="265"/>
      <c r="T160" s="265"/>
      <c r="U160" s="264"/>
      <c r="V160" s="264"/>
      <c r="W160" s="254"/>
      <c r="X160" s="254"/>
      <c r="Y160" s="254"/>
      <c r="Z160" s="254"/>
      <c r="AA160" s="254"/>
      <c r="AB160" s="254"/>
      <c r="AC160" s="254"/>
      <c r="AD160" s="254"/>
      <c r="AE160" s="254"/>
      <c r="AF160" s="254"/>
      <c r="AG160" s="254"/>
      <c r="AH160" s="166"/>
      <c r="AI160" s="209" t="s">
        <v>118</v>
      </c>
      <c r="AJ160" s="209"/>
      <c r="AK160" s="209"/>
      <c r="AL160" s="209"/>
      <c r="AM160" s="209"/>
      <c r="AN160" s="209"/>
      <c r="AO160" s="209"/>
      <c r="AP160" s="209"/>
      <c r="AQ160" s="209"/>
      <c r="AR160" s="209"/>
      <c r="AS160" s="209"/>
      <c r="AT160" s="209"/>
      <c r="AU160" s="209"/>
      <c r="AV160" s="152"/>
      <c r="AW160" s="152"/>
      <c r="AX160" s="152"/>
      <c r="AY160" s="152"/>
      <c r="AZ160" s="152"/>
      <c r="BA160" s="152"/>
      <c r="BB160" s="152"/>
      <c r="BC160" s="266"/>
      <c r="BD160" s="266"/>
      <c r="BE160" s="266"/>
      <c r="BF160" s="266"/>
      <c r="BG160" s="266"/>
      <c r="BH160" s="266"/>
      <c r="BI160" s="266"/>
      <c r="BJ160" s="266"/>
      <c r="BK160" s="266"/>
      <c r="BL160" s="266"/>
      <c r="BM160" s="267"/>
    </row>
    <row r="161" spans="1:65" ht="15" customHeight="1">
      <c r="A161" s="268" t="s">
        <v>117</v>
      </c>
      <c r="B161" s="268"/>
      <c r="C161" s="269"/>
      <c r="D161" s="269"/>
      <c r="E161" s="269"/>
      <c r="F161" s="269"/>
      <c r="G161" s="269"/>
      <c r="H161" s="269"/>
      <c r="I161" s="269"/>
      <c r="J161" s="270"/>
      <c r="K161" s="270"/>
      <c r="L161" s="268" t="s">
        <v>117</v>
      </c>
      <c r="M161" s="268"/>
      <c r="N161" s="271"/>
      <c r="O161" s="271"/>
      <c r="P161" s="271"/>
      <c r="Q161" s="271"/>
      <c r="R161" s="271"/>
      <c r="S161" s="271"/>
      <c r="T161" s="271"/>
      <c r="U161" s="270"/>
      <c r="V161" s="270"/>
      <c r="W161" s="254"/>
      <c r="X161" s="254"/>
      <c r="Y161" s="254"/>
      <c r="Z161" s="254"/>
      <c r="AA161" s="254"/>
      <c r="AB161" s="254"/>
      <c r="AC161" s="254"/>
      <c r="AD161" s="254"/>
      <c r="AE161" s="254"/>
      <c r="AF161" s="254"/>
      <c r="AG161" s="254"/>
      <c r="AH161" s="166"/>
      <c r="AI161" s="189" t="s">
        <v>119</v>
      </c>
      <c r="AJ161" s="189"/>
      <c r="AK161" s="189"/>
      <c r="AL161" s="189"/>
      <c r="AM161" s="189"/>
      <c r="AN161" s="189"/>
      <c r="AO161" s="272"/>
      <c r="AP161" s="272"/>
      <c r="AQ161" s="272"/>
      <c r="AR161" s="272"/>
      <c r="AS161" s="272"/>
      <c r="AT161" s="272"/>
      <c r="AU161" s="273"/>
      <c r="AV161" s="274" t="s">
        <v>120</v>
      </c>
      <c r="AW161" s="274"/>
      <c r="AX161" s="274"/>
      <c r="AY161" s="274"/>
      <c r="AZ161" s="274"/>
      <c r="BA161" s="274"/>
      <c r="BB161" s="240"/>
      <c r="BC161" s="275"/>
      <c r="BD161" s="275"/>
      <c r="BE161" s="275"/>
      <c r="BF161" s="275"/>
      <c r="BG161" s="276"/>
      <c r="BH161" s="277"/>
      <c r="BI161" s="275"/>
      <c r="BJ161" s="275"/>
      <c r="BK161" s="275"/>
      <c r="BL161" s="275"/>
      <c r="BM161" s="278"/>
    </row>
    <row r="162" spans="1:65" ht="15" customHeight="1">
      <c r="A162" s="279" t="s">
        <v>121</v>
      </c>
      <c r="B162" s="279"/>
      <c r="C162" s="280"/>
      <c r="D162" s="280"/>
      <c r="E162" s="280"/>
      <c r="F162" s="280"/>
      <c r="G162" s="280"/>
      <c r="H162" s="280"/>
      <c r="I162" s="280"/>
      <c r="J162" s="280"/>
      <c r="K162" s="280"/>
      <c r="L162" s="281" t="s">
        <v>122</v>
      </c>
      <c r="M162" s="282"/>
      <c r="N162" s="283"/>
      <c r="O162" s="283"/>
      <c r="P162" s="283"/>
      <c r="Q162" s="283"/>
      <c r="R162" s="283"/>
      <c r="S162" s="283"/>
      <c r="T162" s="283"/>
      <c r="U162" s="283"/>
      <c r="V162" s="283"/>
      <c r="W162" s="254"/>
      <c r="X162" s="254"/>
      <c r="Y162" s="254"/>
      <c r="Z162" s="254"/>
      <c r="AA162" s="254"/>
      <c r="AB162" s="254"/>
      <c r="AC162" s="254"/>
      <c r="AD162" s="254"/>
      <c r="AE162" s="254"/>
      <c r="AF162" s="254"/>
      <c r="AG162" s="254"/>
      <c r="AH162" s="166"/>
      <c r="AI162" s="189"/>
      <c r="AJ162" s="189"/>
      <c r="AK162" s="189"/>
      <c r="AL162" s="189"/>
      <c r="AM162" s="189"/>
      <c r="AN162" s="189"/>
      <c r="AO162" s="217"/>
      <c r="AP162" s="217"/>
      <c r="AQ162" s="217"/>
      <c r="AR162" s="217"/>
      <c r="AS162" s="217"/>
      <c r="AT162" s="217"/>
      <c r="AU162" s="284"/>
      <c r="AV162" s="274" t="s">
        <v>123</v>
      </c>
      <c r="AW162" s="274"/>
      <c r="AX162" s="274"/>
      <c r="AY162" s="274"/>
      <c r="AZ162" s="274"/>
      <c r="BA162" s="274"/>
      <c r="BB162" s="240"/>
      <c r="BC162" s="275"/>
      <c r="BD162" s="275"/>
      <c r="BE162" s="275"/>
      <c r="BF162" s="275"/>
      <c r="BG162" s="276"/>
      <c r="BH162" s="277"/>
      <c r="BI162" s="275"/>
      <c r="BJ162" s="275"/>
      <c r="BK162" s="275"/>
      <c r="BL162" s="275"/>
      <c r="BM162" s="278"/>
    </row>
    <row r="163" spans="1:65" ht="15" customHeight="1">
      <c r="A163" s="189" t="s">
        <v>124</v>
      </c>
      <c r="B163" s="189"/>
      <c r="C163" s="190"/>
      <c r="D163" s="190"/>
      <c r="E163" s="190"/>
      <c r="F163" s="190"/>
      <c r="G163" s="190"/>
      <c r="H163" s="190"/>
      <c r="I163" s="190"/>
      <c r="J163" s="190"/>
      <c r="K163" s="190"/>
      <c r="L163" s="246" t="s">
        <v>125</v>
      </c>
      <c r="M163" s="274"/>
      <c r="N163" s="190"/>
      <c r="O163" s="190"/>
      <c r="P163" s="190"/>
      <c r="Q163" s="190"/>
      <c r="R163" s="190"/>
      <c r="S163" s="190"/>
      <c r="T163" s="190"/>
      <c r="U163" s="190"/>
      <c r="V163" s="190"/>
      <c r="W163" s="254"/>
      <c r="X163" s="254"/>
      <c r="Y163" s="254"/>
      <c r="Z163" s="254"/>
      <c r="AA163" s="254"/>
      <c r="AB163" s="254"/>
      <c r="AC163" s="254"/>
      <c r="AD163" s="254"/>
      <c r="AE163" s="254"/>
      <c r="AF163" s="254"/>
      <c r="AG163" s="254"/>
      <c r="AH163" s="166"/>
      <c r="AI163" s="285" t="s">
        <v>126</v>
      </c>
      <c r="AJ163" s="285"/>
      <c r="AK163" s="285"/>
      <c r="AL163" s="285"/>
      <c r="AM163" s="285"/>
      <c r="AN163" s="285"/>
      <c r="AO163" s="145"/>
      <c r="AP163" s="145"/>
      <c r="AQ163" s="145"/>
      <c r="AR163" s="145"/>
      <c r="AS163" s="145"/>
      <c r="AT163" s="145"/>
      <c r="AU163" s="286"/>
      <c r="AV163" s="274" t="s">
        <v>127</v>
      </c>
      <c r="AW163" s="274"/>
      <c r="AX163" s="274"/>
      <c r="AY163" s="274"/>
      <c r="AZ163" s="274"/>
      <c r="BA163" s="274"/>
      <c r="BB163" s="240"/>
      <c r="BC163" s="275"/>
      <c r="BD163" s="275"/>
      <c r="BE163" s="275"/>
      <c r="BF163" s="275"/>
      <c r="BG163" s="276"/>
      <c r="BH163" s="277"/>
      <c r="BI163" s="275"/>
      <c r="BJ163" s="275"/>
      <c r="BK163" s="275"/>
      <c r="BL163" s="275"/>
      <c r="BM163" s="278"/>
    </row>
    <row r="164" spans="1:65" ht="15" customHeight="1">
      <c r="A164" s="285" t="s">
        <v>128</v>
      </c>
      <c r="B164" s="285"/>
      <c r="C164" s="287"/>
      <c r="D164" s="287"/>
      <c r="E164" s="287"/>
      <c r="F164" s="287"/>
      <c r="G164" s="287"/>
      <c r="H164" s="287"/>
      <c r="I164" s="287"/>
      <c r="J164" s="287"/>
      <c r="K164" s="287"/>
      <c r="L164" s="288" t="s">
        <v>129</v>
      </c>
      <c r="M164" s="269"/>
      <c r="N164" s="287"/>
      <c r="O164" s="287"/>
      <c r="P164" s="287"/>
      <c r="Q164" s="287"/>
      <c r="R164" s="287"/>
      <c r="S164" s="287"/>
      <c r="T164" s="287"/>
      <c r="U164" s="287"/>
      <c r="V164" s="287"/>
      <c r="W164" s="254"/>
      <c r="X164" s="254"/>
      <c r="Y164" s="254"/>
      <c r="Z164" s="254"/>
      <c r="AA164" s="254"/>
      <c r="AB164" s="254"/>
      <c r="AC164" s="254"/>
      <c r="AD164" s="254"/>
      <c r="AE164" s="254"/>
      <c r="AF164" s="254"/>
      <c r="AG164" s="254"/>
      <c r="AH164" s="289"/>
      <c r="AI164" s="285"/>
      <c r="AJ164" s="285"/>
      <c r="AK164" s="285"/>
      <c r="AL164" s="285"/>
      <c r="AM164" s="285"/>
      <c r="AN164" s="285"/>
      <c r="AO164" s="180"/>
      <c r="AP164" s="180"/>
      <c r="AQ164" s="180"/>
      <c r="AR164" s="180"/>
      <c r="AS164" s="180"/>
      <c r="AT164" s="180"/>
      <c r="AU164" s="290"/>
      <c r="AV164" s="291" t="s">
        <v>130</v>
      </c>
      <c r="AW164" s="291"/>
      <c r="AX164" s="291"/>
      <c r="AY164" s="291"/>
      <c r="AZ164" s="291"/>
      <c r="BA164" s="291"/>
      <c r="BB164" s="292"/>
      <c r="BC164" s="180"/>
      <c r="BD164" s="180"/>
      <c r="BE164" s="180"/>
      <c r="BF164" s="180"/>
      <c r="BG164" s="290"/>
      <c r="BH164" s="292"/>
      <c r="BI164" s="180"/>
      <c r="BJ164" s="180"/>
      <c r="BK164" s="180"/>
      <c r="BL164" s="180"/>
      <c r="BM164" s="293"/>
    </row>
    <row r="165" spans="1:65" ht="13.5" customHeight="1">
      <c r="A165" s="144" t="s">
        <v>63</v>
      </c>
      <c r="B165" s="145"/>
      <c r="C165" s="145"/>
      <c r="D165" s="145"/>
      <c r="E165" s="145"/>
      <c r="F165" s="145"/>
      <c r="G165" s="145"/>
      <c r="H165" s="145"/>
      <c r="I165" s="145"/>
      <c r="J165" s="145"/>
      <c r="K165" s="146"/>
      <c r="L165" s="146" t="s">
        <v>64</v>
      </c>
      <c r="M165" s="145"/>
      <c r="N165" s="145"/>
      <c r="O165" s="145"/>
      <c r="P165" s="145"/>
      <c r="Q165" s="145"/>
      <c r="R165" s="145"/>
      <c r="S165" s="145"/>
      <c r="T165" s="145"/>
      <c r="U165" s="145"/>
      <c r="V165" s="145"/>
      <c r="W165" s="145"/>
      <c r="X165" s="145"/>
      <c r="Y165" s="145"/>
      <c r="Z165" s="145"/>
      <c r="AA165" s="145"/>
      <c r="AB165" s="145"/>
      <c r="AC165" s="145"/>
      <c r="AD165" s="145"/>
      <c r="AE165" s="145"/>
      <c r="AF165" s="145"/>
      <c r="AG165" s="145"/>
      <c r="AH165" s="145"/>
      <c r="AI165" s="145"/>
      <c r="AJ165" s="145"/>
      <c r="AK165" s="147"/>
      <c r="AL165" s="155"/>
      <c r="AM165" s="156" t="s">
        <v>65</v>
      </c>
      <c r="AN165" s="158"/>
      <c r="AO165" s="158"/>
      <c r="AP165" s="158"/>
      <c r="AQ165" s="157" t="str">
        <f>'(7) vstupní data'!$B$7</f>
        <v>Český pohár</v>
      </c>
      <c r="AR165" s="157"/>
      <c r="AS165" s="157"/>
      <c r="AT165" s="157"/>
      <c r="AU165" s="157"/>
      <c r="AV165" s="157"/>
      <c r="AW165" s="157"/>
      <c r="AX165" s="157"/>
      <c r="AY165" s="157"/>
      <c r="AZ165" s="157"/>
      <c r="BA165" s="157"/>
      <c r="BB165" s="157"/>
      <c r="BC165" s="157"/>
      <c r="BD165" s="157"/>
      <c r="BE165" s="157"/>
      <c r="BF165" s="145"/>
      <c r="BG165" s="145"/>
      <c r="BH165" s="145"/>
      <c r="BI165" s="145"/>
      <c r="BJ165" s="294" t="s">
        <v>66</v>
      </c>
      <c r="BK165" s="294"/>
      <c r="BL165" s="294"/>
      <c r="BM165" s="294"/>
    </row>
    <row r="166" spans="1:65" ht="13.5" customHeight="1">
      <c r="A166" s="144"/>
      <c r="B166" s="145"/>
      <c r="C166" s="154" t="s">
        <v>67</v>
      </c>
      <c r="D166" s="145"/>
      <c r="E166" s="145"/>
      <c r="F166" s="145"/>
      <c r="G166" s="145"/>
      <c r="H166" s="145"/>
      <c r="I166" s="145"/>
      <c r="J166" s="145"/>
      <c r="K166" s="146"/>
      <c r="L166" s="145"/>
      <c r="M166" s="145"/>
      <c r="N166" s="145"/>
      <c r="O166" s="145"/>
      <c r="P166" s="145"/>
      <c r="Q166" s="145"/>
      <c r="R166" s="145"/>
      <c r="S166" s="145"/>
      <c r="T166" s="145"/>
      <c r="U166" s="145"/>
      <c r="V166" s="145"/>
      <c r="W166" s="145"/>
      <c r="X166" s="145"/>
      <c r="Y166" s="145"/>
      <c r="Z166" s="145"/>
      <c r="AA166" s="145"/>
      <c r="AB166" s="145"/>
      <c r="AC166" s="145"/>
      <c r="AD166" s="145"/>
      <c r="AE166" s="145"/>
      <c r="AF166" s="145"/>
      <c r="AG166" s="145"/>
      <c r="AH166" s="145"/>
      <c r="AI166" s="145"/>
      <c r="AJ166" s="145"/>
      <c r="AK166" s="145"/>
      <c r="AL166" s="155"/>
      <c r="AM166" s="156" t="s">
        <v>68</v>
      </c>
      <c r="AN166" s="156"/>
      <c r="AO166" s="156"/>
      <c r="AP166" s="156"/>
      <c r="AQ166" s="157">
        <f>'(7) vstupní data'!$B$9</f>
        <v>0</v>
      </c>
      <c r="AR166" s="157"/>
      <c r="AS166" s="157"/>
      <c r="AT166" s="157"/>
      <c r="AU166" s="157"/>
      <c r="AV166" s="157"/>
      <c r="AW166" s="157"/>
      <c r="AX166" s="157"/>
      <c r="AY166" s="157"/>
      <c r="AZ166" s="157"/>
      <c r="BA166" s="157"/>
      <c r="BB166" s="157"/>
      <c r="BC166" s="157"/>
      <c r="BD166" s="157"/>
      <c r="BE166" s="157"/>
      <c r="BF166" s="145"/>
      <c r="BG166" s="145"/>
      <c r="BH166" s="145"/>
      <c r="BI166" s="145"/>
      <c r="BJ166" s="294"/>
      <c r="BK166" s="294"/>
      <c r="BL166" s="294"/>
      <c r="BM166" s="294"/>
    </row>
    <row r="167" spans="1:65" ht="13.5" customHeight="1">
      <c r="A167" s="144"/>
      <c r="B167" s="145"/>
      <c r="C167" s="145" t="s">
        <v>69</v>
      </c>
      <c r="D167" s="145"/>
      <c r="E167" s="145"/>
      <c r="F167" s="145"/>
      <c r="G167" s="145"/>
      <c r="H167" s="145"/>
      <c r="I167" s="145"/>
      <c r="J167" s="145"/>
      <c r="K167" s="158" t="s">
        <v>70</v>
      </c>
      <c r="L167" s="145"/>
      <c r="M167" s="145"/>
      <c r="N167" s="145"/>
      <c r="O167" s="159" t="str">
        <f>VLOOKUP(BL167,'(7) vstupní data'!$H$2:$P$29,2,0)</f>
        <v>TJ Kralupy</v>
      </c>
      <c r="P167" s="159"/>
      <c r="Q167" s="159"/>
      <c r="R167" s="159"/>
      <c r="S167" s="159"/>
      <c r="T167" s="159"/>
      <c r="U167" s="159"/>
      <c r="V167" s="159"/>
      <c r="W167" s="159"/>
      <c r="X167" s="160" t="s">
        <v>71</v>
      </c>
      <c r="Y167" s="160"/>
      <c r="Z167" s="160"/>
      <c r="AA167" s="160"/>
      <c r="AB167" s="161" t="str">
        <f>VLOOKUP(BL167,'(7) vstupní data'!$H$2:$P$29,6,0)</f>
        <v>SK TO Duchcov</v>
      </c>
      <c r="AC167" s="161"/>
      <c r="AD167" s="161"/>
      <c r="AE167" s="161"/>
      <c r="AF167" s="161"/>
      <c r="AG167" s="161"/>
      <c r="AH167" s="161"/>
      <c r="AI167" s="161"/>
      <c r="AJ167" s="161"/>
      <c r="AK167" s="145"/>
      <c r="AL167" s="155"/>
      <c r="AM167" s="156" t="s">
        <v>72</v>
      </c>
      <c r="AN167" s="158"/>
      <c r="AO167" s="158"/>
      <c r="AP167" s="158"/>
      <c r="AQ167" s="157" t="str">
        <f>'(7) vstupní data'!$B$8</f>
        <v>starší žákyně</v>
      </c>
      <c r="AR167" s="157"/>
      <c r="AS167" s="157"/>
      <c r="AT167" s="157"/>
      <c r="AU167" s="157"/>
      <c r="AV167" s="157"/>
      <c r="AW167" s="157"/>
      <c r="AX167" s="157"/>
      <c r="AY167" s="157"/>
      <c r="AZ167" s="157"/>
      <c r="BA167" s="157"/>
      <c r="BB167" s="157"/>
      <c r="BC167" s="157"/>
      <c r="BD167" s="157"/>
      <c r="BE167" s="157"/>
      <c r="BF167" s="162"/>
      <c r="BG167" s="162"/>
      <c r="BH167" s="162"/>
      <c r="BI167" s="162"/>
      <c r="BJ167" s="163" t="str">
        <f>LEFT('(7) vstupní data'!$B$6,2)</f>
        <v>25</v>
      </c>
      <c r="BK167" s="164" t="s">
        <v>73</v>
      </c>
      <c r="BL167" s="165">
        <f>'(7) vstupní data'!H6</f>
        <v>5</v>
      </c>
      <c r="BM167" s="165"/>
    </row>
    <row r="168" spans="1:65" ht="13.5" customHeight="1">
      <c r="A168" s="144"/>
      <c r="B168" s="166"/>
      <c r="C168" s="145"/>
      <c r="D168" s="145"/>
      <c r="E168" s="145"/>
      <c r="F168" s="145"/>
      <c r="G168" s="145"/>
      <c r="H168" s="145"/>
      <c r="I168" s="145"/>
      <c r="J168" s="145"/>
      <c r="K168" s="167"/>
      <c r="L168" s="167"/>
      <c r="M168" s="167"/>
      <c r="N168" s="167"/>
      <c r="O168" s="168"/>
      <c r="P168" s="169"/>
      <c r="Q168" s="169"/>
      <c r="R168" s="169"/>
      <c r="S168" s="169"/>
      <c r="T168" s="169"/>
      <c r="U168" s="169"/>
      <c r="V168" s="169"/>
      <c r="W168" s="169"/>
      <c r="X168" s="170"/>
      <c r="Y168" s="170"/>
      <c r="Z168" s="170"/>
      <c r="AA168" s="170"/>
      <c r="AB168" s="168"/>
      <c r="AC168" s="169"/>
      <c r="AD168" s="169"/>
      <c r="AE168" s="169"/>
      <c r="AF168" s="169"/>
      <c r="AG168" s="169"/>
      <c r="AH168" s="169"/>
      <c r="AI168" s="169"/>
      <c r="AJ168" s="169"/>
      <c r="AK168" s="145"/>
      <c r="AL168" s="144"/>
      <c r="AM168" s="158"/>
      <c r="AN168" s="158"/>
      <c r="AO168" s="158"/>
      <c r="AP168" s="158"/>
      <c r="AQ168" s="166"/>
      <c r="AR168" s="162"/>
      <c r="AS168" s="162"/>
      <c r="AT168" s="162"/>
      <c r="AU168" s="162"/>
      <c r="AV168" s="162"/>
      <c r="AW168" s="162"/>
      <c r="AX168" s="162"/>
      <c r="AY168" s="162"/>
      <c r="AZ168" s="162"/>
      <c r="BA168" s="162"/>
      <c r="BB168" s="162"/>
      <c r="BC168" s="162"/>
      <c r="BD168" s="162"/>
      <c r="BE168" s="162"/>
      <c r="BF168" s="162"/>
      <c r="BG168" s="162"/>
      <c r="BH168" s="162"/>
      <c r="BI168" s="162"/>
      <c r="BJ168" s="163"/>
      <c r="BK168" s="164"/>
      <c r="BL168" s="165"/>
      <c r="BM168" s="165"/>
    </row>
    <row r="169" spans="1:65" ht="13.5" customHeight="1">
      <c r="A169" s="171" t="s">
        <v>53</v>
      </c>
      <c r="B169" s="172"/>
      <c r="C169" s="172"/>
      <c r="D169" s="172"/>
      <c r="E169" s="172"/>
      <c r="F169" s="173" t="str">
        <f>'(7) vstupní data'!$B$11</f>
        <v>3.skupina</v>
      </c>
      <c r="G169" s="173"/>
      <c r="H169" s="173"/>
      <c r="I169" s="173"/>
      <c r="J169" s="173"/>
      <c r="K169" s="172"/>
      <c r="L169" s="172" t="s">
        <v>74</v>
      </c>
      <c r="M169" s="174">
        <f>VLOOKUP(BL167,'(7) tabulka + rozpis'!$D$23:$G$37,2,0)</f>
        <v>0.4791693333333333</v>
      </c>
      <c r="N169" s="174"/>
      <c r="O169" s="174"/>
      <c r="P169" s="172" t="s">
        <v>75</v>
      </c>
      <c r="Q169" s="175"/>
      <c r="R169" s="176" t="s">
        <v>76</v>
      </c>
      <c r="S169" s="176"/>
      <c r="T169" s="176"/>
      <c r="U169" s="176"/>
      <c r="V169" s="177" t="str">
        <f>'(7) vstupní data'!$B$1</f>
        <v>TJ Orion Praha</v>
      </c>
      <c r="W169" s="177"/>
      <c r="X169" s="177"/>
      <c r="Y169" s="177"/>
      <c r="Z169" s="177"/>
      <c r="AA169" s="177"/>
      <c r="AB169" s="177"/>
      <c r="AC169" s="177"/>
      <c r="AD169" s="177"/>
      <c r="AE169" s="177"/>
      <c r="AF169" s="177"/>
      <c r="AG169" s="177"/>
      <c r="AH169" s="177"/>
      <c r="AI169" s="177"/>
      <c r="AJ169" s="177"/>
      <c r="AK169" s="177"/>
      <c r="AL169" s="178" t="s">
        <v>77</v>
      </c>
      <c r="AM169" s="179"/>
      <c r="AN169" s="179"/>
      <c r="AO169" s="179"/>
      <c r="AP169" s="180"/>
      <c r="AQ169" s="181" t="s">
        <v>78</v>
      </c>
      <c r="AR169" s="181"/>
      <c r="AS169" s="181"/>
      <c r="AT169" s="181"/>
      <c r="AU169" s="181"/>
      <c r="AV169" s="181"/>
      <c r="AW169" s="181"/>
      <c r="AX169" s="181"/>
      <c r="AY169" s="181"/>
      <c r="AZ169" s="181"/>
      <c r="BA169" s="181"/>
      <c r="BB169" s="181"/>
      <c r="BC169" s="181"/>
      <c r="BD169" s="181"/>
      <c r="BE169" s="180"/>
      <c r="BF169" s="180"/>
      <c r="BG169" s="180"/>
      <c r="BH169" s="180"/>
      <c r="BI169" s="180"/>
      <c r="BJ169" s="163"/>
      <c r="BK169" s="164"/>
      <c r="BL169" s="165"/>
      <c r="BM169" s="165"/>
    </row>
    <row r="170" spans="1:65" ht="13.5" customHeight="1">
      <c r="A170" s="182"/>
      <c r="B170" s="183" t="s">
        <v>79</v>
      </c>
      <c r="C170" s="183"/>
      <c r="D170" s="183"/>
      <c r="E170" s="183"/>
      <c r="F170" s="183"/>
      <c r="G170" s="183"/>
      <c r="H170" s="183"/>
      <c r="I170" s="183"/>
      <c r="J170" s="183"/>
      <c r="K170" s="183"/>
      <c r="L170" s="183"/>
      <c r="M170" s="183"/>
      <c r="N170" s="183"/>
      <c r="O170" s="183" t="s">
        <v>80</v>
      </c>
      <c r="P170" s="183"/>
      <c r="Q170" s="183"/>
      <c r="R170" s="183"/>
      <c r="S170" s="183"/>
      <c r="T170" s="183"/>
      <c r="U170" s="183"/>
      <c r="V170" s="183"/>
      <c r="W170" s="183"/>
      <c r="X170" s="183"/>
      <c r="Y170" s="183"/>
      <c r="Z170" s="183"/>
      <c r="AA170" s="183"/>
      <c r="AB170" s="183" t="s">
        <v>81</v>
      </c>
      <c r="AC170" s="183"/>
      <c r="AD170" s="183"/>
      <c r="AE170" s="183"/>
      <c r="AF170" s="183"/>
      <c r="AG170" s="183"/>
      <c r="AH170" s="183"/>
      <c r="AI170" s="183"/>
      <c r="AJ170" s="183"/>
      <c r="AK170" s="183"/>
      <c r="AL170" s="183"/>
      <c r="AM170" s="183"/>
      <c r="AN170" s="183"/>
      <c r="AO170" s="183" t="s">
        <v>82</v>
      </c>
      <c r="AP170" s="183"/>
      <c r="AQ170" s="183"/>
      <c r="AR170" s="183"/>
      <c r="AS170" s="183"/>
      <c r="AT170" s="183"/>
      <c r="AU170" s="183"/>
      <c r="AV170" s="183"/>
      <c r="AW170" s="183"/>
      <c r="AX170" s="183"/>
      <c r="AY170" s="183"/>
      <c r="AZ170" s="183"/>
      <c r="BA170" s="183"/>
      <c r="BB170" s="183" t="s">
        <v>83</v>
      </c>
      <c r="BC170" s="183"/>
      <c r="BD170" s="183"/>
      <c r="BE170" s="183"/>
      <c r="BF170" s="183"/>
      <c r="BG170" s="183"/>
      <c r="BH170" s="183"/>
      <c r="BI170" s="183"/>
      <c r="BJ170" s="184"/>
      <c r="BK170" s="184"/>
      <c r="BL170" s="184"/>
      <c r="BM170" s="185"/>
    </row>
    <row r="171" spans="1:65" ht="13.5" customHeight="1">
      <c r="A171" s="155"/>
      <c r="B171" s="187" t="s">
        <v>84</v>
      </c>
      <c r="C171" s="187"/>
      <c r="D171" s="187"/>
      <c r="E171" s="187"/>
      <c r="F171" s="187"/>
      <c r="G171" s="187"/>
      <c r="H171" s="188" t="s">
        <v>85</v>
      </c>
      <c r="I171" s="188"/>
      <c r="J171" s="188"/>
      <c r="K171" s="188"/>
      <c r="L171" s="188"/>
      <c r="M171" s="188"/>
      <c r="N171" s="166"/>
      <c r="O171" s="187" t="s">
        <v>84</v>
      </c>
      <c r="P171" s="187"/>
      <c r="Q171" s="187"/>
      <c r="R171" s="187"/>
      <c r="S171" s="187"/>
      <c r="T171" s="187"/>
      <c r="U171" s="188" t="s">
        <v>85</v>
      </c>
      <c r="V171" s="188"/>
      <c r="W171" s="188"/>
      <c r="X171" s="188"/>
      <c r="Y171" s="188"/>
      <c r="Z171" s="188"/>
      <c r="AA171" s="166"/>
      <c r="AB171" s="187" t="s">
        <v>84</v>
      </c>
      <c r="AC171" s="187"/>
      <c r="AD171" s="187"/>
      <c r="AE171" s="187"/>
      <c r="AF171" s="187"/>
      <c r="AG171" s="187"/>
      <c r="AH171" s="188" t="s">
        <v>85</v>
      </c>
      <c r="AI171" s="188"/>
      <c r="AJ171" s="188"/>
      <c r="AK171" s="188"/>
      <c r="AL171" s="188"/>
      <c r="AM171" s="188"/>
      <c r="AN171" s="166"/>
      <c r="AO171" s="187" t="s">
        <v>84</v>
      </c>
      <c r="AP171" s="187"/>
      <c r="AQ171" s="187"/>
      <c r="AR171" s="187"/>
      <c r="AS171" s="187"/>
      <c r="AT171" s="187"/>
      <c r="AU171" s="188" t="s">
        <v>85</v>
      </c>
      <c r="AV171" s="188"/>
      <c r="AW171" s="188"/>
      <c r="AX171" s="188"/>
      <c r="AY171" s="188"/>
      <c r="AZ171" s="188"/>
      <c r="BA171" s="166"/>
      <c r="BB171" s="187" t="s">
        <v>84</v>
      </c>
      <c r="BC171" s="187"/>
      <c r="BD171" s="187"/>
      <c r="BE171" s="187"/>
      <c r="BF171" s="187"/>
      <c r="BG171" s="187"/>
      <c r="BH171" s="188" t="s">
        <v>85</v>
      </c>
      <c r="BI171" s="188"/>
      <c r="BJ171" s="188"/>
      <c r="BK171" s="188"/>
      <c r="BL171" s="188"/>
      <c r="BM171" s="188"/>
    </row>
    <row r="172" spans="1:65" ht="13.5" customHeight="1">
      <c r="A172" s="155"/>
      <c r="B172" s="189" t="s">
        <v>86</v>
      </c>
      <c r="C172" s="189"/>
      <c r="D172" s="189"/>
      <c r="E172" s="189"/>
      <c r="F172" s="189"/>
      <c r="G172" s="189"/>
      <c r="H172" s="190" t="s">
        <v>86</v>
      </c>
      <c r="I172" s="190"/>
      <c r="J172" s="190"/>
      <c r="K172" s="190"/>
      <c r="L172" s="190"/>
      <c r="M172" s="190"/>
      <c r="N172" s="166"/>
      <c r="O172" s="189" t="s">
        <v>86</v>
      </c>
      <c r="P172" s="189"/>
      <c r="Q172" s="189"/>
      <c r="R172" s="189"/>
      <c r="S172" s="189"/>
      <c r="T172" s="189"/>
      <c r="U172" s="190" t="s">
        <v>86</v>
      </c>
      <c r="V172" s="190"/>
      <c r="W172" s="190"/>
      <c r="X172" s="190"/>
      <c r="Y172" s="190"/>
      <c r="Z172" s="190"/>
      <c r="AA172" s="166"/>
      <c r="AB172" s="189" t="s">
        <v>86</v>
      </c>
      <c r="AC172" s="189"/>
      <c r="AD172" s="189"/>
      <c r="AE172" s="189"/>
      <c r="AF172" s="189"/>
      <c r="AG172" s="189"/>
      <c r="AH172" s="190" t="s">
        <v>86</v>
      </c>
      <c r="AI172" s="190"/>
      <c r="AJ172" s="190"/>
      <c r="AK172" s="190"/>
      <c r="AL172" s="190"/>
      <c r="AM172" s="190"/>
      <c r="AN172" s="166"/>
      <c r="AO172" s="189" t="s">
        <v>86</v>
      </c>
      <c r="AP172" s="189"/>
      <c r="AQ172" s="189"/>
      <c r="AR172" s="189"/>
      <c r="AS172" s="189"/>
      <c r="AT172" s="189"/>
      <c r="AU172" s="190" t="s">
        <v>86</v>
      </c>
      <c r="AV172" s="190"/>
      <c r="AW172" s="190"/>
      <c r="AX172" s="190"/>
      <c r="AY172" s="190"/>
      <c r="AZ172" s="190"/>
      <c r="BA172" s="166"/>
      <c r="BB172" s="189" t="s">
        <v>86</v>
      </c>
      <c r="BC172" s="189"/>
      <c r="BD172" s="189"/>
      <c r="BE172" s="189"/>
      <c r="BF172" s="189"/>
      <c r="BG172" s="189"/>
      <c r="BH172" s="190" t="s">
        <v>86</v>
      </c>
      <c r="BI172" s="190"/>
      <c r="BJ172" s="190"/>
      <c r="BK172" s="190"/>
      <c r="BL172" s="190"/>
      <c r="BM172" s="190"/>
    </row>
    <row r="173" spans="1:65" ht="13.5" customHeight="1">
      <c r="A173" s="191" t="s">
        <v>87</v>
      </c>
      <c r="B173" s="192">
        <v>1</v>
      </c>
      <c r="C173" s="193"/>
      <c r="D173" s="194"/>
      <c r="E173" s="194"/>
      <c r="F173" s="195" t="s">
        <v>88</v>
      </c>
      <c r="G173" s="195" t="s">
        <v>89</v>
      </c>
      <c r="H173" s="194">
        <v>1</v>
      </c>
      <c r="I173" s="193"/>
      <c r="J173" s="194"/>
      <c r="K173" s="194"/>
      <c r="L173" s="195" t="s">
        <v>88</v>
      </c>
      <c r="M173" s="196" t="s">
        <v>89</v>
      </c>
      <c r="N173" s="166"/>
      <c r="O173" s="192">
        <v>1</v>
      </c>
      <c r="P173" s="193"/>
      <c r="Q173" s="194"/>
      <c r="R173" s="194"/>
      <c r="S173" s="195" t="s">
        <v>88</v>
      </c>
      <c r="T173" s="195" t="s">
        <v>89</v>
      </c>
      <c r="U173" s="194">
        <v>1</v>
      </c>
      <c r="V173" s="193"/>
      <c r="W173" s="194"/>
      <c r="X173" s="194"/>
      <c r="Y173" s="195" t="s">
        <v>88</v>
      </c>
      <c r="Z173" s="196" t="s">
        <v>89</v>
      </c>
      <c r="AA173" s="166"/>
      <c r="AB173" s="192">
        <v>1</v>
      </c>
      <c r="AC173" s="193"/>
      <c r="AD173" s="194"/>
      <c r="AE173" s="194"/>
      <c r="AF173" s="195" t="s">
        <v>88</v>
      </c>
      <c r="AG173" s="195" t="s">
        <v>89</v>
      </c>
      <c r="AH173" s="194">
        <v>1</v>
      </c>
      <c r="AI173" s="193"/>
      <c r="AJ173" s="194"/>
      <c r="AK173" s="194"/>
      <c r="AL173" s="195" t="s">
        <v>88</v>
      </c>
      <c r="AM173" s="196" t="s">
        <v>89</v>
      </c>
      <c r="AN173" s="166"/>
      <c r="AO173" s="192">
        <v>1</v>
      </c>
      <c r="AP173" s="193"/>
      <c r="AQ173" s="194"/>
      <c r="AR173" s="194"/>
      <c r="AS173" s="195" t="s">
        <v>88</v>
      </c>
      <c r="AT173" s="195" t="s">
        <v>89</v>
      </c>
      <c r="AU173" s="194">
        <v>1</v>
      </c>
      <c r="AV173" s="193"/>
      <c r="AW173" s="194"/>
      <c r="AX173" s="194"/>
      <c r="AY173" s="195" t="s">
        <v>88</v>
      </c>
      <c r="AZ173" s="196" t="s">
        <v>89</v>
      </c>
      <c r="BA173" s="166"/>
      <c r="BB173" s="192">
        <v>1</v>
      </c>
      <c r="BC173" s="193"/>
      <c r="BD173" s="194"/>
      <c r="BE173" s="194"/>
      <c r="BF173" s="195" t="s">
        <v>88</v>
      </c>
      <c r="BG173" s="195" t="s">
        <v>89</v>
      </c>
      <c r="BH173" s="194">
        <v>1</v>
      </c>
      <c r="BI173" s="193"/>
      <c r="BJ173" s="194"/>
      <c r="BK173" s="194"/>
      <c r="BL173" s="195" t="s">
        <v>88</v>
      </c>
      <c r="BM173" s="196" t="s">
        <v>89</v>
      </c>
    </row>
    <row r="174" spans="1:65" ht="13.5" customHeight="1">
      <c r="A174" s="191"/>
      <c r="B174" s="192"/>
      <c r="C174" s="193"/>
      <c r="D174" s="194"/>
      <c r="E174" s="194"/>
      <c r="F174" s="195"/>
      <c r="G174" s="195"/>
      <c r="H174" s="194"/>
      <c r="I174" s="193"/>
      <c r="J174" s="194"/>
      <c r="K174" s="194"/>
      <c r="L174" s="195"/>
      <c r="M174" s="196"/>
      <c r="N174" s="166"/>
      <c r="O174" s="192"/>
      <c r="P174" s="193"/>
      <c r="Q174" s="194"/>
      <c r="R174" s="194"/>
      <c r="S174" s="195"/>
      <c r="T174" s="195"/>
      <c r="U174" s="194"/>
      <c r="V174" s="193"/>
      <c r="W174" s="194"/>
      <c r="X174" s="194"/>
      <c r="Y174" s="195"/>
      <c r="Z174" s="196"/>
      <c r="AA174" s="166"/>
      <c r="AB174" s="192"/>
      <c r="AC174" s="193"/>
      <c r="AD174" s="194"/>
      <c r="AE174" s="194"/>
      <c r="AF174" s="195"/>
      <c r="AG174" s="195"/>
      <c r="AH174" s="194"/>
      <c r="AI174" s="193"/>
      <c r="AJ174" s="194"/>
      <c r="AK174" s="194"/>
      <c r="AL174" s="195"/>
      <c r="AM174" s="196"/>
      <c r="AN174" s="166"/>
      <c r="AO174" s="192"/>
      <c r="AP174" s="193"/>
      <c r="AQ174" s="194"/>
      <c r="AR174" s="194"/>
      <c r="AS174" s="195"/>
      <c r="AT174" s="195"/>
      <c r="AU174" s="194"/>
      <c r="AV174" s="193"/>
      <c r="AW174" s="194"/>
      <c r="AX174" s="194"/>
      <c r="AY174" s="195"/>
      <c r="AZ174" s="196"/>
      <c r="BA174" s="166"/>
      <c r="BB174" s="192"/>
      <c r="BC174" s="193"/>
      <c r="BD174" s="194"/>
      <c r="BE174" s="194"/>
      <c r="BF174" s="195"/>
      <c r="BG174" s="195"/>
      <c r="BH174" s="194"/>
      <c r="BI174" s="193"/>
      <c r="BJ174" s="194"/>
      <c r="BK174" s="194"/>
      <c r="BL174" s="195"/>
      <c r="BM174" s="196"/>
    </row>
    <row r="175" spans="1:65" ht="13.5" customHeight="1">
      <c r="A175" s="191"/>
      <c r="B175" s="192">
        <v>2</v>
      </c>
      <c r="C175" s="193"/>
      <c r="D175" s="194"/>
      <c r="E175" s="194"/>
      <c r="F175" s="195"/>
      <c r="G175" s="195"/>
      <c r="H175" s="194">
        <v>2</v>
      </c>
      <c r="I175" s="193"/>
      <c r="J175" s="194"/>
      <c r="K175" s="194"/>
      <c r="L175" s="195"/>
      <c r="M175" s="196"/>
      <c r="N175" s="166"/>
      <c r="O175" s="192">
        <v>2</v>
      </c>
      <c r="P175" s="193"/>
      <c r="Q175" s="194"/>
      <c r="R175" s="194"/>
      <c r="S175" s="195"/>
      <c r="T175" s="195"/>
      <c r="U175" s="194">
        <v>2</v>
      </c>
      <c r="V175" s="193"/>
      <c r="W175" s="194"/>
      <c r="X175" s="194"/>
      <c r="Y175" s="195"/>
      <c r="Z175" s="196"/>
      <c r="AA175" s="166"/>
      <c r="AB175" s="192">
        <v>2</v>
      </c>
      <c r="AC175" s="193"/>
      <c r="AD175" s="194"/>
      <c r="AE175" s="194"/>
      <c r="AF175" s="195"/>
      <c r="AG175" s="195"/>
      <c r="AH175" s="194">
        <v>2</v>
      </c>
      <c r="AI175" s="193"/>
      <c r="AJ175" s="194"/>
      <c r="AK175" s="194"/>
      <c r="AL175" s="195"/>
      <c r="AM175" s="196"/>
      <c r="AN175" s="166"/>
      <c r="AO175" s="192">
        <v>2</v>
      </c>
      <c r="AP175" s="193"/>
      <c r="AQ175" s="194"/>
      <c r="AR175" s="194"/>
      <c r="AS175" s="195"/>
      <c r="AT175" s="195"/>
      <c r="AU175" s="194">
        <v>2</v>
      </c>
      <c r="AV175" s="193"/>
      <c r="AW175" s="194"/>
      <c r="AX175" s="194"/>
      <c r="AY175" s="195"/>
      <c r="AZ175" s="196"/>
      <c r="BA175" s="166"/>
      <c r="BB175" s="192">
        <v>2</v>
      </c>
      <c r="BC175" s="193"/>
      <c r="BD175" s="194"/>
      <c r="BE175" s="194"/>
      <c r="BF175" s="195"/>
      <c r="BG175" s="195"/>
      <c r="BH175" s="194">
        <v>2</v>
      </c>
      <c r="BI175" s="193"/>
      <c r="BJ175" s="194"/>
      <c r="BK175" s="194"/>
      <c r="BL175" s="195"/>
      <c r="BM175" s="196"/>
    </row>
    <row r="176" spans="1:65" ht="13.5" customHeight="1">
      <c r="A176" s="191"/>
      <c r="B176" s="192"/>
      <c r="C176" s="193"/>
      <c r="D176" s="194"/>
      <c r="E176" s="194"/>
      <c r="F176" s="195"/>
      <c r="G176" s="195"/>
      <c r="H176" s="194"/>
      <c r="I176" s="193"/>
      <c r="J176" s="194"/>
      <c r="K176" s="194"/>
      <c r="L176" s="195"/>
      <c r="M176" s="196"/>
      <c r="N176" s="166"/>
      <c r="O176" s="192"/>
      <c r="P176" s="193"/>
      <c r="Q176" s="194"/>
      <c r="R176" s="194"/>
      <c r="S176" s="195"/>
      <c r="T176" s="195"/>
      <c r="U176" s="194"/>
      <c r="V176" s="193"/>
      <c r="W176" s="194"/>
      <c r="X176" s="194"/>
      <c r="Y176" s="195"/>
      <c r="Z176" s="196"/>
      <c r="AA176" s="166"/>
      <c r="AB176" s="192"/>
      <c r="AC176" s="193"/>
      <c r="AD176" s="194"/>
      <c r="AE176" s="194"/>
      <c r="AF176" s="195"/>
      <c r="AG176" s="195"/>
      <c r="AH176" s="194"/>
      <c r="AI176" s="193"/>
      <c r="AJ176" s="194"/>
      <c r="AK176" s="194"/>
      <c r="AL176" s="195"/>
      <c r="AM176" s="196"/>
      <c r="AN176" s="166"/>
      <c r="AO176" s="192"/>
      <c r="AP176" s="193"/>
      <c r="AQ176" s="194"/>
      <c r="AR176" s="194"/>
      <c r="AS176" s="195"/>
      <c r="AT176" s="195"/>
      <c r="AU176" s="194"/>
      <c r="AV176" s="193"/>
      <c r="AW176" s="194"/>
      <c r="AX176" s="194"/>
      <c r="AY176" s="195"/>
      <c r="AZ176" s="196"/>
      <c r="BA176" s="166"/>
      <c r="BB176" s="192"/>
      <c r="BC176" s="193"/>
      <c r="BD176" s="194"/>
      <c r="BE176" s="194"/>
      <c r="BF176" s="195"/>
      <c r="BG176" s="195"/>
      <c r="BH176" s="194"/>
      <c r="BI176" s="193"/>
      <c r="BJ176" s="194"/>
      <c r="BK176" s="194"/>
      <c r="BL176" s="195"/>
      <c r="BM176" s="196"/>
    </row>
    <row r="177" spans="1:65" ht="13.5" customHeight="1">
      <c r="A177" s="191"/>
      <c r="B177" s="192">
        <v>3</v>
      </c>
      <c r="C177" s="193"/>
      <c r="D177" s="194"/>
      <c r="E177" s="194"/>
      <c r="F177" s="195"/>
      <c r="G177" s="195"/>
      <c r="H177" s="194">
        <v>3</v>
      </c>
      <c r="I177" s="193"/>
      <c r="J177" s="194"/>
      <c r="K177" s="194"/>
      <c r="L177" s="195"/>
      <c r="M177" s="196"/>
      <c r="N177" s="166"/>
      <c r="O177" s="192">
        <v>3</v>
      </c>
      <c r="P177" s="193"/>
      <c r="Q177" s="194"/>
      <c r="R177" s="194"/>
      <c r="S177" s="195"/>
      <c r="T177" s="195"/>
      <c r="U177" s="194">
        <v>3</v>
      </c>
      <c r="V177" s="193"/>
      <c r="W177" s="194"/>
      <c r="X177" s="194"/>
      <c r="Y177" s="195"/>
      <c r="Z177" s="196"/>
      <c r="AA177" s="166"/>
      <c r="AB177" s="192">
        <v>3</v>
      </c>
      <c r="AC177" s="193"/>
      <c r="AD177" s="194"/>
      <c r="AE177" s="194"/>
      <c r="AF177" s="195"/>
      <c r="AG177" s="195"/>
      <c r="AH177" s="194">
        <v>3</v>
      </c>
      <c r="AI177" s="193"/>
      <c r="AJ177" s="194"/>
      <c r="AK177" s="194"/>
      <c r="AL177" s="195"/>
      <c r="AM177" s="196"/>
      <c r="AN177" s="166"/>
      <c r="AO177" s="192">
        <v>3</v>
      </c>
      <c r="AP177" s="193"/>
      <c r="AQ177" s="194"/>
      <c r="AR177" s="194"/>
      <c r="AS177" s="195"/>
      <c r="AT177" s="195"/>
      <c r="AU177" s="194">
        <v>3</v>
      </c>
      <c r="AV177" s="193"/>
      <c r="AW177" s="194"/>
      <c r="AX177" s="194"/>
      <c r="AY177" s="195"/>
      <c r="AZ177" s="196"/>
      <c r="BA177" s="166"/>
      <c r="BB177" s="192">
        <v>3</v>
      </c>
      <c r="BC177" s="193"/>
      <c r="BD177" s="194"/>
      <c r="BE177" s="194"/>
      <c r="BF177" s="195"/>
      <c r="BG177" s="195"/>
      <c r="BH177" s="194">
        <v>3</v>
      </c>
      <c r="BI177" s="193"/>
      <c r="BJ177" s="194"/>
      <c r="BK177" s="194"/>
      <c r="BL177" s="195"/>
      <c r="BM177" s="196"/>
    </row>
    <row r="178" spans="1:65" ht="13.5" customHeight="1">
      <c r="A178" s="191"/>
      <c r="B178" s="192"/>
      <c r="C178" s="193"/>
      <c r="D178" s="194"/>
      <c r="E178" s="194"/>
      <c r="F178" s="195"/>
      <c r="G178" s="195"/>
      <c r="H178" s="194"/>
      <c r="I178" s="193"/>
      <c r="J178" s="194"/>
      <c r="K178" s="194"/>
      <c r="L178" s="195"/>
      <c r="M178" s="196"/>
      <c r="N178" s="166"/>
      <c r="O178" s="192"/>
      <c r="P178" s="193"/>
      <c r="Q178" s="194"/>
      <c r="R178" s="194"/>
      <c r="S178" s="195"/>
      <c r="T178" s="195"/>
      <c r="U178" s="194"/>
      <c r="V178" s="193"/>
      <c r="W178" s="194"/>
      <c r="X178" s="194"/>
      <c r="Y178" s="195"/>
      <c r="Z178" s="196"/>
      <c r="AA178" s="166"/>
      <c r="AB178" s="192"/>
      <c r="AC178" s="193"/>
      <c r="AD178" s="194"/>
      <c r="AE178" s="194"/>
      <c r="AF178" s="195"/>
      <c r="AG178" s="195"/>
      <c r="AH178" s="194"/>
      <c r="AI178" s="193"/>
      <c r="AJ178" s="194"/>
      <c r="AK178" s="194"/>
      <c r="AL178" s="195"/>
      <c r="AM178" s="196"/>
      <c r="AN178" s="166"/>
      <c r="AO178" s="192"/>
      <c r="AP178" s="193"/>
      <c r="AQ178" s="194"/>
      <c r="AR178" s="194"/>
      <c r="AS178" s="195"/>
      <c r="AT178" s="195"/>
      <c r="AU178" s="194"/>
      <c r="AV178" s="193"/>
      <c r="AW178" s="194"/>
      <c r="AX178" s="194"/>
      <c r="AY178" s="195"/>
      <c r="AZ178" s="196"/>
      <c r="BA178" s="166"/>
      <c r="BB178" s="192"/>
      <c r="BC178" s="193"/>
      <c r="BD178" s="194"/>
      <c r="BE178" s="194"/>
      <c r="BF178" s="195"/>
      <c r="BG178" s="195"/>
      <c r="BH178" s="194"/>
      <c r="BI178" s="193"/>
      <c r="BJ178" s="194"/>
      <c r="BK178" s="194"/>
      <c r="BL178" s="195"/>
      <c r="BM178" s="196"/>
    </row>
    <row r="179" spans="1:65" ht="13.5" customHeight="1">
      <c r="A179" s="191"/>
      <c r="B179" s="192">
        <v>4</v>
      </c>
      <c r="C179" s="193"/>
      <c r="D179" s="194"/>
      <c r="E179" s="194"/>
      <c r="F179" s="195"/>
      <c r="G179" s="195"/>
      <c r="H179" s="194">
        <v>4</v>
      </c>
      <c r="I179" s="193"/>
      <c r="J179" s="194"/>
      <c r="K179" s="194"/>
      <c r="L179" s="195"/>
      <c r="M179" s="196"/>
      <c r="N179" s="166"/>
      <c r="O179" s="192">
        <v>4</v>
      </c>
      <c r="P179" s="193"/>
      <c r="Q179" s="194"/>
      <c r="R179" s="194"/>
      <c r="S179" s="195"/>
      <c r="T179" s="195"/>
      <c r="U179" s="194">
        <v>4</v>
      </c>
      <c r="V179" s="193"/>
      <c r="W179" s="194"/>
      <c r="X179" s="194"/>
      <c r="Y179" s="195"/>
      <c r="Z179" s="196"/>
      <c r="AA179" s="166"/>
      <c r="AB179" s="192">
        <v>4</v>
      </c>
      <c r="AC179" s="193"/>
      <c r="AD179" s="194"/>
      <c r="AE179" s="194"/>
      <c r="AF179" s="195"/>
      <c r="AG179" s="195"/>
      <c r="AH179" s="194">
        <v>4</v>
      </c>
      <c r="AI179" s="193"/>
      <c r="AJ179" s="194"/>
      <c r="AK179" s="194"/>
      <c r="AL179" s="195"/>
      <c r="AM179" s="196"/>
      <c r="AN179" s="166"/>
      <c r="AO179" s="192">
        <v>4</v>
      </c>
      <c r="AP179" s="193"/>
      <c r="AQ179" s="194"/>
      <c r="AR179" s="194"/>
      <c r="AS179" s="195"/>
      <c r="AT179" s="195"/>
      <c r="AU179" s="194">
        <v>4</v>
      </c>
      <c r="AV179" s="193"/>
      <c r="AW179" s="194"/>
      <c r="AX179" s="194"/>
      <c r="AY179" s="195"/>
      <c r="AZ179" s="196"/>
      <c r="BA179" s="166"/>
      <c r="BB179" s="192">
        <v>4</v>
      </c>
      <c r="BC179" s="193"/>
      <c r="BD179" s="194"/>
      <c r="BE179" s="194"/>
      <c r="BF179" s="195"/>
      <c r="BG179" s="195"/>
      <c r="BH179" s="194">
        <v>4</v>
      </c>
      <c r="BI179" s="193"/>
      <c r="BJ179" s="194"/>
      <c r="BK179" s="194"/>
      <c r="BL179" s="195"/>
      <c r="BM179" s="196"/>
    </row>
    <row r="180" spans="1:65" ht="13.5" customHeight="1">
      <c r="A180" s="191"/>
      <c r="B180" s="192"/>
      <c r="C180" s="193"/>
      <c r="D180" s="194"/>
      <c r="E180" s="194"/>
      <c r="F180" s="195"/>
      <c r="G180" s="195"/>
      <c r="H180" s="194"/>
      <c r="I180" s="193"/>
      <c r="J180" s="194"/>
      <c r="K180" s="194"/>
      <c r="L180" s="195"/>
      <c r="M180" s="196"/>
      <c r="N180" s="166"/>
      <c r="O180" s="192"/>
      <c r="P180" s="193"/>
      <c r="Q180" s="194"/>
      <c r="R180" s="194"/>
      <c r="S180" s="195"/>
      <c r="T180" s="195"/>
      <c r="U180" s="194"/>
      <c r="V180" s="193"/>
      <c r="W180" s="194"/>
      <c r="X180" s="194"/>
      <c r="Y180" s="195"/>
      <c r="Z180" s="196"/>
      <c r="AA180" s="166"/>
      <c r="AB180" s="192"/>
      <c r="AC180" s="193"/>
      <c r="AD180" s="194"/>
      <c r="AE180" s="194"/>
      <c r="AF180" s="195"/>
      <c r="AG180" s="195"/>
      <c r="AH180" s="194"/>
      <c r="AI180" s="193"/>
      <c r="AJ180" s="194"/>
      <c r="AK180" s="194"/>
      <c r="AL180" s="195"/>
      <c r="AM180" s="196"/>
      <c r="AN180" s="166"/>
      <c r="AO180" s="192"/>
      <c r="AP180" s="193"/>
      <c r="AQ180" s="194"/>
      <c r="AR180" s="194"/>
      <c r="AS180" s="195"/>
      <c r="AT180" s="195"/>
      <c r="AU180" s="194"/>
      <c r="AV180" s="193"/>
      <c r="AW180" s="194"/>
      <c r="AX180" s="194"/>
      <c r="AY180" s="195"/>
      <c r="AZ180" s="196"/>
      <c r="BA180" s="166"/>
      <c r="BB180" s="192"/>
      <c r="BC180" s="193"/>
      <c r="BD180" s="194"/>
      <c r="BE180" s="194"/>
      <c r="BF180" s="195"/>
      <c r="BG180" s="195"/>
      <c r="BH180" s="194"/>
      <c r="BI180" s="193"/>
      <c r="BJ180" s="194"/>
      <c r="BK180" s="194"/>
      <c r="BL180" s="195"/>
      <c r="BM180" s="196"/>
    </row>
    <row r="181" spans="1:65" ht="13.5" customHeight="1">
      <c r="A181" s="191"/>
      <c r="B181" s="192">
        <v>5</v>
      </c>
      <c r="C181" s="193"/>
      <c r="D181" s="194"/>
      <c r="E181" s="194"/>
      <c r="F181" s="195"/>
      <c r="G181" s="195"/>
      <c r="H181" s="194">
        <v>5</v>
      </c>
      <c r="I181" s="193"/>
      <c r="J181" s="194"/>
      <c r="K181" s="194"/>
      <c r="L181" s="195"/>
      <c r="M181" s="196"/>
      <c r="N181" s="166"/>
      <c r="O181" s="192">
        <v>5</v>
      </c>
      <c r="P181" s="193"/>
      <c r="Q181" s="194"/>
      <c r="R181" s="194"/>
      <c r="S181" s="195"/>
      <c r="T181" s="195"/>
      <c r="U181" s="194">
        <v>5</v>
      </c>
      <c r="V181" s="193"/>
      <c r="W181" s="194"/>
      <c r="X181" s="194"/>
      <c r="Y181" s="195"/>
      <c r="Z181" s="196"/>
      <c r="AA181" s="166"/>
      <c r="AB181" s="192">
        <v>5</v>
      </c>
      <c r="AC181" s="193"/>
      <c r="AD181" s="194"/>
      <c r="AE181" s="194"/>
      <c r="AF181" s="195"/>
      <c r="AG181" s="195"/>
      <c r="AH181" s="194">
        <v>5</v>
      </c>
      <c r="AI181" s="193"/>
      <c r="AJ181" s="194"/>
      <c r="AK181" s="194"/>
      <c r="AL181" s="195"/>
      <c r="AM181" s="196"/>
      <c r="AN181" s="166"/>
      <c r="AO181" s="192">
        <v>5</v>
      </c>
      <c r="AP181" s="193"/>
      <c r="AQ181" s="194"/>
      <c r="AR181" s="194"/>
      <c r="AS181" s="195"/>
      <c r="AT181" s="195"/>
      <c r="AU181" s="194">
        <v>5</v>
      </c>
      <c r="AV181" s="193"/>
      <c r="AW181" s="194"/>
      <c r="AX181" s="194"/>
      <c r="AY181" s="195"/>
      <c r="AZ181" s="196"/>
      <c r="BA181" s="166"/>
      <c r="BB181" s="192">
        <v>5</v>
      </c>
      <c r="BC181" s="193"/>
      <c r="BD181" s="194"/>
      <c r="BE181" s="194"/>
      <c r="BF181" s="195"/>
      <c r="BG181" s="195"/>
      <c r="BH181" s="194">
        <v>5</v>
      </c>
      <c r="BI181" s="193"/>
      <c r="BJ181" s="194"/>
      <c r="BK181" s="194"/>
      <c r="BL181" s="195"/>
      <c r="BM181" s="196"/>
    </row>
    <row r="182" spans="1:65" ht="13.5" customHeight="1">
      <c r="A182" s="191"/>
      <c r="B182" s="192"/>
      <c r="C182" s="193"/>
      <c r="D182" s="194"/>
      <c r="E182" s="194"/>
      <c r="F182" s="195"/>
      <c r="G182" s="195"/>
      <c r="H182" s="194"/>
      <c r="I182" s="193"/>
      <c r="J182" s="194"/>
      <c r="K182" s="194"/>
      <c r="L182" s="195"/>
      <c r="M182" s="196"/>
      <c r="N182" s="166"/>
      <c r="O182" s="192"/>
      <c r="P182" s="193"/>
      <c r="Q182" s="194"/>
      <c r="R182" s="194"/>
      <c r="S182" s="195"/>
      <c r="T182" s="195"/>
      <c r="U182" s="194"/>
      <c r="V182" s="193"/>
      <c r="W182" s="194"/>
      <c r="X182" s="194"/>
      <c r="Y182" s="195"/>
      <c r="Z182" s="196"/>
      <c r="AA182" s="166"/>
      <c r="AB182" s="192"/>
      <c r="AC182" s="193"/>
      <c r="AD182" s="194"/>
      <c r="AE182" s="194"/>
      <c r="AF182" s="195"/>
      <c r="AG182" s="195"/>
      <c r="AH182" s="194"/>
      <c r="AI182" s="193"/>
      <c r="AJ182" s="194"/>
      <c r="AK182" s="194"/>
      <c r="AL182" s="195"/>
      <c r="AM182" s="196"/>
      <c r="AN182" s="166"/>
      <c r="AO182" s="192"/>
      <c r="AP182" s="193"/>
      <c r="AQ182" s="194"/>
      <c r="AR182" s="194"/>
      <c r="AS182" s="195"/>
      <c r="AT182" s="195"/>
      <c r="AU182" s="194"/>
      <c r="AV182" s="193"/>
      <c r="AW182" s="194"/>
      <c r="AX182" s="194"/>
      <c r="AY182" s="195"/>
      <c r="AZ182" s="196"/>
      <c r="BA182" s="166"/>
      <c r="BB182" s="192"/>
      <c r="BC182" s="193"/>
      <c r="BD182" s="194"/>
      <c r="BE182" s="194"/>
      <c r="BF182" s="195"/>
      <c r="BG182" s="195"/>
      <c r="BH182" s="194"/>
      <c r="BI182" s="193"/>
      <c r="BJ182" s="194"/>
      <c r="BK182" s="194"/>
      <c r="BL182" s="195"/>
      <c r="BM182" s="196"/>
    </row>
    <row r="183" spans="1:65" ht="13.5" customHeight="1">
      <c r="A183" s="191"/>
      <c r="B183" s="192">
        <v>6</v>
      </c>
      <c r="C183" s="193"/>
      <c r="D183" s="194"/>
      <c r="E183" s="194"/>
      <c r="F183" s="195"/>
      <c r="G183" s="195"/>
      <c r="H183" s="194">
        <v>6</v>
      </c>
      <c r="I183" s="193"/>
      <c r="J183" s="194"/>
      <c r="K183" s="194"/>
      <c r="L183" s="195"/>
      <c r="M183" s="196"/>
      <c r="N183" s="166"/>
      <c r="O183" s="192">
        <v>6</v>
      </c>
      <c r="P183" s="193"/>
      <c r="Q183" s="194"/>
      <c r="R183" s="194"/>
      <c r="S183" s="195"/>
      <c r="T183" s="195"/>
      <c r="U183" s="194">
        <v>6</v>
      </c>
      <c r="V183" s="193"/>
      <c r="W183" s="194"/>
      <c r="X183" s="194"/>
      <c r="Y183" s="195"/>
      <c r="Z183" s="196"/>
      <c r="AA183" s="166"/>
      <c r="AB183" s="192">
        <v>6</v>
      </c>
      <c r="AC183" s="193"/>
      <c r="AD183" s="194"/>
      <c r="AE183" s="194"/>
      <c r="AF183" s="195"/>
      <c r="AG183" s="195"/>
      <c r="AH183" s="194">
        <v>6</v>
      </c>
      <c r="AI183" s="193"/>
      <c r="AJ183" s="194"/>
      <c r="AK183" s="194"/>
      <c r="AL183" s="195"/>
      <c r="AM183" s="196"/>
      <c r="AN183" s="166"/>
      <c r="AO183" s="192">
        <v>6</v>
      </c>
      <c r="AP183" s="193"/>
      <c r="AQ183" s="194"/>
      <c r="AR183" s="194"/>
      <c r="AS183" s="195"/>
      <c r="AT183" s="195"/>
      <c r="AU183" s="194">
        <v>6</v>
      </c>
      <c r="AV183" s="193"/>
      <c r="AW183" s="194"/>
      <c r="AX183" s="194"/>
      <c r="AY183" s="195"/>
      <c r="AZ183" s="196"/>
      <c r="BA183" s="166"/>
      <c r="BB183" s="192">
        <v>6</v>
      </c>
      <c r="BC183" s="193"/>
      <c r="BD183" s="194"/>
      <c r="BE183" s="194"/>
      <c r="BF183" s="195"/>
      <c r="BG183" s="195"/>
      <c r="BH183" s="194">
        <v>6</v>
      </c>
      <c r="BI183" s="193"/>
      <c r="BJ183" s="194"/>
      <c r="BK183" s="194"/>
      <c r="BL183" s="195"/>
      <c r="BM183" s="196"/>
    </row>
    <row r="184" spans="1:65" ht="13.5" customHeight="1">
      <c r="A184" s="191"/>
      <c r="B184" s="192"/>
      <c r="C184" s="193"/>
      <c r="D184" s="194"/>
      <c r="E184" s="194"/>
      <c r="F184" s="195"/>
      <c r="G184" s="195"/>
      <c r="H184" s="194"/>
      <c r="I184" s="193"/>
      <c r="J184" s="194"/>
      <c r="K184" s="194"/>
      <c r="L184" s="195"/>
      <c r="M184" s="196"/>
      <c r="N184" s="166"/>
      <c r="O184" s="192"/>
      <c r="P184" s="193"/>
      <c r="Q184" s="194"/>
      <c r="R184" s="194"/>
      <c r="S184" s="195"/>
      <c r="T184" s="195"/>
      <c r="U184" s="194"/>
      <c r="V184" s="193"/>
      <c r="W184" s="194"/>
      <c r="X184" s="194"/>
      <c r="Y184" s="195"/>
      <c r="Z184" s="196"/>
      <c r="AA184" s="166"/>
      <c r="AB184" s="192"/>
      <c r="AC184" s="193"/>
      <c r="AD184" s="194"/>
      <c r="AE184" s="194"/>
      <c r="AF184" s="195"/>
      <c r="AG184" s="195"/>
      <c r="AH184" s="194"/>
      <c r="AI184" s="193"/>
      <c r="AJ184" s="194"/>
      <c r="AK184" s="194"/>
      <c r="AL184" s="195"/>
      <c r="AM184" s="196"/>
      <c r="AN184" s="166"/>
      <c r="AO184" s="192"/>
      <c r="AP184" s="193"/>
      <c r="AQ184" s="194"/>
      <c r="AR184" s="194"/>
      <c r="AS184" s="195"/>
      <c r="AT184" s="195"/>
      <c r="AU184" s="194"/>
      <c r="AV184" s="193"/>
      <c r="AW184" s="194"/>
      <c r="AX184" s="194"/>
      <c r="AY184" s="195"/>
      <c r="AZ184" s="196"/>
      <c r="BA184" s="166"/>
      <c r="BB184" s="192"/>
      <c r="BC184" s="193"/>
      <c r="BD184" s="194"/>
      <c r="BE184" s="194"/>
      <c r="BF184" s="195"/>
      <c r="BG184" s="195"/>
      <c r="BH184" s="194"/>
      <c r="BI184" s="193"/>
      <c r="BJ184" s="194"/>
      <c r="BK184" s="194"/>
      <c r="BL184" s="195"/>
      <c r="BM184" s="196"/>
    </row>
    <row r="185" spans="1:65" ht="13.5" customHeight="1">
      <c r="A185" s="197"/>
      <c r="B185" s="198" t="s">
        <v>90</v>
      </c>
      <c r="C185" s="198"/>
      <c r="D185" s="199" t="s">
        <v>91</v>
      </c>
      <c r="E185" s="199"/>
      <c r="F185" s="200"/>
      <c r="G185" s="200"/>
      <c r="H185" s="199" t="s">
        <v>90</v>
      </c>
      <c r="I185" s="199"/>
      <c r="J185" s="199" t="s">
        <v>91</v>
      </c>
      <c r="K185" s="199"/>
      <c r="L185" s="201"/>
      <c r="M185" s="201"/>
      <c r="N185" s="166"/>
      <c r="O185" s="198" t="s">
        <v>90</v>
      </c>
      <c r="P185" s="198"/>
      <c r="Q185" s="199" t="s">
        <v>91</v>
      </c>
      <c r="R185" s="199"/>
      <c r="S185" s="200"/>
      <c r="T185" s="200"/>
      <c r="U185" s="202" t="s">
        <v>90</v>
      </c>
      <c r="V185" s="202"/>
      <c r="W185" s="202" t="s">
        <v>91</v>
      </c>
      <c r="X185" s="202"/>
      <c r="Y185" s="201"/>
      <c r="Z185" s="201"/>
      <c r="AA185" s="166"/>
      <c r="AB185" s="203" t="s">
        <v>90</v>
      </c>
      <c r="AC185" s="203"/>
      <c r="AD185" s="202" t="s">
        <v>91</v>
      </c>
      <c r="AE185" s="202"/>
      <c r="AF185" s="200"/>
      <c r="AG185" s="200"/>
      <c r="AH185" s="202" t="s">
        <v>90</v>
      </c>
      <c r="AI185" s="202"/>
      <c r="AJ185" s="202" t="s">
        <v>91</v>
      </c>
      <c r="AK185" s="202"/>
      <c r="AL185" s="201"/>
      <c r="AM185" s="201"/>
      <c r="AN185" s="166"/>
      <c r="AO185" s="203" t="s">
        <v>90</v>
      </c>
      <c r="AP185" s="203"/>
      <c r="AQ185" s="202" t="s">
        <v>91</v>
      </c>
      <c r="AR185" s="202"/>
      <c r="AS185" s="200"/>
      <c r="AT185" s="200"/>
      <c r="AU185" s="202" t="s">
        <v>90</v>
      </c>
      <c r="AV185" s="202"/>
      <c r="AW185" s="202" t="s">
        <v>91</v>
      </c>
      <c r="AX185" s="202"/>
      <c r="AY185" s="201"/>
      <c r="AZ185" s="201"/>
      <c r="BA185" s="166"/>
      <c r="BB185" s="203" t="s">
        <v>90</v>
      </c>
      <c r="BC185" s="203"/>
      <c r="BD185" s="202" t="s">
        <v>91</v>
      </c>
      <c r="BE185" s="202"/>
      <c r="BF185" s="204"/>
      <c r="BG185" s="204"/>
      <c r="BH185" s="202" t="s">
        <v>90</v>
      </c>
      <c r="BI185" s="202"/>
      <c r="BJ185" s="202" t="s">
        <v>91</v>
      </c>
      <c r="BK185" s="202"/>
      <c r="BL185" s="205"/>
      <c r="BM185" s="205"/>
    </row>
    <row r="186" spans="1:65" ht="10.5" customHeight="1">
      <c r="A186" s="155"/>
      <c r="B186" s="206"/>
      <c r="C186" s="166"/>
      <c r="D186" s="206"/>
      <c r="E186" s="206"/>
      <c r="F186" s="207"/>
      <c r="G186" s="207"/>
      <c r="H186" s="206"/>
      <c r="I186" s="166"/>
      <c r="J186" s="206"/>
      <c r="K186" s="206"/>
      <c r="L186" s="207"/>
      <c r="M186" s="207"/>
      <c r="N186" s="166"/>
      <c r="O186" s="206"/>
      <c r="P186" s="166"/>
      <c r="Q186" s="206"/>
      <c r="R186" s="206"/>
      <c r="S186" s="207"/>
      <c r="T186" s="207"/>
      <c r="U186" s="206"/>
      <c r="V186" s="166"/>
      <c r="W186" s="206"/>
      <c r="X186" s="206"/>
      <c r="Y186" s="207"/>
      <c r="Z186" s="207"/>
      <c r="AA186" s="166"/>
      <c r="AB186" s="206"/>
      <c r="AC186" s="166"/>
      <c r="AD186" s="206"/>
      <c r="AE186" s="206"/>
      <c r="AF186" s="207"/>
      <c r="AG186" s="207"/>
      <c r="AH186" s="206"/>
      <c r="AI186" s="166"/>
      <c r="AJ186" s="206"/>
      <c r="AK186" s="206"/>
      <c r="AL186" s="207"/>
      <c r="AM186" s="207"/>
      <c r="AN186" s="166"/>
      <c r="AO186" s="206"/>
      <c r="AP186" s="166"/>
      <c r="AQ186" s="206"/>
      <c r="AR186" s="206"/>
      <c r="AS186" s="207"/>
      <c r="AT186" s="207"/>
      <c r="AU186" s="206"/>
      <c r="AV186" s="166"/>
      <c r="AW186" s="206"/>
      <c r="AX186" s="206"/>
      <c r="AY186" s="207"/>
      <c r="AZ186" s="207"/>
      <c r="BA186" s="166"/>
      <c r="BB186" s="206"/>
      <c r="BC186" s="166"/>
      <c r="BD186" s="206"/>
      <c r="BE186" s="206"/>
      <c r="BF186" s="207"/>
      <c r="BG186" s="207"/>
      <c r="BH186" s="206"/>
      <c r="BI186" s="166"/>
      <c r="BJ186" s="206"/>
      <c r="BK186" s="206"/>
      <c r="BL186" s="207"/>
      <c r="BM186" s="208"/>
    </row>
    <row r="187" spans="1:65" ht="15" customHeight="1">
      <c r="A187" s="209" t="s">
        <v>92</v>
      </c>
      <c r="B187" s="209"/>
      <c r="C187" s="209"/>
      <c r="D187" s="209"/>
      <c r="E187" s="210" t="str">
        <f>O167</f>
        <v>TJ Kralupy</v>
      </c>
      <c r="F187" s="210"/>
      <c r="G187" s="210"/>
      <c r="H187" s="210"/>
      <c r="I187" s="210"/>
      <c r="J187" s="210"/>
      <c r="K187" s="210"/>
      <c r="L187" s="211" t="s">
        <v>93</v>
      </c>
      <c r="M187" s="211"/>
      <c r="N187" s="211"/>
      <c r="O187" s="211"/>
      <c r="P187" s="211"/>
      <c r="Q187" s="295" t="str">
        <f aca="true" t="shared" si="2" ref="Q187">AB167</f>
        <v>SK TO Duchcov</v>
      </c>
      <c r="R187" s="295"/>
      <c r="S187" s="295"/>
      <c r="T187" s="295"/>
      <c r="U187" s="295"/>
      <c r="V187" s="295"/>
      <c r="W187" s="213" t="s">
        <v>94</v>
      </c>
      <c r="X187" s="213"/>
      <c r="Y187" s="213"/>
      <c r="Z187" s="166"/>
      <c r="AA187" s="214" t="s">
        <v>95</v>
      </c>
      <c r="AB187" s="214"/>
      <c r="AC187" s="214"/>
      <c r="AD187" s="214"/>
      <c r="AE187" s="214"/>
      <c r="AF187" s="215" t="s">
        <v>96</v>
      </c>
      <c r="AG187" s="216" t="s">
        <v>97</v>
      </c>
      <c r="AH187" s="166"/>
      <c r="AI187" s="217" t="s">
        <v>98</v>
      </c>
      <c r="AJ187" s="218"/>
      <c r="AK187" s="218"/>
      <c r="AL187" s="218"/>
      <c r="AM187" s="218"/>
      <c r="AN187" s="218"/>
      <c r="AO187" s="218"/>
      <c r="AP187" s="218"/>
      <c r="AQ187" s="218"/>
      <c r="AR187" s="218"/>
      <c r="AS187" s="218"/>
      <c r="AT187" s="218"/>
      <c r="AU187" s="218"/>
      <c r="AV187" s="218"/>
      <c r="AW187" s="218"/>
      <c r="AX187" s="218"/>
      <c r="AY187" s="218"/>
      <c r="AZ187" s="218"/>
      <c r="BA187" s="218"/>
      <c r="BB187" s="166"/>
      <c r="BC187" s="166"/>
      <c r="BD187" s="166"/>
      <c r="BE187" s="166"/>
      <c r="BF187" s="166"/>
      <c r="BG187" s="166"/>
      <c r="BH187" s="166"/>
      <c r="BI187" s="166"/>
      <c r="BJ187" s="166"/>
      <c r="BK187" s="166"/>
      <c r="BL187" s="166"/>
      <c r="BM187" s="219"/>
    </row>
    <row r="188" spans="1:65" ht="15" customHeight="1">
      <c r="A188" s="220" t="s">
        <v>99</v>
      </c>
      <c r="B188" s="220"/>
      <c r="C188" s="220"/>
      <c r="D188" s="220"/>
      <c r="E188" s="220"/>
      <c r="F188" s="220"/>
      <c r="G188" s="220"/>
      <c r="H188" s="220"/>
      <c r="I188" s="220"/>
      <c r="J188" s="221" t="s">
        <v>100</v>
      </c>
      <c r="K188" s="221"/>
      <c r="L188" s="222" t="s">
        <v>99</v>
      </c>
      <c r="M188" s="222"/>
      <c r="N188" s="222"/>
      <c r="O188" s="222"/>
      <c r="P188" s="222"/>
      <c r="Q188" s="222"/>
      <c r="R188" s="222"/>
      <c r="S188" s="222"/>
      <c r="T188" s="222"/>
      <c r="U188" s="223" t="s">
        <v>100</v>
      </c>
      <c r="V188" s="223"/>
      <c r="W188" s="224" t="s">
        <v>101</v>
      </c>
      <c r="X188" s="225" t="s">
        <v>102</v>
      </c>
      <c r="Y188" s="225" t="s">
        <v>103</v>
      </c>
      <c r="Z188" s="225"/>
      <c r="AA188" s="225" t="s">
        <v>104</v>
      </c>
      <c r="AB188" s="226" t="s">
        <v>105</v>
      </c>
      <c r="AC188" s="227" t="s">
        <v>106</v>
      </c>
      <c r="AD188" s="228" t="s">
        <v>107</v>
      </c>
      <c r="AE188" s="228"/>
      <c r="AF188" s="228"/>
      <c r="AG188" s="228"/>
      <c r="AH188" s="145"/>
      <c r="AI188" s="229"/>
      <c r="AJ188" s="229"/>
      <c r="AK188" s="229"/>
      <c r="AL188" s="229"/>
      <c r="AM188" s="229"/>
      <c r="AN188" s="229"/>
      <c r="AO188" s="229"/>
      <c r="AP188" s="229"/>
      <c r="AQ188" s="229"/>
      <c r="AR188" s="229"/>
      <c r="AS188" s="229"/>
      <c r="AT188" s="229"/>
      <c r="AU188" s="229"/>
      <c r="AV188" s="229"/>
      <c r="AW188" s="229"/>
      <c r="AX188" s="229"/>
      <c r="AY188" s="229"/>
      <c r="AZ188" s="229"/>
      <c r="BA188" s="229"/>
      <c r="BB188" s="145"/>
      <c r="BC188" s="230" t="s">
        <v>108</v>
      </c>
      <c r="BD188" s="230"/>
      <c r="BE188" s="230"/>
      <c r="BF188" s="230"/>
      <c r="BG188" s="230"/>
      <c r="BH188" s="230"/>
      <c r="BI188" s="230"/>
      <c r="BJ188" s="230"/>
      <c r="BK188" s="230"/>
      <c r="BL188" s="230"/>
      <c r="BM188" s="230"/>
    </row>
    <row r="189" spans="1:65" ht="15" customHeight="1">
      <c r="A189" s="232"/>
      <c r="B189" s="232"/>
      <c r="C189" s="232"/>
      <c r="D189" s="232"/>
      <c r="E189" s="232"/>
      <c r="F189" s="232"/>
      <c r="G189" s="232"/>
      <c r="H189" s="232"/>
      <c r="I189" s="232"/>
      <c r="J189" s="233"/>
      <c r="K189" s="233"/>
      <c r="L189" s="234"/>
      <c r="M189" s="234"/>
      <c r="N189" s="234"/>
      <c r="O189" s="234"/>
      <c r="P189" s="234"/>
      <c r="Q189" s="234"/>
      <c r="R189" s="234"/>
      <c r="S189" s="234"/>
      <c r="T189" s="234"/>
      <c r="U189" s="233"/>
      <c r="V189" s="233"/>
      <c r="W189" s="235"/>
      <c r="X189" s="193"/>
      <c r="Y189" s="194"/>
      <c r="Z189" s="194"/>
      <c r="AA189" s="193"/>
      <c r="AB189" s="193"/>
      <c r="AC189" s="193"/>
      <c r="AD189" s="236"/>
      <c r="AE189" s="236"/>
      <c r="AF189" s="236"/>
      <c r="AG189" s="236"/>
      <c r="AH189" s="166"/>
      <c r="AI189" s="229"/>
      <c r="AJ189" s="229"/>
      <c r="AK189" s="229"/>
      <c r="AL189" s="229"/>
      <c r="AM189" s="229"/>
      <c r="AN189" s="229"/>
      <c r="AO189" s="229"/>
      <c r="AP189" s="229"/>
      <c r="AQ189" s="229"/>
      <c r="AR189" s="229"/>
      <c r="AS189" s="229"/>
      <c r="AT189" s="229"/>
      <c r="AU189" s="229"/>
      <c r="AV189" s="229"/>
      <c r="AW189" s="229"/>
      <c r="AX189" s="229"/>
      <c r="AY189" s="229"/>
      <c r="AZ189" s="229"/>
      <c r="BA189" s="229"/>
      <c r="BB189" s="166"/>
      <c r="BC189" s="232"/>
      <c r="BD189" s="232"/>
      <c r="BE189" s="232"/>
      <c r="BF189" s="237" t="s">
        <v>96</v>
      </c>
      <c r="BG189" s="237"/>
      <c r="BH189" s="237"/>
      <c r="BI189" s="237" t="s">
        <v>97</v>
      </c>
      <c r="BJ189" s="237"/>
      <c r="BK189" s="238" t="s">
        <v>109</v>
      </c>
      <c r="BL189" s="238"/>
      <c r="BM189" s="238"/>
    </row>
    <row r="190" spans="1:65" ht="15" customHeight="1">
      <c r="A190" s="232"/>
      <c r="B190" s="232"/>
      <c r="C190" s="232"/>
      <c r="D190" s="232"/>
      <c r="E190" s="232"/>
      <c r="F190" s="232"/>
      <c r="G190" s="232"/>
      <c r="H190" s="232"/>
      <c r="I190" s="232"/>
      <c r="J190" s="233"/>
      <c r="K190" s="233"/>
      <c r="L190" s="239"/>
      <c r="M190" s="239"/>
      <c r="N190" s="239"/>
      <c r="O190" s="239"/>
      <c r="P190" s="239"/>
      <c r="Q190" s="239"/>
      <c r="R190" s="239"/>
      <c r="S190" s="239"/>
      <c r="T190" s="239"/>
      <c r="U190" s="233"/>
      <c r="V190" s="233"/>
      <c r="W190" s="235"/>
      <c r="X190" s="193"/>
      <c r="Y190" s="194"/>
      <c r="Z190" s="194"/>
      <c r="AA190" s="193"/>
      <c r="AB190" s="193"/>
      <c r="AC190" s="193"/>
      <c r="AD190" s="236"/>
      <c r="AE190" s="236"/>
      <c r="AF190" s="236"/>
      <c r="AG190" s="236"/>
      <c r="AH190" s="166"/>
      <c r="AI190" s="229"/>
      <c r="AJ190" s="229"/>
      <c r="AK190" s="229"/>
      <c r="AL190" s="229"/>
      <c r="AM190" s="229"/>
      <c r="AN190" s="229"/>
      <c r="AO190" s="229"/>
      <c r="AP190" s="229"/>
      <c r="AQ190" s="229"/>
      <c r="AR190" s="229"/>
      <c r="AS190" s="229"/>
      <c r="AT190" s="229"/>
      <c r="AU190" s="229"/>
      <c r="AV190" s="229"/>
      <c r="AW190" s="229"/>
      <c r="AX190" s="229"/>
      <c r="AY190" s="229"/>
      <c r="AZ190" s="229"/>
      <c r="BA190" s="229"/>
      <c r="BB190" s="166"/>
      <c r="BC190" s="189" t="s">
        <v>79</v>
      </c>
      <c r="BD190" s="189"/>
      <c r="BE190" s="189"/>
      <c r="BF190" s="240"/>
      <c r="BG190" s="241"/>
      <c r="BH190" s="242"/>
      <c r="BI190" s="240"/>
      <c r="BJ190" s="242"/>
      <c r="BK190" s="240"/>
      <c r="BL190" s="241"/>
      <c r="BM190" s="243"/>
    </row>
    <row r="191" spans="1:65" ht="15" customHeight="1">
      <c r="A191" s="232"/>
      <c r="B191" s="232"/>
      <c r="C191" s="232"/>
      <c r="D191" s="232"/>
      <c r="E191" s="232"/>
      <c r="F191" s="232"/>
      <c r="G191" s="232"/>
      <c r="H191" s="232"/>
      <c r="I191" s="232"/>
      <c r="J191" s="233"/>
      <c r="K191" s="233"/>
      <c r="L191" s="239"/>
      <c r="M191" s="239"/>
      <c r="N191" s="239"/>
      <c r="O191" s="239"/>
      <c r="P191" s="239"/>
      <c r="Q191" s="239"/>
      <c r="R191" s="239"/>
      <c r="S191" s="239"/>
      <c r="T191" s="239"/>
      <c r="U191" s="233"/>
      <c r="V191" s="233"/>
      <c r="W191" s="235"/>
      <c r="X191" s="193"/>
      <c r="Y191" s="194"/>
      <c r="Z191" s="194"/>
      <c r="AA191" s="193"/>
      <c r="AB191" s="193"/>
      <c r="AC191" s="193"/>
      <c r="AD191" s="236"/>
      <c r="AE191" s="236"/>
      <c r="AF191" s="236"/>
      <c r="AG191" s="236"/>
      <c r="AH191" s="166"/>
      <c r="AI191" s="229"/>
      <c r="AJ191" s="229"/>
      <c r="AK191" s="229"/>
      <c r="AL191" s="229"/>
      <c r="AM191" s="229"/>
      <c r="AN191" s="229"/>
      <c r="AO191" s="229"/>
      <c r="AP191" s="229"/>
      <c r="AQ191" s="229"/>
      <c r="AR191" s="229"/>
      <c r="AS191" s="229"/>
      <c r="AT191" s="229"/>
      <c r="AU191" s="229"/>
      <c r="AV191" s="229"/>
      <c r="AW191" s="229"/>
      <c r="AX191" s="229"/>
      <c r="AY191" s="229"/>
      <c r="AZ191" s="229"/>
      <c r="BA191" s="229"/>
      <c r="BB191" s="166"/>
      <c r="BC191" s="189" t="s">
        <v>80</v>
      </c>
      <c r="BD191" s="189"/>
      <c r="BE191" s="189"/>
      <c r="BF191" s="244"/>
      <c r="BG191" s="245"/>
      <c r="BH191" s="246"/>
      <c r="BI191" s="244"/>
      <c r="BJ191" s="246"/>
      <c r="BK191" s="240"/>
      <c r="BL191" s="241"/>
      <c r="BM191" s="243"/>
    </row>
    <row r="192" spans="1:65" ht="15" customHeight="1">
      <c r="A192" s="232"/>
      <c r="B192" s="232"/>
      <c r="C192" s="232"/>
      <c r="D192" s="232"/>
      <c r="E192" s="232"/>
      <c r="F192" s="232"/>
      <c r="G192" s="232"/>
      <c r="H192" s="232"/>
      <c r="I192" s="232"/>
      <c r="J192" s="233"/>
      <c r="K192" s="233"/>
      <c r="L192" s="239"/>
      <c r="M192" s="239"/>
      <c r="N192" s="239"/>
      <c r="O192" s="239"/>
      <c r="P192" s="239"/>
      <c r="Q192" s="239"/>
      <c r="R192" s="239"/>
      <c r="S192" s="239"/>
      <c r="T192" s="239"/>
      <c r="U192" s="233"/>
      <c r="V192" s="233"/>
      <c r="W192" s="235"/>
      <c r="X192" s="193"/>
      <c r="Y192" s="194"/>
      <c r="Z192" s="194"/>
      <c r="AA192" s="193"/>
      <c r="AB192" s="193"/>
      <c r="AC192" s="193"/>
      <c r="AD192" s="236"/>
      <c r="AE192" s="236"/>
      <c r="AF192" s="236"/>
      <c r="AG192" s="236"/>
      <c r="AH192" s="166"/>
      <c r="AI192" s="229"/>
      <c r="AJ192" s="229"/>
      <c r="AK192" s="229"/>
      <c r="AL192" s="229"/>
      <c r="AM192" s="229"/>
      <c r="AN192" s="229"/>
      <c r="AO192" s="229"/>
      <c r="AP192" s="229"/>
      <c r="AQ192" s="229"/>
      <c r="AR192" s="229"/>
      <c r="AS192" s="229"/>
      <c r="AT192" s="229"/>
      <c r="AU192" s="229"/>
      <c r="AV192" s="229"/>
      <c r="AW192" s="229"/>
      <c r="AX192" s="229"/>
      <c r="AY192" s="229"/>
      <c r="AZ192" s="229"/>
      <c r="BA192" s="229"/>
      <c r="BB192" s="166"/>
      <c r="BC192" s="189" t="s">
        <v>81</v>
      </c>
      <c r="BD192" s="189"/>
      <c r="BE192" s="189"/>
      <c r="BF192" s="244"/>
      <c r="BG192" s="245"/>
      <c r="BH192" s="246"/>
      <c r="BI192" s="244"/>
      <c r="BJ192" s="246"/>
      <c r="BK192" s="240"/>
      <c r="BL192" s="241"/>
      <c r="BM192" s="243"/>
    </row>
    <row r="193" spans="1:65" ht="15" customHeight="1">
      <c r="A193" s="232"/>
      <c r="B193" s="232"/>
      <c r="C193" s="232"/>
      <c r="D193" s="232"/>
      <c r="E193" s="232"/>
      <c r="F193" s="232"/>
      <c r="G193" s="232"/>
      <c r="H193" s="232"/>
      <c r="I193" s="232"/>
      <c r="J193" s="233"/>
      <c r="K193" s="233"/>
      <c r="L193" s="239"/>
      <c r="M193" s="239"/>
      <c r="N193" s="239"/>
      <c r="O193" s="239"/>
      <c r="P193" s="239"/>
      <c r="Q193" s="239"/>
      <c r="R193" s="239"/>
      <c r="S193" s="239"/>
      <c r="T193" s="239"/>
      <c r="U193" s="233"/>
      <c r="V193" s="233"/>
      <c r="W193" s="235"/>
      <c r="X193" s="193"/>
      <c r="Y193" s="194"/>
      <c r="Z193" s="194"/>
      <c r="AA193" s="193"/>
      <c r="AB193" s="193"/>
      <c r="AC193" s="193"/>
      <c r="AD193" s="236"/>
      <c r="AE193" s="236"/>
      <c r="AF193" s="236"/>
      <c r="AG193" s="236"/>
      <c r="AH193" s="166"/>
      <c r="AI193" s="229"/>
      <c r="AJ193" s="229"/>
      <c r="AK193" s="229"/>
      <c r="AL193" s="229"/>
      <c r="AM193" s="229"/>
      <c r="AN193" s="229"/>
      <c r="AO193" s="229"/>
      <c r="AP193" s="229"/>
      <c r="AQ193" s="229"/>
      <c r="AR193" s="229"/>
      <c r="AS193" s="229"/>
      <c r="AT193" s="229"/>
      <c r="AU193" s="229"/>
      <c r="AV193" s="229"/>
      <c r="AW193" s="229"/>
      <c r="AX193" s="229"/>
      <c r="AY193" s="229"/>
      <c r="AZ193" s="229"/>
      <c r="BA193" s="229"/>
      <c r="BB193" s="166"/>
      <c r="BC193" s="189" t="s">
        <v>82</v>
      </c>
      <c r="BD193" s="189"/>
      <c r="BE193" s="189"/>
      <c r="BF193" s="244"/>
      <c r="BG193" s="245"/>
      <c r="BH193" s="246"/>
      <c r="BI193" s="244"/>
      <c r="BJ193" s="246"/>
      <c r="BK193" s="240"/>
      <c r="BL193" s="241"/>
      <c r="BM193" s="243"/>
    </row>
    <row r="194" spans="1:65" ht="15" customHeight="1">
      <c r="A194" s="232"/>
      <c r="B194" s="232"/>
      <c r="C194" s="232"/>
      <c r="D194" s="232"/>
      <c r="E194" s="232"/>
      <c r="F194" s="232"/>
      <c r="G194" s="232"/>
      <c r="H194" s="232"/>
      <c r="I194" s="232"/>
      <c r="J194" s="233"/>
      <c r="K194" s="233"/>
      <c r="L194" s="239"/>
      <c r="M194" s="239"/>
      <c r="N194" s="239"/>
      <c r="O194" s="239"/>
      <c r="P194" s="239"/>
      <c r="Q194" s="239"/>
      <c r="R194" s="239"/>
      <c r="S194" s="239"/>
      <c r="T194" s="239"/>
      <c r="U194" s="233"/>
      <c r="V194" s="233"/>
      <c r="W194" s="235"/>
      <c r="X194" s="193"/>
      <c r="Y194" s="194"/>
      <c r="Z194" s="194"/>
      <c r="AA194" s="193"/>
      <c r="AB194" s="193"/>
      <c r="AC194" s="193"/>
      <c r="AD194" s="236"/>
      <c r="AE194" s="236"/>
      <c r="AF194" s="236"/>
      <c r="AG194" s="236"/>
      <c r="AH194" s="166"/>
      <c r="AI194" s="229"/>
      <c r="AJ194" s="229"/>
      <c r="AK194" s="229"/>
      <c r="AL194" s="229"/>
      <c r="AM194" s="229"/>
      <c r="AN194" s="229"/>
      <c r="AO194" s="229"/>
      <c r="AP194" s="229"/>
      <c r="AQ194" s="229"/>
      <c r="AR194" s="229"/>
      <c r="AS194" s="229"/>
      <c r="AT194" s="229"/>
      <c r="AU194" s="229"/>
      <c r="AV194" s="229"/>
      <c r="AW194" s="229"/>
      <c r="AX194" s="229"/>
      <c r="AY194" s="229"/>
      <c r="AZ194" s="229"/>
      <c r="BA194" s="229"/>
      <c r="BB194" s="166"/>
      <c r="BC194" s="189" t="s">
        <v>83</v>
      </c>
      <c r="BD194" s="189"/>
      <c r="BE194" s="189"/>
      <c r="BF194" s="244"/>
      <c r="BG194" s="245"/>
      <c r="BH194" s="246"/>
      <c r="BI194" s="244"/>
      <c r="BJ194" s="246"/>
      <c r="BK194" s="240"/>
      <c r="BL194" s="241"/>
      <c r="BM194" s="243"/>
    </row>
    <row r="195" spans="1:65" ht="15" customHeight="1">
      <c r="A195" s="232"/>
      <c r="B195" s="232"/>
      <c r="C195" s="232"/>
      <c r="D195" s="232"/>
      <c r="E195" s="232"/>
      <c r="F195" s="232"/>
      <c r="G195" s="232"/>
      <c r="H195" s="232"/>
      <c r="I195" s="232"/>
      <c r="J195" s="233"/>
      <c r="K195" s="233"/>
      <c r="L195" s="239"/>
      <c r="M195" s="239"/>
      <c r="N195" s="239"/>
      <c r="O195" s="239"/>
      <c r="P195" s="239"/>
      <c r="Q195" s="239"/>
      <c r="R195" s="239"/>
      <c r="S195" s="239"/>
      <c r="T195" s="239"/>
      <c r="U195" s="233"/>
      <c r="V195" s="233"/>
      <c r="W195" s="235"/>
      <c r="X195" s="193"/>
      <c r="Y195" s="194"/>
      <c r="Z195" s="194"/>
      <c r="AA195" s="193"/>
      <c r="AB195" s="193"/>
      <c r="AC195" s="193"/>
      <c r="AD195" s="236"/>
      <c r="AE195" s="236"/>
      <c r="AF195" s="236"/>
      <c r="AG195" s="236"/>
      <c r="AH195" s="166"/>
      <c r="AI195" s="229"/>
      <c r="AJ195" s="229"/>
      <c r="AK195" s="229"/>
      <c r="AL195" s="229"/>
      <c r="AM195" s="229"/>
      <c r="AN195" s="229"/>
      <c r="AO195" s="229"/>
      <c r="AP195" s="229"/>
      <c r="AQ195" s="229"/>
      <c r="AR195" s="229"/>
      <c r="AS195" s="229"/>
      <c r="AT195" s="229"/>
      <c r="AU195" s="229"/>
      <c r="AV195" s="229"/>
      <c r="AW195" s="229"/>
      <c r="AX195" s="229"/>
      <c r="AY195" s="229"/>
      <c r="AZ195" s="229"/>
      <c r="BA195" s="229"/>
      <c r="BB195" s="166"/>
      <c r="BC195" s="189" t="s">
        <v>110</v>
      </c>
      <c r="BD195" s="189"/>
      <c r="BE195" s="189"/>
      <c r="BF195" s="244"/>
      <c r="BG195" s="245"/>
      <c r="BH195" s="246"/>
      <c r="BI195" s="244"/>
      <c r="BJ195" s="246"/>
      <c r="BK195" s="240"/>
      <c r="BL195" s="241"/>
      <c r="BM195" s="243"/>
    </row>
    <row r="196" spans="1:65" ht="15" customHeight="1">
      <c r="A196" s="232"/>
      <c r="B196" s="232"/>
      <c r="C196" s="232"/>
      <c r="D196" s="232"/>
      <c r="E196" s="232"/>
      <c r="F196" s="232"/>
      <c r="G196" s="232"/>
      <c r="H196" s="232"/>
      <c r="I196" s="232"/>
      <c r="J196" s="233"/>
      <c r="K196" s="233"/>
      <c r="L196" s="239"/>
      <c r="M196" s="239"/>
      <c r="N196" s="239"/>
      <c r="O196" s="239"/>
      <c r="P196" s="239"/>
      <c r="Q196" s="239"/>
      <c r="R196" s="239"/>
      <c r="S196" s="239"/>
      <c r="T196" s="239"/>
      <c r="U196" s="233"/>
      <c r="V196" s="233"/>
      <c r="W196" s="235"/>
      <c r="X196" s="193"/>
      <c r="Y196" s="194"/>
      <c r="Z196" s="194"/>
      <c r="AA196" s="193"/>
      <c r="AB196" s="193"/>
      <c r="AC196" s="193"/>
      <c r="AD196" s="236"/>
      <c r="AE196" s="236"/>
      <c r="AF196" s="236"/>
      <c r="AG196" s="236"/>
      <c r="AH196" s="166"/>
      <c r="AI196" s="229"/>
      <c r="AJ196" s="229"/>
      <c r="AK196" s="229"/>
      <c r="AL196" s="229"/>
      <c r="AM196" s="229"/>
      <c r="AN196" s="229"/>
      <c r="AO196" s="229"/>
      <c r="AP196" s="229"/>
      <c r="AQ196" s="229"/>
      <c r="AR196" s="229"/>
      <c r="AS196" s="229"/>
      <c r="AT196" s="229"/>
      <c r="AU196" s="229"/>
      <c r="AV196" s="229"/>
      <c r="AW196" s="229"/>
      <c r="AX196" s="229"/>
      <c r="AY196" s="229"/>
      <c r="AZ196" s="229"/>
      <c r="BA196" s="229"/>
      <c r="BB196" s="166"/>
      <c r="BC196" s="247" t="s">
        <v>111</v>
      </c>
      <c r="BD196" s="247"/>
      <c r="BE196" s="247"/>
      <c r="BF196" s="247"/>
      <c r="BG196" s="247"/>
      <c r="BH196" s="247"/>
      <c r="BI196" s="247"/>
      <c r="BJ196" s="247"/>
      <c r="BK196" s="248" t="s">
        <v>112</v>
      </c>
      <c r="BL196" s="248"/>
      <c r="BM196" s="248"/>
    </row>
    <row r="197" spans="1:65" ht="15" customHeight="1">
      <c r="A197" s="232"/>
      <c r="B197" s="232"/>
      <c r="C197" s="232"/>
      <c r="D197" s="232"/>
      <c r="E197" s="232"/>
      <c r="F197" s="232"/>
      <c r="G197" s="232"/>
      <c r="H197" s="232"/>
      <c r="I197" s="232"/>
      <c r="J197" s="233"/>
      <c r="K197" s="233"/>
      <c r="L197" s="239"/>
      <c r="M197" s="239"/>
      <c r="N197" s="239"/>
      <c r="O197" s="239"/>
      <c r="P197" s="239"/>
      <c r="Q197" s="239"/>
      <c r="R197" s="239"/>
      <c r="S197" s="239"/>
      <c r="T197" s="239"/>
      <c r="U197" s="233"/>
      <c r="V197" s="233"/>
      <c r="W197" s="235"/>
      <c r="X197" s="193"/>
      <c r="Y197" s="194"/>
      <c r="Z197" s="194"/>
      <c r="AA197" s="193"/>
      <c r="AB197" s="193"/>
      <c r="AC197" s="193"/>
      <c r="AD197" s="236"/>
      <c r="AE197" s="236"/>
      <c r="AF197" s="236"/>
      <c r="AG197" s="236"/>
      <c r="AH197" s="166"/>
      <c r="AI197" s="229"/>
      <c r="AJ197" s="229"/>
      <c r="AK197" s="229"/>
      <c r="AL197" s="229"/>
      <c r="AM197" s="229"/>
      <c r="AN197" s="229"/>
      <c r="AO197" s="229"/>
      <c r="AP197" s="229"/>
      <c r="AQ197" s="229"/>
      <c r="AR197" s="229"/>
      <c r="AS197" s="229"/>
      <c r="AT197" s="229"/>
      <c r="AU197" s="229"/>
      <c r="AV197" s="229"/>
      <c r="AW197" s="229"/>
      <c r="AX197" s="229"/>
      <c r="AY197" s="229"/>
      <c r="AZ197" s="229"/>
      <c r="BA197" s="229"/>
      <c r="BB197" s="166"/>
      <c r="BC197" s="249"/>
      <c r="BD197" s="249"/>
      <c r="BE197" s="249"/>
      <c r="BF197" s="249"/>
      <c r="BG197" s="249"/>
      <c r="BH197" s="249"/>
      <c r="BI197" s="249"/>
      <c r="BJ197" s="249"/>
      <c r="BK197" s="250" t="s">
        <v>113</v>
      </c>
      <c r="BL197" s="250"/>
      <c r="BM197" s="250"/>
    </row>
    <row r="198" spans="1:65" ht="15" customHeight="1">
      <c r="A198" s="232"/>
      <c r="B198" s="232"/>
      <c r="C198" s="232"/>
      <c r="D198" s="232"/>
      <c r="E198" s="232"/>
      <c r="F198" s="232"/>
      <c r="G198" s="232"/>
      <c r="H198" s="232"/>
      <c r="I198" s="232"/>
      <c r="J198" s="233"/>
      <c r="K198" s="233"/>
      <c r="L198" s="239"/>
      <c r="M198" s="239"/>
      <c r="N198" s="239"/>
      <c r="O198" s="239"/>
      <c r="P198" s="239"/>
      <c r="Q198" s="239"/>
      <c r="R198" s="239"/>
      <c r="S198" s="239"/>
      <c r="T198" s="239"/>
      <c r="U198" s="233"/>
      <c r="V198" s="233"/>
      <c r="W198" s="251"/>
      <c r="X198" s="252"/>
      <c r="Y198" s="200"/>
      <c r="Z198" s="200"/>
      <c r="AA198" s="252"/>
      <c r="AB198" s="252"/>
      <c r="AC198" s="252"/>
      <c r="AD198" s="201"/>
      <c r="AE198" s="201"/>
      <c r="AF198" s="201"/>
      <c r="AG198" s="201"/>
      <c r="AH198" s="166"/>
      <c r="AI198" s="229"/>
      <c r="AJ198" s="229"/>
      <c r="AK198" s="229"/>
      <c r="AL198" s="229"/>
      <c r="AM198" s="229"/>
      <c r="AN198" s="229"/>
      <c r="AO198" s="229"/>
      <c r="AP198" s="229"/>
      <c r="AQ198" s="229"/>
      <c r="AR198" s="229"/>
      <c r="AS198" s="229"/>
      <c r="AT198" s="229"/>
      <c r="AU198" s="229"/>
      <c r="AV198" s="229"/>
      <c r="AW198" s="229"/>
      <c r="AX198" s="229"/>
      <c r="AY198" s="229"/>
      <c r="AZ198" s="229"/>
      <c r="BA198" s="229"/>
      <c r="BB198" s="166"/>
      <c r="BC198" s="253" t="s">
        <v>114</v>
      </c>
      <c r="BD198" s="253"/>
      <c r="BE198" s="253"/>
      <c r="BF198" s="253"/>
      <c r="BG198" s="253"/>
      <c r="BH198" s="253"/>
      <c r="BI198" s="253"/>
      <c r="BJ198" s="253"/>
      <c r="BK198" s="253"/>
      <c r="BL198" s="253"/>
      <c r="BM198" s="253"/>
    </row>
    <row r="199" spans="1:65" ht="15" customHeight="1">
      <c r="A199" s="232"/>
      <c r="B199" s="232"/>
      <c r="C199" s="232"/>
      <c r="D199" s="232"/>
      <c r="E199" s="232"/>
      <c r="F199" s="232"/>
      <c r="G199" s="232"/>
      <c r="H199" s="232"/>
      <c r="I199" s="232"/>
      <c r="J199" s="233"/>
      <c r="K199" s="233"/>
      <c r="L199" s="239"/>
      <c r="M199" s="239"/>
      <c r="N199" s="239"/>
      <c r="O199" s="239"/>
      <c r="P199" s="239"/>
      <c r="Q199" s="239"/>
      <c r="R199" s="239"/>
      <c r="S199" s="239"/>
      <c r="T199" s="239"/>
      <c r="U199" s="233"/>
      <c r="V199" s="233"/>
      <c r="W199" s="254" t="s">
        <v>115</v>
      </c>
      <c r="X199" s="254"/>
      <c r="Y199" s="254"/>
      <c r="Z199" s="254"/>
      <c r="AA199" s="254"/>
      <c r="AB199" s="254"/>
      <c r="AC199" s="254"/>
      <c r="AD199" s="254"/>
      <c r="AE199" s="254"/>
      <c r="AF199" s="254"/>
      <c r="AG199" s="254"/>
      <c r="AH199" s="166"/>
      <c r="AI199" s="255"/>
      <c r="AJ199" s="255"/>
      <c r="AK199" s="255"/>
      <c r="AL199" s="255"/>
      <c r="AM199" s="255"/>
      <c r="AN199" s="255"/>
      <c r="AO199" s="255"/>
      <c r="AP199" s="255"/>
      <c r="AQ199" s="255"/>
      <c r="AR199" s="255"/>
      <c r="AS199" s="255"/>
      <c r="AT199" s="255"/>
      <c r="AU199" s="255"/>
      <c r="AV199" s="255"/>
      <c r="AW199" s="255"/>
      <c r="AX199" s="255"/>
      <c r="AY199" s="255"/>
      <c r="AZ199" s="255"/>
      <c r="BA199" s="255"/>
      <c r="BB199" s="166"/>
      <c r="BC199" s="256"/>
      <c r="BD199" s="257"/>
      <c r="BE199" s="257"/>
      <c r="BF199" s="257"/>
      <c r="BG199" s="257"/>
      <c r="BH199" s="257"/>
      <c r="BI199" s="257"/>
      <c r="BJ199" s="257"/>
      <c r="BK199" s="257"/>
      <c r="BL199" s="257"/>
      <c r="BM199" s="258"/>
    </row>
    <row r="200" spans="1:65" ht="15" customHeight="1">
      <c r="A200" s="259"/>
      <c r="B200" s="259"/>
      <c r="C200" s="259"/>
      <c r="D200" s="259"/>
      <c r="E200" s="259"/>
      <c r="F200" s="259"/>
      <c r="G200" s="259"/>
      <c r="H200" s="259"/>
      <c r="I200" s="259"/>
      <c r="J200" s="260"/>
      <c r="K200" s="260"/>
      <c r="L200" s="239"/>
      <c r="M200" s="239"/>
      <c r="N200" s="239"/>
      <c r="O200" s="239"/>
      <c r="P200" s="239"/>
      <c r="Q200" s="239"/>
      <c r="R200" s="239"/>
      <c r="S200" s="239"/>
      <c r="T200" s="239"/>
      <c r="U200" s="233"/>
      <c r="V200" s="233"/>
      <c r="W200" s="254"/>
      <c r="X200" s="254"/>
      <c r="Y200" s="254"/>
      <c r="Z200" s="254"/>
      <c r="AA200" s="254"/>
      <c r="AB200" s="254"/>
      <c r="AC200" s="254"/>
      <c r="AD200" s="254"/>
      <c r="AE200" s="254"/>
      <c r="AF200" s="254"/>
      <c r="AG200" s="254"/>
      <c r="AH200" s="166"/>
      <c r="AI200" s="255"/>
      <c r="AJ200" s="255"/>
      <c r="AK200" s="255"/>
      <c r="AL200" s="255"/>
      <c r="AM200" s="255"/>
      <c r="AN200" s="255"/>
      <c r="AO200" s="255"/>
      <c r="AP200" s="255"/>
      <c r="AQ200" s="255"/>
      <c r="AR200" s="255"/>
      <c r="AS200" s="255"/>
      <c r="AT200" s="255"/>
      <c r="AU200" s="255"/>
      <c r="AV200" s="255"/>
      <c r="AW200" s="255"/>
      <c r="AX200" s="255"/>
      <c r="AY200" s="255"/>
      <c r="AZ200" s="255"/>
      <c r="BA200" s="255"/>
      <c r="BB200" s="166"/>
      <c r="BC200" s="261" t="s">
        <v>116</v>
      </c>
      <c r="BD200" s="261"/>
      <c r="BE200" s="261"/>
      <c r="BF200" s="261"/>
      <c r="BG200" s="261"/>
      <c r="BH200" s="261"/>
      <c r="BI200" s="261"/>
      <c r="BJ200" s="261"/>
      <c r="BK200" s="261"/>
      <c r="BL200" s="261"/>
      <c r="BM200" s="261"/>
    </row>
    <row r="201" spans="1:65" ht="15" customHeight="1">
      <c r="A201" s="262" t="s">
        <v>117</v>
      </c>
      <c r="B201" s="262"/>
      <c r="C201" s="263"/>
      <c r="D201" s="263"/>
      <c r="E201" s="263"/>
      <c r="F201" s="263"/>
      <c r="G201" s="263"/>
      <c r="H201" s="263"/>
      <c r="I201" s="263"/>
      <c r="J201" s="264"/>
      <c r="K201" s="264"/>
      <c r="L201" s="262" t="s">
        <v>117</v>
      </c>
      <c r="M201" s="262"/>
      <c r="N201" s="265"/>
      <c r="O201" s="265"/>
      <c r="P201" s="265"/>
      <c r="Q201" s="265"/>
      <c r="R201" s="265"/>
      <c r="S201" s="265"/>
      <c r="T201" s="265"/>
      <c r="U201" s="264"/>
      <c r="V201" s="264"/>
      <c r="W201" s="254"/>
      <c r="X201" s="254"/>
      <c r="Y201" s="254"/>
      <c r="Z201" s="254"/>
      <c r="AA201" s="254"/>
      <c r="AB201" s="254"/>
      <c r="AC201" s="254"/>
      <c r="AD201" s="254"/>
      <c r="AE201" s="254"/>
      <c r="AF201" s="254"/>
      <c r="AG201" s="254"/>
      <c r="AH201" s="166"/>
      <c r="AI201" s="209" t="s">
        <v>118</v>
      </c>
      <c r="AJ201" s="209"/>
      <c r="AK201" s="209"/>
      <c r="AL201" s="209"/>
      <c r="AM201" s="209"/>
      <c r="AN201" s="209"/>
      <c r="AO201" s="209"/>
      <c r="AP201" s="209"/>
      <c r="AQ201" s="209"/>
      <c r="AR201" s="209"/>
      <c r="AS201" s="209"/>
      <c r="AT201" s="209"/>
      <c r="AU201" s="209"/>
      <c r="AV201" s="152"/>
      <c r="AW201" s="152"/>
      <c r="AX201" s="152"/>
      <c r="AY201" s="152"/>
      <c r="AZ201" s="152"/>
      <c r="BA201" s="152"/>
      <c r="BB201" s="152"/>
      <c r="BC201" s="266"/>
      <c r="BD201" s="266"/>
      <c r="BE201" s="266"/>
      <c r="BF201" s="266"/>
      <c r="BG201" s="266"/>
      <c r="BH201" s="266"/>
      <c r="BI201" s="266"/>
      <c r="BJ201" s="266"/>
      <c r="BK201" s="266"/>
      <c r="BL201" s="266"/>
      <c r="BM201" s="267"/>
    </row>
    <row r="202" spans="1:65" ht="15" customHeight="1">
      <c r="A202" s="268" t="s">
        <v>117</v>
      </c>
      <c r="B202" s="268"/>
      <c r="C202" s="269"/>
      <c r="D202" s="269"/>
      <c r="E202" s="269"/>
      <c r="F202" s="269"/>
      <c r="G202" s="269"/>
      <c r="H202" s="269"/>
      <c r="I202" s="269"/>
      <c r="J202" s="270"/>
      <c r="K202" s="270"/>
      <c r="L202" s="268" t="s">
        <v>117</v>
      </c>
      <c r="M202" s="268"/>
      <c r="N202" s="271"/>
      <c r="O202" s="271"/>
      <c r="P202" s="271"/>
      <c r="Q202" s="271"/>
      <c r="R202" s="271"/>
      <c r="S202" s="271"/>
      <c r="T202" s="271"/>
      <c r="U202" s="270"/>
      <c r="V202" s="270"/>
      <c r="W202" s="254"/>
      <c r="X202" s="254"/>
      <c r="Y202" s="254"/>
      <c r="Z202" s="254"/>
      <c r="AA202" s="254"/>
      <c r="AB202" s="254"/>
      <c r="AC202" s="254"/>
      <c r="AD202" s="254"/>
      <c r="AE202" s="254"/>
      <c r="AF202" s="254"/>
      <c r="AG202" s="254"/>
      <c r="AH202" s="166"/>
      <c r="AI202" s="189" t="s">
        <v>119</v>
      </c>
      <c r="AJ202" s="189"/>
      <c r="AK202" s="189"/>
      <c r="AL202" s="189"/>
      <c r="AM202" s="189"/>
      <c r="AN202" s="189"/>
      <c r="AO202" s="272"/>
      <c r="AP202" s="272"/>
      <c r="AQ202" s="272"/>
      <c r="AR202" s="272"/>
      <c r="AS202" s="272"/>
      <c r="AT202" s="272"/>
      <c r="AU202" s="273"/>
      <c r="AV202" s="274" t="s">
        <v>120</v>
      </c>
      <c r="AW202" s="274"/>
      <c r="AX202" s="274"/>
      <c r="AY202" s="274"/>
      <c r="AZ202" s="274"/>
      <c r="BA202" s="274"/>
      <c r="BB202" s="240"/>
      <c r="BC202" s="275"/>
      <c r="BD202" s="275"/>
      <c r="BE202" s="275"/>
      <c r="BF202" s="275"/>
      <c r="BG202" s="276"/>
      <c r="BH202" s="277"/>
      <c r="BI202" s="275"/>
      <c r="BJ202" s="275"/>
      <c r="BK202" s="275"/>
      <c r="BL202" s="275"/>
      <c r="BM202" s="278"/>
    </row>
    <row r="203" spans="1:65" ht="15" customHeight="1">
      <c r="A203" s="279" t="s">
        <v>121</v>
      </c>
      <c r="B203" s="279"/>
      <c r="C203" s="280"/>
      <c r="D203" s="280"/>
      <c r="E203" s="280"/>
      <c r="F203" s="280"/>
      <c r="G203" s="280"/>
      <c r="H203" s="280"/>
      <c r="I203" s="280"/>
      <c r="J203" s="280"/>
      <c r="K203" s="280"/>
      <c r="L203" s="281" t="s">
        <v>122</v>
      </c>
      <c r="M203" s="282"/>
      <c r="N203" s="283"/>
      <c r="O203" s="283"/>
      <c r="P203" s="283"/>
      <c r="Q203" s="283"/>
      <c r="R203" s="283"/>
      <c r="S203" s="283"/>
      <c r="T203" s="283"/>
      <c r="U203" s="283"/>
      <c r="V203" s="283"/>
      <c r="W203" s="254"/>
      <c r="X203" s="254"/>
      <c r="Y203" s="254"/>
      <c r="Z203" s="254"/>
      <c r="AA203" s="254"/>
      <c r="AB203" s="254"/>
      <c r="AC203" s="254"/>
      <c r="AD203" s="254"/>
      <c r="AE203" s="254"/>
      <c r="AF203" s="254"/>
      <c r="AG203" s="254"/>
      <c r="AH203" s="166"/>
      <c r="AI203" s="189"/>
      <c r="AJ203" s="189"/>
      <c r="AK203" s="189"/>
      <c r="AL203" s="189"/>
      <c r="AM203" s="189"/>
      <c r="AN203" s="189"/>
      <c r="AO203" s="217"/>
      <c r="AP203" s="217"/>
      <c r="AQ203" s="217"/>
      <c r="AR203" s="217"/>
      <c r="AS203" s="217"/>
      <c r="AT203" s="217"/>
      <c r="AU203" s="284"/>
      <c r="AV203" s="274" t="s">
        <v>123</v>
      </c>
      <c r="AW203" s="274"/>
      <c r="AX203" s="274"/>
      <c r="AY203" s="274"/>
      <c r="AZ203" s="274"/>
      <c r="BA203" s="274"/>
      <c r="BB203" s="240"/>
      <c r="BC203" s="275"/>
      <c r="BD203" s="275"/>
      <c r="BE203" s="275"/>
      <c r="BF203" s="275"/>
      <c r="BG203" s="276"/>
      <c r="BH203" s="277"/>
      <c r="BI203" s="275"/>
      <c r="BJ203" s="275"/>
      <c r="BK203" s="275"/>
      <c r="BL203" s="275"/>
      <c r="BM203" s="278"/>
    </row>
    <row r="204" spans="1:65" ht="15" customHeight="1">
      <c r="A204" s="189" t="s">
        <v>124</v>
      </c>
      <c r="B204" s="189"/>
      <c r="C204" s="190"/>
      <c r="D204" s="190"/>
      <c r="E204" s="190"/>
      <c r="F204" s="190"/>
      <c r="G204" s="190"/>
      <c r="H204" s="190"/>
      <c r="I204" s="190"/>
      <c r="J204" s="190"/>
      <c r="K204" s="190"/>
      <c r="L204" s="246" t="s">
        <v>125</v>
      </c>
      <c r="M204" s="274"/>
      <c r="N204" s="190"/>
      <c r="O204" s="190"/>
      <c r="P204" s="190"/>
      <c r="Q204" s="190"/>
      <c r="R204" s="190"/>
      <c r="S204" s="190"/>
      <c r="T204" s="190"/>
      <c r="U204" s="190"/>
      <c r="V204" s="190"/>
      <c r="W204" s="254"/>
      <c r="X204" s="254"/>
      <c r="Y204" s="254"/>
      <c r="Z204" s="254"/>
      <c r="AA204" s="254"/>
      <c r="AB204" s="254"/>
      <c r="AC204" s="254"/>
      <c r="AD204" s="254"/>
      <c r="AE204" s="254"/>
      <c r="AF204" s="254"/>
      <c r="AG204" s="254"/>
      <c r="AH204" s="166"/>
      <c r="AI204" s="285" t="s">
        <v>126</v>
      </c>
      <c r="AJ204" s="285"/>
      <c r="AK204" s="285"/>
      <c r="AL204" s="285"/>
      <c r="AM204" s="285"/>
      <c r="AN204" s="285"/>
      <c r="AO204" s="145"/>
      <c r="AP204" s="145"/>
      <c r="AQ204" s="145"/>
      <c r="AR204" s="145"/>
      <c r="AS204" s="145"/>
      <c r="AT204" s="145"/>
      <c r="AU204" s="286"/>
      <c r="AV204" s="274" t="s">
        <v>127</v>
      </c>
      <c r="AW204" s="274"/>
      <c r="AX204" s="274"/>
      <c r="AY204" s="274"/>
      <c r="AZ204" s="274"/>
      <c r="BA204" s="274"/>
      <c r="BB204" s="240"/>
      <c r="BC204" s="275"/>
      <c r="BD204" s="275"/>
      <c r="BE204" s="275"/>
      <c r="BF204" s="275"/>
      <c r="BG204" s="276"/>
      <c r="BH204" s="277"/>
      <c r="BI204" s="275"/>
      <c r="BJ204" s="275"/>
      <c r="BK204" s="275"/>
      <c r="BL204" s="275"/>
      <c r="BM204" s="278"/>
    </row>
    <row r="205" spans="1:65" ht="15" customHeight="1">
      <c r="A205" s="285" t="s">
        <v>128</v>
      </c>
      <c r="B205" s="285"/>
      <c r="C205" s="287"/>
      <c r="D205" s="287"/>
      <c r="E205" s="287"/>
      <c r="F205" s="287"/>
      <c r="G205" s="287"/>
      <c r="H205" s="287"/>
      <c r="I205" s="287"/>
      <c r="J205" s="287"/>
      <c r="K205" s="287"/>
      <c r="L205" s="288" t="s">
        <v>129</v>
      </c>
      <c r="M205" s="269"/>
      <c r="N205" s="287"/>
      <c r="O205" s="287"/>
      <c r="P205" s="287"/>
      <c r="Q205" s="287"/>
      <c r="R205" s="287"/>
      <c r="S205" s="287"/>
      <c r="T205" s="287"/>
      <c r="U205" s="287"/>
      <c r="V205" s="287"/>
      <c r="W205" s="254"/>
      <c r="X205" s="254"/>
      <c r="Y205" s="254"/>
      <c r="Z205" s="254"/>
      <c r="AA205" s="254"/>
      <c r="AB205" s="254"/>
      <c r="AC205" s="254"/>
      <c r="AD205" s="254"/>
      <c r="AE205" s="254"/>
      <c r="AF205" s="254"/>
      <c r="AG205" s="254"/>
      <c r="AH205" s="289"/>
      <c r="AI205" s="285"/>
      <c r="AJ205" s="285"/>
      <c r="AK205" s="285"/>
      <c r="AL205" s="285"/>
      <c r="AM205" s="285"/>
      <c r="AN205" s="285"/>
      <c r="AO205" s="180"/>
      <c r="AP205" s="180"/>
      <c r="AQ205" s="180"/>
      <c r="AR205" s="180"/>
      <c r="AS205" s="180"/>
      <c r="AT205" s="180"/>
      <c r="AU205" s="290"/>
      <c r="AV205" s="291" t="s">
        <v>130</v>
      </c>
      <c r="AW205" s="291"/>
      <c r="AX205" s="291"/>
      <c r="AY205" s="291"/>
      <c r="AZ205" s="291"/>
      <c r="BA205" s="291"/>
      <c r="BB205" s="292"/>
      <c r="BC205" s="180"/>
      <c r="BD205" s="180"/>
      <c r="BE205" s="180"/>
      <c r="BF205" s="180"/>
      <c r="BG205" s="290"/>
      <c r="BH205" s="292"/>
      <c r="BI205" s="180"/>
      <c r="BJ205" s="180"/>
      <c r="BK205" s="180"/>
      <c r="BL205" s="180"/>
      <c r="BM205" s="293"/>
    </row>
    <row r="206" spans="1:65" ht="13.5" customHeight="1">
      <c r="A206" s="144" t="s">
        <v>63</v>
      </c>
      <c r="B206" s="145"/>
      <c r="C206" s="145"/>
      <c r="D206" s="145"/>
      <c r="E206" s="145"/>
      <c r="F206" s="145"/>
      <c r="G206" s="145"/>
      <c r="H206" s="145"/>
      <c r="I206" s="145"/>
      <c r="J206" s="145"/>
      <c r="K206" s="146"/>
      <c r="L206" s="146" t="s">
        <v>64</v>
      </c>
      <c r="M206" s="145"/>
      <c r="N206" s="145"/>
      <c r="O206" s="145"/>
      <c r="P206" s="145"/>
      <c r="Q206" s="145"/>
      <c r="R206" s="145"/>
      <c r="S206" s="145"/>
      <c r="T206" s="145"/>
      <c r="U206" s="145"/>
      <c r="V206" s="145"/>
      <c r="W206" s="145"/>
      <c r="X206" s="145"/>
      <c r="Y206" s="145"/>
      <c r="Z206" s="145"/>
      <c r="AA206" s="145"/>
      <c r="AB206" s="145"/>
      <c r="AC206" s="145"/>
      <c r="AD206" s="145"/>
      <c r="AE206" s="145"/>
      <c r="AF206" s="145"/>
      <c r="AG206" s="145"/>
      <c r="AH206" s="145"/>
      <c r="AI206" s="145"/>
      <c r="AJ206" s="145"/>
      <c r="AK206" s="147"/>
      <c r="AL206" s="155"/>
      <c r="AM206" s="156" t="s">
        <v>65</v>
      </c>
      <c r="AN206" s="158"/>
      <c r="AO206" s="158"/>
      <c r="AP206" s="158"/>
      <c r="AQ206" s="157" t="str">
        <f>'(7) vstupní data'!$B$7</f>
        <v>Český pohár</v>
      </c>
      <c r="AR206" s="157"/>
      <c r="AS206" s="157"/>
      <c r="AT206" s="157"/>
      <c r="AU206" s="157"/>
      <c r="AV206" s="157"/>
      <c r="AW206" s="157"/>
      <c r="AX206" s="157"/>
      <c r="AY206" s="157"/>
      <c r="AZ206" s="157"/>
      <c r="BA206" s="157"/>
      <c r="BB206" s="157"/>
      <c r="BC206" s="157"/>
      <c r="BD206" s="157"/>
      <c r="BE206" s="157"/>
      <c r="BF206" s="145"/>
      <c r="BG206" s="145"/>
      <c r="BH206" s="145"/>
      <c r="BI206" s="145"/>
      <c r="BJ206" s="294" t="s">
        <v>66</v>
      </c>
      <c r="BK206" s="294"/>
      <c r="BL206" s="294"/>
      <c r="BM206" s="294"/>
    </row>
    <row r="207" spans="1:65" ht="13.5" customHeight="1">
      <c r="A207" s="144"/>
      <c r="B207" s="145"/>
      <c r="C207" s="154" t="s">
        <v>67</v>
      </c>
      <c r="D207" s="145"/>
      <c r="E207" s="145"/>
      <c r="F207" s="145"/>
      <c r="G207" s="145"/>
      <c r="H207" s="145"/>
      <c r="I207" s="145"/>
      <c r="J207" s="145"/>
      <c r="K207" s="146"/>
      <c r="L207" s="145"/>
      <c r="M207" s="145"/>
      <c r="N207" s="145"/>
      <c r="O207" s="145"/>
      <c r="P207" s="145"/>
      <c r="Q207" s="145"/>
      <c r="R207" s="145"/>
      <c r="S207" s="145"/>
      <c r="T207" s="145"/>
      <c r="U207" s="145"/>
      <c r="V207" s="145"/>
      <c r="W207" s="145"/>
      <c r="X207" s="145"/>
      <c r="Y207" s="145"/>
      <c r="Z207" s="145"/>
      <c r="AA207" s="145"/>
      <c r="AB207" s="145"/>
      <c r="AC207" s="145"/>
      <c r="AD207" s="145"/>
      <c r="AE207" s="145"/>
      <c r="AF207" s="145"/>
      <c r="AG207" s="145"/>
      <c r="AH207" s="145"/>
      <c r="AI207" s="145"/>
      <c r="AJ207" s="145"/>
      <c r="AK207" s="145"/>
      <c r="AL207" s="155"/>
      <c r="AM207" s="156" t="s">
        <v>68</v>
      </c>
      <c r="AN207" s="156"/>
      <c r="AO207" s="156"/>
      <c r="AP207" s="156"/>
      <c r="AQ207" s="157">
        <f>'(7) vstupní data'!$B$9</f>
        <v>0</v>
      </c>
      <c r="AR207" s="157"/>
      <c r="AS207" s="157"/>
      <c r="AT207" s="157"/>
      <c r="AU207" s="157"/>
      <c r="AV207" s="157"/>
      <c r="AW207" s="157"/>
      <c r="AX207" s="157"/>
      <c r="AY207" s="157"/>
      <c r="AZ207" s="157"/>
      <c r="BA207" s="157"/>
      <c r="BB207" s="157"/>
      <c r="BC207" s="157"/>
      <c r="BD207" s="157"/>
      <c r="BE207" s="157"/>
      <c r="BF207" s="145"/>
      <c r="BG207" s="145"/>
      <c r="BH207" s="145"/>
      <c r="BI207" s="145"/>
      <c r="BJ207" s="294"/>
      <c r="BK207" s="294"/>
      <c r="BL207" s="294"/>
      <c r="BM207" s="294"/>
    </row>
    <row r="208" spans="1:65" ht="13.5" customHeight="1">
      <c r="A208" s="144"/>
      <c r="B208" s="145"/>
      <c r="C208" s="145" t="s">
        <v>69</v>
      </c>
      <c r="D208" s="145"/>
      <c r="E208" s="145"/>
      <c r="F208" s="145"/>
      <c r="G208" s="145"/>
      <c r="H208" s="145"/>
      <c r="I208" s="145"/>
      <c r="J208" s="145"/>
      <c r="K208" s="158" t="s">
        <v>70</v>
      </c>
      <c r="L208" s="145"/>
      <c r="M208" s="145"/>
      <c r="N208" s="145"/>
      <c r="O208" s="159" t="str">
        <f>VLOOKUP(BL208,'(7) vstupní data'!$H$2:$P$29,2,0)</f>
        <v>VK Karlovy Vary</v>
      </c>
      <c r="P208" s="159"/>
      <c r="Q208" s="159"/>
      <c r="R208" s="159"/>
      <c r="S208" s="159"/>
      <c r="T208" s="159"/>
      <c r="U208" s="159"/>
      <c r="V208" s="159"/>
      <c r="W208" s="159"/>
      <c r="X208" s="160" t="s">
        <v>71</v>
      </c>
      <c r="Y208" s="160"/>
      <c r="Z208" s="160"/>
      <c r="AA208" s="160"/>
      <c r="AB208" s="161" t="str">
        <f>VLOOKUP(BL208,'(7) vstupní data'!$H$2:$P$29,6,0)</f>
        <v>TJ Orion Praha</v>
      </c>
      <c r="AC208" s="161"/>
      <c r="AD208" s="161"/>
      <c r="AE208" s="161"/>
      <c r="AF208" s="161"/>
      <c r="AG208" s="161"/>
      <c r="AH208" s="161"/>
      <c r="AI208" s="161"/>
      <c r="AJ208" s="161"/>
      <c r="AK208" s="145"/>
      <c r="AL208" s="155"/>
      <c r="AM208" s="156" t="s">
        <v>72</v>
      </c>
      <c r="AN208" s="158"/>
      <c r="AO208" s="158"/>
      <c r="AP208" s="158"/>
      <c r="AQ208" s="157" t="str">
        <f>'(7) vstupní data'!$B$8</f>
        <v>starší žákyně</v>
      </c>
      <c r="AR208" s="157"/>
      <c r="AS208" s="157"/>
      <c r="AT208" s="157"/>
      <c r="AU208" s="157"/>
      <c r="AV208" s="157"/>
      <c r="AW208" s="157"/>
      <c r="AX208" s="157"/>
      <c r="AY208" s="157"/>
      <c r="AZ208" s="157"/>
      <c r="BA208" s="157"/>
      <c r="BB208" s="157"/>
      <c r="BC208" s="157"/>
      <c r="BD208" s="157"/>
      <c r="BE208" s="157"/>
      <c r="BF208" s="162"/>
      <c r="BG208" s="162"/>
      <c r="BH208" s="162"/>
      <c r="BI208" s="162"/>
      <c r="BJ208" s="163" t="str">
        <f>LEFT('(7) vstupní data'!$B$6,2)</f>
        <v>25</v>
      </c>
      <c r="BK208" s="164" t="s">
        <v>73</v>
      </c>
      <c r="BL208" s="165">
        <f>'(7) vstupní data'!H7</f>
        <v>6</v>
      </c>
      <c r="BM208" s="165"/>
    </row>
    <row r="209" spans="1:65" ht="13.5" customHeight="1">
      <c r="A209" s="144"/>
      <c r="B209" s="166"/>
      <c r="C209" s="145"/>
      <c r="D209" s="145"/>
      <c r="E209" s="145"/>
      <c r="F209" s="145"/>
      <c r="G209" s="145"/>
      <c r="H209" s="145"/>
      <c r="I209" s="145"/>
      <c r="J209" s="145"/>
      <c r="K209" s="167"/>
      <c r="L209" s="167"/>
      <c r="M209" s="167"/>
      <c r="N209" s="167"/>
      <c r="O209" s="168"/>
      <c r="P209" s="169"/>
      <c r="Q209" s="169"/>
      <c r="R209" s="169"/>
      <c r="S209" s="169"/>
      <c r="T209" s="169"/>
      <c r="U209" s="169"/>
      <c r="V209" s="169"/>
      <c r="W209" s="169"/>
      <c r="X209" s="170"/>
      <c r="Y209" s="170"/>
      <c r="Z209" s="170"/>
      <c r="AA209" s="170"/>
      <c r="AB209" s="168"/>
      <c r="AC209" s="169"/>
      <c r="AD209" s="169"/>
      <c r="AE209" s="169"/>
      <c r="AF209" s="169"/>
      <c r="AG209" s="169"/>
      <c r="AH209" s="169"/>
      <c r="AI209" s="169"/>
      <c r="AJ209" s="169"/>
      <c r="AK209" s="145"/>
      <c r="AL209" s="144"/>
      <c r="AM209" s="158"/>
      <c r="AN209" s="158"/>
      <c r="AO209" s="158"/>
      <c r="AP209" s="158"/>
      <c r="AQ209" s="166"/>
      <c r="AR209" s="162"/>
      <c r="AS209" s="162"/>
      <c r="AT209" s="162"/>
      <c r="AU209" s="162"/>
      <c r="AV209" s="162"/>
      <c r="AW209" s="162"/>
      <c r="AX209" s="162"/>
      <c r="AY209" s="162"/>
      <c r="AZ209" s="162"/>
      <c r="BA209" s="162"/>
      <c r="BB209" s="162"/>
      <c r="BC209" s="162"/>
      <c r="BD209" s="162"/>
      <c r="BE209" s="162"/>
      <c r="BF209" s="162"/>
      <c r="BG209" s="162"/>
      <c r="BH209" s="162"/>
      <c r="BI209" s="162"/>
      <c r="BJ209" s="163"/>
      <c r="BK209" s="164"/>
      <c r="BL209" s="165"/>
      <c r="BM209" s="165"/>
    </row>
    <row r="210" spans="1:65" ht="13.5" customHeight="1">
      <c r="A210" s="171" t="s">
        <v>53</v>
      </c>
      <c r="B210" s="172"/>
      <c r="C210" s="172"/>
      <c r="D210" s="172"/>
      <c r="E210" s="172"/>
      <c r="F210" s="173" t="str">
        <f>'(7) vstupní data'!$B$11</f>
        <v>3.skupina</v>
      </c>
      <c r="G210" s="173"/>
      <c r="H210" s="173"/>
      <c r="I210" s="173"/>
      <c r="J210" s="173"/>
      <c r="K210" s="172"/>
      <c r="L210" s="172" t="s">
        <v>74</v>
      </c>
      <c r="M210" s="174">
        <f>VLOOKUP(BL208,'(7) tabulka + rozpis'!$N$23:$Q$37,2,0)</f>
        <v>0.4791693333333333</v>
      </c>
      <c r="N210" s="174"/>
      <c r="O210" s="174"/>
      <c r="P210" s="172" t="s">
        <v>75</v>
      </c>
      <c r="Q210" s="175"/>
      <c r="R210" s="176" t="s">
        <v>76</v>
      </c>
      <c r="S210" s="176"/>
      <c r="T210" s="176"/>
      <c r="U210" s="176"/>
      <c r="V210" s="177" t="str">
        <f>'(7) vstupní data'!$B$1</f>
        <v>TJ Orion Praha</v>
      </c>
      <c r="W210" s="177"/>
      <c r="X210" s="177"/>
      <c r="Y210" s="177"/>
      <c r="Z210" s="177"/>
      <c r="AA210" s="177"/>
      <c r="AB210" s="177"/>
      <c r="AC210" s="177"/>
      <c r="AD210" s="177"/>
      <c r="AE210" s="177"/>
      <c r="AF210" s="177"/>
      <c r="AG210" s="177"/>
      <c r="AH210" s="177"/>
      <c r="AI210" s="177"/>
      <c r="AJ210" s="177"/>
      <c r="AK210" s="177"/>
      <c r="AL210" s="178" t="s">
        <v>77</v>
      </c>
      <c r="AM210" s="179"/>
      <c r="AN210" s="179"/>
      <c r="AO210" s="179"/>
      <c r="AP210" s="180"/>
      <c r="AQ210" s="181" t="s">
        <v>78</v>
      </c>
      <c r="AR210" s="181"/>
      <c r="AS210" s="181"/>
      <c r="AT210" s="181"/>
      <c r="AU210" s="181"/>
      <c r="AV210" s="181"/>
      <c r="AW210" s="181"/>
      <c r="AX210" s="181"/>
      <c r="AY210" s="181"/>
      <c r="AZ210" s="181"/>
      <c r="BA210" s="181"/>
      <c r="BB210" s="181"/>
      <c r="BC210" s="181"/>
      <c r="BD210" s="181"/>
      <c r="BE210" s="180"/>
      <c r="BF210" s="180"/>
      <c r="BG210" s="180"/>
      <c r="BH210" s="180"/>
      <c r="BI210" s="180"/>
      <c r="BJ210" s="163"/>
      <c r="BK210" s="164"/>
      <c r="BL210" s="165"/>
      <c r="BM210" s="165"/>
    </row>
    <row r="211" spans="1:65" ht="13.5" customHeight="1">
      <c r="A211" s="182"/>
      <c r="B211" s="183" t="s">
        <v>79</v>
      </c>
      <c r="C211" s="183"/>
      <c r="D211" s="183"/>
      <c r="E211" s="183"/>
      <c r="F211" s="183"/>
      <c r="G211" s="183"/>
      <c r="H211" s="183"/>
      <c r="I211" s="183"/>
      <c r="J211" s="183"/>
      <c r="K211" s="183"/>
      <c r="L211" s="183"/>
      <c r="M211" s="183"/>
      <c r="N211" s="183"/>
      <c r="O211" s="183" t="s">
        <v>80</v>
      </c>
      <c r="P211" s="183"/>
      <c r="Q211" s="183"/>
      <c r="R211" s="183"/>
      <c r="S211" s="183"/>
      <c r="T211" s="183"/>
      <c r="U211" s="183"/>
      <c r="V211" s="183"/>
      <c r="W211" s="183"/>
      <c r="X211" s="183"/>
      <c r="Y211" s="183"/>
      <c r="Z211" s="183"/>
      <c r="AA211" s="183"/>
      <c r="AB211" s="183" t="s">
        <v>81</v>
      </c>
      <c r="AC211" s="183"/>
      <c r="AD211" s="183"/>
      <c r="AE211" s="183"/>
      <c r="AF211" s="183"/>
      <c r="AG211" s="183"/>
      <c r="AH211" s="183"/>
      <c r="AI211" s="183"/>
      <c r="AJ211" s="183"/>
      <c r="AK211" s="183"/>
      <c r="AL211" s="183"/>
      <c r="AM211" s="183"/>
      <c r="AN211" s="183"/>
      <c r="AO211" s="183" t="s">
        <v>82</v>
      </c>
      <c r="AP211" s="183"/>
      <c r="AQ211" s="183"/>
      <c r="AR211" s="183"/>
      <c r="AS211" s="183"/>
      <c r="AT211" s="183"/>
      <c r="AU211" s="183"/>
      <c r="AV211" s="183"/>
      <c r="AW211" s="183"/>
      <c r="AX211" s="183"/>
      <c r="AY211" s="183"/>
      <c r="AZ211" s="183"/>
      <c r="BA211" s="183"/>
      <c r="BB211" s="183" t="s">
        <v>83</v>
      </c>
      <c r="BC211" s="183"/>
      <c r="BD211" s="183"/>
      <c r="BE211" s="183"/>
      <c r="BF211" s="183"/>
      <c r="BG211" s="183"/>
      <c r="BH211" s="183"/>
      <c r="BI211" s="183"/>
      <c r="BJ211" s="184"/>
      <c r="BK211" s="184"/>
      <c r="BL211" s="184"/>
      <c r="BM211" s="185"/>
    </row>
    <row r="212" spans="1:65" ht="13.5" customHeight="1">
      <c r="A212" s="155"/>
      <c r="B212" s="187" t="s">
        <v>84</v>
      </c>
      <c r="C212" s="187"/>
      <c r="D212" s="187"/>
      <c r="E212" s="187"/>
      <c r="F212" s="187"/>
      <c r="G212" s="187"/>
      <c r="H212" s="188" t="s">
        <v>85</v>
      </c>
      <c r="I212" s="188"/>
      <c r="J212" s="188"/>
      <c r="K212" s="188"/>
      <c r="L212" s="188"/>
      <c r="M212" s="188"/>
      <c r="N212" s="166"/>
      <c r="O212" s="187" t="s">
        <v>84</v>
      </c>
      <c r="P212" s="187"/>
      <c r="Q212" s="187"/>
      <c r="R212" s="187"/>
      <c r="S212" s="187"/>
      <c r="T212" s="187"/>
      <c r="U212" s="188" t="s">
        <v>85</v>
      </c>
      <c r="V212" s="188"/>
      <c r="W212" s="188"/>
      <c r="X212" s="188"/>
      <c r="Y212" s="188"/>
      <c r="Z212" s="188"/>
      <c r="AA212" s="166"/>
      <c r="AB212" s="187" t="s">
        <v>84</v>
      </c>
      <c r="AC212" s="187"/>
      <c r="AD212" s="187"/>
      <c r="AE212" s="187"/>
      <c r="AF212" s="187"/>
      <c r="AG212" s="187"/>
      <c r="AH212" s="188" t="s">
        <v>85</v>
      </c>
      <c r="AI212" s="188"/>
      <c r="AJ212" s="188"/>
      <c r="AK212" s="188"/>
      <c r="AL212" s="188"/>
      <c r="AM212" s="188"/>
      <c r="AN212" s="166"/>
      <c r="AO212" s="187" t="s">
        <v>84</v>
      </c>
      <c r="AP212" s="187"/>
      <c r="AQ212" s="187"/>
      <c r="AR212" s="187"/>
      <c r="AS212" s="187"/>
      <c r="AT212" s="187"/>
      <c r="AU212" s="188" t="s">
        <v>85</v>
      </c>
      <c r="AV212" s="188"/>
      <c r="AW212" s="188"/>
      <c r="AX212" s="188"/>
      <c r="AY212" s="188"/>
      <c r="AZ212" s="188"/>
      <c r="BA212" s="166"/>
      <c r="BB212" s="187" t="s">
        <v>84</v>
      </c>
      <c r="BC212" s="187"/>
      <c r="BD212" s="187"/>
      <c r="BE212" s="187"/>
      <c r="BF212" s="187"/>
      <c r="BG212" s="187"/>
      <c r="BH212" s="188" t="s">
        <v>85</v>
      </c>
      <c r="BI212" s="188"/>
      <c r="BJ212" s="188"/>
      <c r="BK212" s="188"/>
      <c r="BL212" s="188"/>
      <c r="BM212" s="188"/>
    </row>
    <row r="213" spans="1:65" ht="13.5" customHeight="1">
      <c r="A213" s="155"/>
      <c r="B213" s="189" t="s">
        <v>86</v>
      </c>
      <c r="C213" s="189"/>
      <c r="D213" s="189"/>
      <c r="E213" s="189"/>
      <c r="F213" s="189"/>
      <c r="G213" s="189"/>
      <c r="H213" s="190" t="s">
        <v>86</v>
      </c>
      <c r="I213" s="190"/>
      <c r="J213" s="190"/>
      <c r="K213" s="190"/>
      <c r="L213" s="190"/>
      <c r="M213" s="190"/>
      <c r="N213" s="166"/>
      <c r="O213" s="189" t="s">
        <v>86</v>
      </c>
      <c r="P213" s="189"/>
      <c r="Q213" s="189"/>
      <c r="R213" s="189"/>
      <c r="S213" s="189"/>
      <c r="T213" s="189"/>
      <c r="U213" s="190" t="s">
        <v>86</v>
      </c>
      <c r="V213" s="190"/>
      <c r="W213" s="190"/>
      <c r="X213" s="190"/>
      <c r="Y213" s="190"/>
      <c r="Z213" s="190"/>
      <c r="AA213" s="166"/>
      <c r="AB213" s="189" t="s">
        <v>86</v>
      </c>
      <c r="AC213" s="189"/>
      <c r="AD213" s="189"/>
      <c r="AE213" s="189"/>
      <c r="AF213" s="189"/>
      <c r="AG213" s="189"/>
      <c r="AH213" s="190" t="s">
        <v>86</v>
      </c>
      <c r="AI213" s="190"/>
      <c r="AJ213" s="190"/>
      <c r="AK213" s="190"/>
      <c r="AL213" s="190"/>
      <c r="AM213" s="190"/>
      <c r="AN213" s="166"/>
      <c r="AO213" s="189" t="s">
        <v>86</v>
      </c>
      <c r="AP213" s="189"/>
      <c r="AQ213" s="189"/>
      <c r="AR213" s="189"/>
      <c r="AS213" s="189"/>
      <c r="AT213" s="189"/>
      <c r="AU213" s="190" t="s">
        <v>86</v>
      </c>
      <c r="AV213" s="190"/>
      <c r="AW213" s="190"/>
      <c r="AX213" s="190"/>
      <c r="AY213" s="190"/>
      <c r="AZ213" s="190"/>
      <c r="BA213" s="166"/>
      <c r="BB213" s="189" t="s">
        <v>86</v>
      </c>
      <c r="BC213" s="189"/>
      <c r="BD213" s="189"/>
      <c r="BE213" s="189"/>
      <c r="BF213" s="189"/>
      <c r="BG213" s="189"/>
      <c r="BH213" s="190" t="s">
        <v>86</v>
      </c>
      <c r="BI213" s="190"/>
      <c r="BJ213" s="190"/>
      <c r="BK213" s="190"/>
      <c r="BL213" s="190"/>
      <c r="BM213" s="190"/>
    </row>
    <row r="214" spans="1:65" ht="13.5" customHeight="1">
      <c r="A214" s="191" t="s">
        <v>87</v>
      </c>
      <c r="B214" s="192">
        <v>1</v>
      </c>
      <c r="C214" s="193"/>
      <c r="D214" s="194"/>
      <c r="E214" s="194"/>
      <c r="F214" s="195" t="s">
        <v>88</v>
      </c>
      <c r="G214" s="195" t="s">
        <v>89</v>
      </c>
      <c r="H214" s="194">
        <v>1</v>
      </c>
      <c r="I214" s="193"/>
      <c r="J214" s="194"/>
      <c r="K214" s="194"/>
      <c r="L214" s="195" t="s">
        <v>88</v>
      </c>
      <c r="M214" s="196" t="s">
        <v>89</v>
      </c>
      <c r="N214" s="166"/>
      <c r="O214" s="192">
        <v>1</v>
      </c>
      <c r="P214" s="193"/>
      <c r="Q214" s="194"/>
      <c r="R214" s="194"/>
      <c r="S214" s="195" t="s">
        <v>88</v>
      </c>
      <c r="T214" s="195" t="s">
        <v>89</v>
      </c>
      <c r="U214" s="194">
        <v>1</v>
      </c>
      <c r="V214" s="193"/>
      <c r="W214" s="194"/>
      <c r="X214" s="194"/>
      <c r="Y214" s="195" t="s">
        <v>88</v>
      </c>
      <c r="Z214" s="196" t="s">
        <v>89</v>
      </c>
      <c r="AA214" s="166"/>
      <c r="AB214" s="192">
        <v>1</v>
      </c>
      <c r="AC214" s="193"/>
      <c r="AD214" s="194"/>
      <c r="AE214" s="194"/>
      <c r="AF214" s="195" t="s">
        <v>88</v>
      </c>
      <c r="AG214" s="195" t="s">
        <v>89</v>
      </c>
      <c r="AH214" s="194">
        <v>1</v>
      </c>
      <c r="AI214" s="193"/>
      <c r="AJ214" s="194"/>
      <c r="AK214" s="194"/>
      <c r="AL214" s="195" t="s">
        <v>88</v>
      </c>
      <c r="AM214" s="196" t="s">
        <v>89</v>
      </c>
      <c r="AN214" s="166"/>
      <c r="AO214" s="192">
        <v>1</v>
      </c>
      <c r="AP214" s="193"/>
      <c r="AQ214" s="194"/>
      <c r="AR214" s="194"/>
      <c r="AS214" s="195" t="s">
        <v>88</v>
      </c>
      <c r="AT214" s="195" t="s">
        <v>89</v>
      </c>
      <c r="AU214" s="194">
        <v>1</v>
      </c>
      <c r="AV214" s="193"/>
      <c r="AW214" s="194"/>
      <c r="AX214" s="194"/>
      <c r="AY214" s="195" t="s">
        <v>88</v>
      </c>
      <c r="AZ214" s="196" t="s">
        <v>89</v>
      </c>
      <c r="BA214" s="166"/>
      <c r="BB214" s="192">
        <v>1</v>
      </c>
      <c r="BC214" s="193"/>
      <c r="BD214" s="194"/>
      <c r="BE214" s="194"/>
      <c r="BF214" s="195" t="s">
        <v>88</v>
      </c>
      <c r="BG214" s="195" t="s">
        <v>89</v>
      </c>
      <c r="BH214" s="194">
        <v>1</v>
      </c>
      <c r="BI214" s="193"/>
      <c r="BJ214" s="194"/>
      <c r="BK214" s="194"/>
      <c r="BL214" s="195" t="s">
        <v>88</v>
      </c>
      <c r="BM214" s="196" t="s">
        <v>89</v>
      </c>
    </row>
    <row r="215" spans="1:65" ht="13.5" customHeight="1">
      <c r="A215" s="191"/>
      <c r="B215" s="192"/>
      <c r="C215" s="193"/>
      <c r="D215" s="194"/>
      <c r="E215" s="194"/>
      <c r="F215" s="195"/>
      <c r="G215" s="195"/>
      <c r="H215" s="194"/>
      <c r="I215" s="193"/>
      <c r="J215" s="194"/>
      <c r="K215" s="194"/>
      <c r="L215" s="195"/>
      <c r="M215" s="196"/>
      <c r="N215" s="166"/>
      <c r="O215" s="192"/>
      <c r="P215" s="193"/>
      <c r="Q215" s="194"/>
      <c r="R215" s="194"/>
      <c r="S215" s="195"/>
      <c r="T215" s="195"/>
      <c r="U215" s="194"/>
      <c r="V215" s="193"/>
      <c r="W215" s="194"/>
      <c r="X215" s="194"/>
      <c r="Y215" s="195"/>
      <c r="Z215" s="196"/>
      <c r="AA215" s="166"/>
      <c r="AB215" s="192"/>
      <c r="AC215" s="193"/>
      <c r="AD215" s="194"/>
      <c r="AE215" s="194"/>
      <c r="AF215" s="195"/>
      <c r="AG215" s="195"/>
      <c r="AH215" s="194"/>
      <c r="AI215" s="193"/>
      <c r="AJ215" s="194"/>
      <c r="AK215" s="194"/>
      <c r="AL215" s="195"/>
      <c r="AM215" s="196"/>
      <c r="AN215" s="166"/>
      <c r="AO215" s="192"/>
      <c r="AP215" s="193"/>
      <c r="AQ215" s="194"/>
      <c r="AR215" s="194"/>
      <c r="AS215" s="195"/>
      <c r="AT215" s="195"/>
      <c r="AU215" s="194"/>
      <c r="AV215" s="193"/>
      <c r="AW215" s="194"/>
      <c r="AX215" s="194"/>
      <c r="AY215" s="195"/>
      <c r="AZ215" s="196"/>
      <c r="BA215" s="166"/>
      <c r="BB215" s="192"/>
      <c r="BC215" s="193"/>
      <c r="BD215" s="194"/>
      <c r="BE215" s="194"/>
      <c r="BF215" s="195"/>
      <c r="BG215" s="195"/>
      <c r="BH215" s="194"/>
      <c r="BI215" s="193"/>
      <c r="BJ215" s="194"/>
      <c r="BK215" s="194"/>
      <c r="BL215" s="195"/>
      <c r="BM215" s="196"/>
    </row>
    <row r="216" spans="1:65" ht="13.5" customHeight="1">
      <c r="A216" s="191"/>
      <c r="B216" s="192">
        <v>2</v>
      </c>
      <c r="C216" s="193"/>
      <c r="D216" s="194"/>
      <c r="E216" s="194"/>
      <c r="F216" s="195"/>
      <c r="G216" s="195"/>
      <c r="H216" s="194">
        <v>2</v>
      </c>
      <c r="I216" s="193"/>
      <c r="J216" s="194"/>
      <c r="K216" s="194"/>
      <c r="L216" s="195"/>
      <c r="M216" s="196"/>
      <c r="N216" s="166"/>
      <c r="O216" s="192">
        <v>2</v>
      </c>
      <c r="P216" s="193"/>
      <c r="Q216" s="194"/>
      <c r="R216" s="194"/>
      <c r="S216" s="195"/>
      <c r="T216" s="195"/>
      <c r="U216" s="194">
        <v>2</v>
      </c>
      <c r="V216" s="193"/>
      <c r="W216" s="194"/>
      <c r="X216" s="194"/>
      <c r="Y216" s="195"/>
      <c r="Z216" s="196"/>
      <c r="AA216" s="166"/>
      <c r="AB216" s="192">
        <v>2</v>
      </c>
      <c r="AC216" s="193"/>
      <c r="AD216" s="194"/>
      <c r="AE216" s="194"/>
      <c r="AF216" s="195"/>
      <c r="AG216" s="195"/>
      <c r="AH216" s="194">
        <v>2</v>
      </c>
      <c r="AI216" s="193"/>
      <c r="AJ216" s="194"/>
      <c r="AK216" s="194"/>
      <c r="AL216" s="195"/>
      <c r="AM216" s="196"/>
      <c r="AN216" s="166"/>
      <c r="AO216" s="192">
        <v>2</v>
      </c>
      <c r="AP216" s="193"/>
      <c r="AQ216" s="194"/>
      <c r="AR216" s="194"/>
      <c r="AS216" s="195"/>
      <c r="AT216" s="195"/>
      <c r="AU216" s="194">
        <v>2</v>
      </c>
      <c r="AV216" s="193"/>
      <c r="AW216" s="194"/>
      <c r="AX216" s="194"/>
      <c r="AY216" s="195"/>
      <c r="AZ216" s="196"/>
      <c r="BA216" s="166"/>
      <c r="BB216" s="192">
        <v>2</v>
      </c>
      <c r="BC216" s="193"/>
      <c r="BD216" s="194"/>
      <c r="BE216" s="194"/>
      <c r="BF216" s="195"/>
      <c r="BG216" s="195"/>
      <c r="BH216" s="194">
        <v>2</v>
      </c>
      <c r="BI216" s="193"/>
      <c r="BJ216" s="194"/>
      <c r="BK216" s="194"/>
      <c r="BL216" s="195"/>
      <c r="BM216" s="196"/>
    </row>
    <row r="217" spans="1:65" ht="13.5" customHeight="1">
      <c r="A217" s="191"/>
      <c r="B217" s="192"/>
      <c r="C217" s="193"/>
      <c r="D217" s="194"/>
      <c r="E217" s="194"/>
      <c r="F217" s="195"/>
      <c r="G217" s="195"/>
      <c r="H217" s="194"/>
      <c r="I217" s="193"/>
      <c r="J217" s="194"/>
      <c r="K217" s="194"/>
      <c r="L217" s="195"/>
      <c r="M217" s="196"/>
      <c r="N217" s="166"/>
      <c r="O217" s="192"/>
      <c r="P217" s="193"/>
      <c r="Q217" s="194"/>
      <c r="R217" s="194"/>
      <c r="S217" s="195"/>
      <c r="T217" s="195"/>
      <c r="U217" s="194"/>
      <c r="V217" s="193"/>
      <c r="W217" s="194"/>
      <c r="X217" s="194"/>
      <c r="Y217" s="195"/>
      <c r="Z217" s="196"/>
      <c r="AA217" s="166"/>
      <c r="AB217" s="192"/>
      <c r="AC217" s="193"/>
      <c r="AD217" s="194"/>
      <c r="AE217" s="194"/>
      <c r="AF217" s="195"/>
      <c r="AG217" s="195"/>
      <c r="AH217" s="194"/>
      <c r="AI217" s="193"/>
      <c r="AJ217" s="194"/>
      <c r="AK217" s="194"/>
      <c r="AL217" s="195"/>
      <c r="AM217" s="196"/>
      <c r="AN217" s="166"/>
      <c r="AO217" s="192"/>
      <c r="AP217" s="193"/>
      <c r="AQ217" s="194"/>
      <c r="AR217" s="194"/>
      <c r="AS217" s="195"/>
      <c r="AT217" s="195"/>
      <c r="AU217" s="194"/>
      <c r="AV217" s="193"/>
      <c r="AW217" s="194"/>
      <c r="AX217" s="194"/>
      <c r="AY217" s="195"/>
      <c r="AZ217" s="196"/>
      <c r="BA217" s="166"/>
      <c r="BB217" s="192"/>
      <c r="BC217" s="193"/>
      <c r="BD217" s="194"/>
      <c r="BE217" s="194"/>
      <c r="BF217" s="195"/>
      <c r="BG217" s="195"/>
      <c r="BH217" s="194"/>
      <c r="BI217" s="193"/>
      <c r="BJ217" s="194"/>
      <c r="BK217" s="194"/>
      <c r="BL217" s="195"/>
      <c r="BM217" s="196"/>
    </row>
    <row r="218" spans="1:65" ht="13.5" customHeight="1">
      <c r="A218" s="191"/>
      <c r="B218" s="192">
        <v>3</v>
      </c>
      <c r="C218" s="193"/>
      <c r="D218" s="194"/>
      <c r="E218" s="194"/>
      <c r="F218" s="195"/>
      <c r="G218" s="195"/>
      <c r="H218" s="194">
        <v>3</v>
      </c>
      <c r="I218" s="193"/>
      <c r="J218" s="194"/>
      <c r="K218" s="194"/>
      <c r="L218" s="195"/>
      <c r="M218" s="196"/>
      <c r="N218" s="166"/>
      <c r="O218" s="192">
        <v>3</v>
      </c>
      <c r="P218" s="193"/>
      <c r="Q218" s="194"/>
      <c r="R218" s="194"/>
      <c r="S218" s="195"/>
      <c r="T218" s="195"/>
      <c r="U218" s="194">
        <v>3</v>
      </c>
      <c r="V218" s="193"/>
      <c r="W218" s="194"/>
      <c r="X218" s="194"/>
      <c r="Y218" s="195"/>
      <c r="Z218" s="196"/>
      <c r="AA218" s="166"/>
      <c r="AB218" s="192">
        <v>3</v>
      </c>
      <c r="AC218" s="193"/>
      <c r="AD218" s="194"/>
      <c r="AE218" s="194"/>
      <c r="AF218" s="195"/>
      <c r="AG218" s="195"/>
      <c r="AH218" s="194">
        <v>3</v>
      </c>
      <c r="AI218" s="193"/>
      <c r="AJ218" s="194"/>
      <c r="AK218" s="194"/>
      <c r="AL218" s="195"/>
      <c r="AM218" s="196"/>
      <c r="AN218" s="166"/>
      <c r="AO218" s="192">
        <v>3</v>
      </c>
      <c r="AP218" s="193"/>
      <c r="AQ218" s="194"/>
      <c r="AR218" s="194"/>
      <c r="AS218" s="195"/>
      <c r="AT218" s="195"/>
      <c r="AU218" s="194">
        <v>3</v>
      </c>
      <c r="AV218" s="193"/>
      <c r="AW218" s="194"/>
      <c r="AX218" s="194"/>
      <c r="AY218" s="195"/>
      <c r="AZ218" s="196"/>
      <c r="BA218" s="166"/>
      <c r="BB218" s="192">
        <v>3</v>
      </c>
      <c r="BC218" s="193"/>
      <c r="BD218" s="194"/>
      <c r="BE218" s="194"/>
      <c r="BF218" s="195"/>
      <c r="BG218" s="195"/>
      <c r="BH218" s="194">
        <v>3</v>
      </c>
      <c r="BI218" s="193"/>
      <c r="BJ218" s="194"/>
      <c r="BK218" s="194"/>
      <c r="BL218" s="195"/>
      <c r="BM218" s="196"/>
    </row>
    <row r="219" spans="1:65" ht="13.5" customHeight="1">
      <c r="A219" s="191"/>
      <c r="B219" s="192"/>
      <c r="C219" s="193"/>
      <c r="D219" s="194"/>
      <c r="E219" s="194"/>
      <c r="F219" s="195"/>
      <c r="G219" s="195"/>
      <c r="H219" s="194"/>
      <c r="I219" s="193"/>
      <c r="J219" s="194"/>
      <c r="K219" s="194"/>
      <c r="L219" s="195"/>
      <c r="M219" s="196"/>
      <c r="N219" s="166"/>
      <c r="O219" s="192"/>
      <c r="P219" s="193"/>
      <c r="Q219" s="194"/>
      <c r="R219" s="194"/>
      <c r="S219" s="195"/>
      <c r="T219" s="195"/>
      <c r="U219" s="194"/>
      <c r="V219" s="193"/>
      <c r="W219" s="194"/>
      <c r="X219" s="194"/>
      <c r="Y219" s="195"/>
      <c r="Z219" s="196"/>
      <c r="AA219" s="166"/>
      <c r="AB219" s="192"/>
      <c r="AC219" s="193"/>
      <c r="AD219" s="194"/>
      <c r="AE219" s="194"/>
      <c r="AF219" s="195"/>
      <c r="AG219" s="195"/>
      <c r="AH219" s="194"/>
      <c r="AI219" s="193"/>
      <c r="AJ219" s="194"/>
      <c r="AK219" s="194"/>
      <c r="AL219" s="195"/>
      <c r="AM219" s="196"/>
      <c r="AN219" s="166"/>
      <c r="AO219" s="192"/>
      <c r="AP219" s="193"/>
      <c r="AQ219" s="194"/>
      <c r="AR219" s="194"/>
      <c r="AS219" s="195"/>
      <c r="AT219" s="195"/>
      <c r="AU219" s="194"/>
      <c r="AV219" s="193"/>
      <c r="AW219" s="194"/>
      <c r="AX219" s="194"/>
      <c r="AY219" s="195"/>
      <c r="AZ219" s="196"/>
      <c r="BA219" s="166"/>
      <c r="BB219" s="192"/>
      <c r="BC219" s="193"/>
      <c r="BD219" s="194"/>
      <c r="BE219" s="194"/>
      <c r="BF219" s="195"/>
      <c r="BG219" s="195"/>
      <c r="BH219" s="194"/>
      <c r="BI219" s="193"/>
      <c r="BJ219" s="194"/>
      <c r="BK219" s="194"/>
      <c r="BL219" s="195"/>
      <c r="BM219" s="196"/>
    </row>
    <row r="220" spans="1:65" ht="13.5" customHeight="1">
      <c r="A220" s="191"/>
      <c r="B220" s="192">
        <v>4</v>
      </c>
      <c r="C220" s="193"/>
      <c r="D220" s="194"/>
      <c r="E220" s="194"/>
      <c r="F220" s="195"/>
      <c r="G220" s="195"/>
      <c r="H220" s="194">
        <v>4</v>
      </c>
      <c r="I220" s="193"/>
      <c r="J220" s="194"/>
      <c r="K220" s="194"/>
      <c r="L220" s="195"/>
      <c r="M220" s="196"/>
      <c r="N220" s="166"/>
      <c r="O220" s="192">
        <v>4</v>
      </c>
      <c r="P220" s="193"/>
      <c r="Q220" s="194"/>
      <c r="R220" s="194"/>
      <c r="S220" s="195"/>
      <c r="T220" s="195"/>
      <c r="U220" s="194">
        <v>4</v>
      </c>
      <c r="V220" s="193"/>
      <c r="W220" s="194"/>
      <c r="X220" s="194"/>
      <c r="Y220" s="195"/>
      <c r="Z220" s="196"/>
      <c r="AA220" s="166"/>
      <c r="AB220" s="192">
        <v>4</v>
      </c>
      <c r="AC220" s="193"/>
      <c r="AD220" s="194"/>
      <c r="AE220" s="194"/>
      <c r="AF220" s="195"/>
      <c r="AG220" s="195"/>
      <c r="AH220" s="194">
        <v>4</v>
      </c>
      <c r="AI220" s="193"/>
      <c r="AJ220" s="194"/>
      <c r="AK220" s="194"/>
      <c r="AL220" s="195"/>
      <c r="AM220" s="196"/>
      <c r="AN220" s="166"/>
      <c r="AO220" s="192">
        <v>4</v>
      </c>
      <c r="AP220" s="193"/>
      <c r="AQ220" s="194"/>
      <c r="AR220" s="194"/>
      <c r="AS220" s="195"/>
      <c r="AT220" s="195"/>
      <c r="AU220" s="194">
        <v>4</v>
      </c>
      <c r="AV220" s="193"/>
      <c r="AW220" s="194"/>
      <c r="AX220" s="194"/>
      <c r="AY220" s="195"/>
      <c r="AZ220" s="196"/>
      <c r="BA220" s="166"/>
      <c r="BB220" s="192">
        <v>4</v>
      </c>
      <c r="BC220" s="193"/>
      <c r="BD220" s="194"/>
      <c r="BE220" s="194"/>
      <c r="BF220" s="195"/>
      <c r="BG220" s="195"/>
      <c r="BH220" s="194">
        <v>4</v>
      </c>
      <c r="BI220" s="193"/>
      <c r="BJ220" s="194"/>
      <c r="BK220" s="194"/>
      <c r="BL220" s="195"/>
      <c r="BM220" s="196"/>
    </row>
    <row r="221" spans="1:65" ht="13.5" customHeight="1">
      <c r="A221" s="191"/>
      <c r="B221" s="192"/>
      <c r="C221" s="193"/>
      <c r="D221" s="194"/>
      <c r="E221" s="194"/>
      <c r="F221" s="195"/>
      <c r="G221" s="195"/>
      <c r="H221" s="194"/>
      <c r="I221" s="193"/>
      <c r="J221" s="194"/>
      <c r="K221" s="194"/>
      <c r="L221" s="195"/>
      <c r="M221" s="196"/>
      <c r="N221" s="166"/>
      <c r="O221" s="192"/>
      <c r="P221" s="193"/>
      <c r="Q221" s="194"/>
      <c r="R221" s="194"/>
      <c r="S221" s="195"/>
      <c r="T221" s="195"/>
      <c r="U221" s="194"/>
      <c r="V221" s="193"/>
      <c r="W221" s="194"/>
      <c r="X221" s="194"/>
      <c r="Y221" s="195"/>
      <c r="Z221" s="196"/>
      <c r="AA221" s="166"/>
      <c r="AB221" s="192"/>
      <c r="AC221" s="193"/>
      <c r="AD221" s="194"/>
      <c r="AE221" s="194"/>
      <c r="AF221" s="195"/>
      <c r="AG221" s="195"/>
      <c r="AH221" s="194"/>
      <c r="AI221" s="193"/>
      <c r="AJ221" s="194"/>
      <c r="AK221" s="194"/>
      <c r="AL221" s="195"/>
      <c r="AM221" s="196"/>
      <c r="AN221" s="166"/>
      <c r="AO221" s="192"/>
      <c r="AP221" s="193"/>
      <c r="AQ221" s="194"/>
      <c r="AR221" s="194"/>
      <c r="AS221" s="195"/>
      <c r="AT221" s="195"/>
      <c r="AU221" s="194"/>
      <c r="AV221" s="193"/>
      <c r="AW221" s="194"/>
      <c r="AX221" s="194"/>
      <c r="AY221" s="195"/>
      <c r="AZ221" s="196"/>
      <c r="BA221" s="166"/>
      <c r="BB221" s="192"/>
      <c r="BC221" s="193"/>
      <c r="BD221" s="194"/>
      <c r="BE221" s="194"/>
      <c r="BF221" s="195"/>
      <c r="BG221" s="195"/>
      <c r="BH221" s="194"/>
      <c r="BI221" s="193"/>
      <c r="BJ221" s="194"/>
      <c r="BK221" s="194"/>
      <c r="BL221" s="195"/>
      <c r="BM221" s="196"/>
    </row>
    <row r="222" spans="1:65" ht="13.5" customHeight="1">
      <c r="A222" s="191"/>
      <c r="B222" s="192">
        <v>5</v>
      </c>
      <c r="C222" s="193"/>
      <c r="D222" s="194"/>
      <c r="E222" s="194"/>
      <c r="F222" s="195"/>
      <c r="G222" s="195"/>
      <c r="H222" s="194">
        <v>5</v>
      </c>
      <c r="I222" s="193"/>
      <c r="J222" s="194"/>
      <c r="K222" s="194"/>
      <c r="L222" s="195"/>
      <c r="M222" s="196"/>
      <c r="N222" s="166"/>
      <c r="O222" s="192">
        <v>5</v>
      </c>
      <c r="P222" s="193"/>
      <c r="Q222" s="194"/>
      <c r="R222" s="194"/>
      <c r="S222" s="195"/>
      <c r="T222" s="195"/>
      <c r="U222" s="194">
        <v>5</v>
      </c>
      <c r="V222" s="193"/>
      <c r="W222" s="194"/>
      <c r="X222" s="194"/>
      <c r="Y222" s="195"/>
      <c r="Z222" s="196"/>
      <c r="AA222" s="166"/>
      <c r="AB222" s="192">
        <v>5</v>
      </c>
      <c r="AC222" s="193"/>
      <c r="AD222" s="194"/>
      <c r="AE222" s="194"/>
      <c r="AF222" s="195"/>
      <c r="AG222" s="195"/>
      <c r="AH222" s="194">
        <v>5</v>
      </c>
      <c r="AI222" s="193"/>
      <c r="AJ222" s="194"/>
      <c r="AK222" s="194"/>
      <c r="AL222" s="195"/>
      <c r="AM222" s="196"/>
      <c r="AN222" s="166"/>
      <c r="AO222" s="192">
        <v>5</v>
      </c>
      <c r="AP222" s="193"/>
      <c r="AQ222" s="194"/>
      <c r="AR222" s="194"/>
      <c r="AS222" s="195"/>
      <c r="AT222" s="195"/>
      <c r="AU222" s="194">
        <v>5</v>
      </c>
      <c r="AV222" s="193"/>
      <c r="AW222" s="194"/>
      <c r="AX222" s="194"/>
      <c r="AY222" s="195"/>
      <c r="AZ222" s="196"/>
      <c r="BA222" s="166"/>
      <c r="BB222" s="192">
        <v>5</v>
      </c>
      <c r="BC222" s="193"/>
      <c r="BD222" s="194"/>
      <c r="BE222" s="194"/>
      <c r="BF222" s="195"/>
      <c r="BG222" s="195"/>
      <c r="BH222" s="194">
        <v>5</v>
      </c>
      <c r="BI222" s="193"/>
      <c r="BJ222" s="194"/>
      <c r="BK222" s="194"/>
      <c r="BL222" s="195"/>
      <c r="BM222" s="196"/>
    </row>
    <row r="223" spans="1:65" ht="13.5" customHeight="1">
      <c r="A223" s="191"/>
      <c r="B223" s="192"/>
      <c r="C223" s="193"/>
      <c r="D223" s="194"/>
      <c r="E223" s="194"/>
      <c r="F223" s="195"/>
      <c r="G223" s="195"/>
      <c r="H223" s="194"/>
      <c r="I223" s="193"/>
      <c r="J223" s="194"/>
      <c r="K223" s="194"/>
      <c r="L223" s="195"/>
      <c r="M223" s="196"/>
      <c r="N223" s="166"/>
      <c r="O223" s="192"/>
      <c r="P223" s="193"/>
      <c r="Q223" s="194"/>
      <c r="R223" s="194"/>
      <c r="S223" s="195"/>
      <c r="T223" s="195"/>
      <c r="U223" s="194"/>
      <c r="V223" s="193"/>
      <c r="W223" s="194"/>
      <c r="X223" s="194"/>
      <c r="Y223" s="195"/>
      <c r="Z223" s="196"/>
      <c r="AA223" s="166"/>
      <c r="AB223" s="192"/>
      <c r="AC223" s="193"/>
      <c r="AD223" s="194"/>
      <c r="AE223" s="194"/>
      <c r="AF223" s="195"/>
      <c r="AG223" s="195"/>
      <c r="AH223" s="194"/>
      <c r="AI223" s="193"/>
      <c r="AJ223" s="194"/>
      <c r="AK223" s="194"/>
      <c r="AL223" s="195"/>
      <c r="AM223" s="196"/>
      <c r="AN223" s="166"/>
      <c r="AO223" s="192"/>
      <c r="AP223" s="193"/>
      <c r="AQ223" s="194"/>
      <c r="AR223" s="194"/>
      <c r="AS223" s="195"/>
      <c r="AT223" s="195"/>
      <c r="AU223" s="194"/>
      <c r="AV223" s="193"/>
      <c r="AW223" s="194"/>
      <c r="AX223" s="194"/>
      <c r="AY223" s="195"/>
      <c r="AZ223" s="196"/>
      <c r="BA223" s="166"/>
      <c r="BB223" s="192"/>
      <c r="BC223" s="193"/>
      <c r="BD223" s="194"/>
      <c r="BE223" s="194"/>
      <c r="BF223" s="195"/>
      <c r="BG223" s="195"/>
      <c r="BH223" s="194"/>
      <c r="BI223" s="193"/>
      <c r="BJ223" s="194"/>
      <c r="BK223" s="194"/>
      <c r="BL223" s="195"/>
      <c r="BM223" s="196"/>
    </row>
    <row r="224" spans="1:65" ht="13.5" customHeight="1">
      <c r="A224" s="191"/>
      <c r="B224" s="192">
        <v>6</v>
      </c>
      <c r="C224" s="193"/>
      <c r="D224" s="194"/>
      <c r="E224" s="194"/>
      <c r="F224" s="195"/>
      <c r="G224" s="195"/>
      <c r="H224" s="194">
        <v>6</v>
      </c>
      <c r="I224" s="193"/>
      <c r="J224" s="194"/>
      <c r="K224" s="194"/>
      <c r="L224" s="195"/>
      <c r="M224" s="196"/>
      <c r="N224" s="166"/>
      <c r="O224" s="192">
        <v>6</v>
      </c>
      <c r="P224" s="193"/>
      <c r="Q224" s="194"/>
      <c r="R224" s="194"/>
      <c r="S224" s="195"/>
      <c r="T224" s="195"/>
      <c r="U224" s="194">
        <v>6</v>
      </c>
      <c r="V224" s="193"/>
      <c r="W224" s="194"/>
      <c r="X224" s="194"/>
      <c r="Y224" s="195"/>
      <c r="Z224" s="196"/>
      <c r="AA224" s="166"/>
      <c r="AB224" s="192">
        <v>6</v>
      </c>
      <c r="AC224" s="193"/>
      <c r="AD224" s="194"/>
      <c r="AE224" s="194"/>
      <c r="AF224" s="195"/>
      <c r="AG224" s="195"/>
      <c r="AH224" s="194">
        <v>6</v>
      </c>
      <c r="AI224" s="193"/>
      <c r="AJ224" s="194"/>
      <c r="AK224" s="194"/>
      <c r="AL224" s="195"/>
      <c r="AM224" s="196"/>
      <c r="AN224" s="166"/>
      <c r="AO224" s="192">
        <v>6</v>
      </c>
      <c r="AP224" s="193"/>
      <c r="AQ224" s="194"/>
      <c r="AR224" s="194"/>
      <c r="AS224" s="195"/>
      <c r="AT224" s="195"/>
      <c r="AU224" s="194">
        <v>6</v>
      </c>
      <c r="AV224" s="193"/>
      <c r="AW224" s="194"/>
      <c r="AX224" s="194"/>
      <c r="AY224" s="195"/>
      <c r="AZ224" s="196"/>
      <c r="BA224" s="166"/>
      <c r="BB224" s="192">
        <v>6</v>
      </c>
      <c r="BC224" s="193"/>
      <c r="BD224" s="194"/>
      <c r="BE224" s="194"/>
      <c r="BF224" s="195"/>
      <c r="BG224" s="195"/>
      <c r="BH224" s="194">
        <v>6</v>
      </c>
      <c r="BI224" s="193"/>
      <c r="BJ224" s="194"/>
      <c r="BK224" s="194"/>
      <c r="BL224" s="195"/>
      <c r="BM224" s="196"/>
    </row>
    <row r="225" spans="1:65" ht="13.5" customHeight="1">
      <c r="A225" s="191"/>
      <c r="B225" s="192"/>
      <c r="C225" s="193"/>
      <c r="D225" s="194"/>
      <c r="E225" s="194"/>
      <c r="F225" s="195"/>
      <c r="G225" s="195"/>
      <c r="H225" s="194"/>
      <c r="I225" s="193"/>
      <c r="J225" s="194"/>
      <c r="K225" s="194"/>
      <c r="L225" s="195"/>
      <c r="M225" s="196"/>
      <c r="N225" s="166"/>
      <c r="O225" s="192"/>
      <c r="P225" s="193"/>
      <c r="Q225" s="194"/>
      <c r="R225" s="194"/>
      <c r="S225" s="195"/>
      <c r="T225" s="195"/>
      <c r="U225" s="194"/>
      <c r="V225" s="193"/>
      <c r="W225" s="194"/>
      <c r="X225" s="194"/>
      <c r="Y225" s="195"/>
      <c r="Z225" s="196"/>
      <c r="AA225" s="166"/>
      <c r="AB225" s="192"/>
      <c r="AC225" s="193"/>
      <c r="AD225" s="194"/>
      <c r="AE225" s="194"/>
      <c r="AF225" s="195"/>
      <c r="AG225" s="195"/>
      <c r="AH225" s="194"/>
      <c r="AI225" s="193"/>
      <c r="AJ225" s="194"/>
      <c r="AK225" s="194"/>
      <c r="AL225" s="195"/>
      <c r="AM225" s="196"/>
      <c r="AN225" s="166"/>
      <c r="AO225" s="192"/>
      <c r="AP225" s="193"/>
      <c r="AQ225" s="194"/>
      <c r="AR225" s="194"/>
      <c r="AS225" s="195"/>
      <c r="AT225" s="195"/>
      <c r="AU225" s="194"/>
      <c r="AV225" s="193"/>
      <c r="AW225" s="194"/>
      <c r="AX225" s="194"/>
      <c r="AY225" s="195"/>
      <c r="AZ225" s="196"/>
      <c r="BA225" s="166"/>
      <c r="BB225" s="192"/>
      <c r="BC225" s="193"/>
      <c r="BD225" s="194"/>
      <c r="BE225" s="194"/>
      <c r="BF225" s="195"/>
      <c r="BG225" s="195"/>
      <c r="BH225" s="194"/>
      <c r="BI225" s="193"/>
      <c r="BJ225" s="194"/>
      <c r="BK225" s="194"/>
      <c r="BL225" s="195"/>
      <c r="BM225" s="196"/>
    </row>
    <row r="226" spans="1:65" ht="13.5" customHeight="1">
      <c r="A226" s="197"/>
      <c r="B226" s="198" t="s">
        <v>90</v>
      </c>
      <c r="C226" s="198"/>
      <c r="D226" s="199" t="s">
        <v>91</v>
      </c>
      <c r="E226" s="199"/>
      <c r="F226" s="200"/>
      <c r="G226" s="200"/>
      <c r="H226" s="199" t="s">
        <v>90</v>
      </c>
      <c r="I226" s="199"/>
      <c r="J226" s="199" t="s">
        <v>91</v>
      </c>
      <c r="K226" s="199"/>
      <c r="L226" s="201"/>
      <c r="M226" s="201"/>
      <c r="N226" s="166"/>
      <c r="O226" s="198" t="s">
        <v>90</v>
      </c>
      <c r="P226" s="198"/>
      <c r="Q226" s="199" t="s">
        <v>91</v>
      </c>
      <c r="R226" s="199"/>
      <c r="S226" s="200"/>
      <c r="T226" s="200"/>
      <c r="U226" s="202" t="s">
        <v>90</v>
      </c>
      <c r="V226" s="202"/>
      <c r="W226" s="202" t="s">
        <v>91</v>
      </c>
      <c r="X226" s="202"/>
      <c r="Y226" s="201"/>
      <c r="Z226" s="201"/>
      <c r="AA226" s="166"/>
      <c r="AB226" s="203" t="s">
        <v>90</v>
      </c>
      <c r="AC226" s="203"/>
      <c r="AD226" s="202" t="s">
        <v>91</v>
      </c>
      <c r="AE226" s="202"/>
      <c r="AF226" s="200"/>
      <c r="AG226" s="200"/>
      <c r="AH226" s="202" t="s">
        <v>90</v>
      </c>
      <c r="AI226" s="202"/>
      <c r="AJ226" s="202" t="s">
        <v>91</v>
      </c>
      <c r="AK226" s="202"/>
      <c r="AL226" s="201"/>
      <c r="AM226" s="201"/>
      <c r="AN226" s="166"/>
      <c r="AO226" s="203" t="s">
        <v>90</v>
      </c>
      <c r="AP226" s="203"/>
      <c r="AQ226" s="202" t="s">
        <v>91</v>
      </c>
      <c r="AR226" s="202"/>
      <c r="AS226" s="200"/>
      <c r="AT226" s="200"/>
      <c r="AU226" s="202" t="s">
        <v>90</v>
      </c>
      <c r="AV226" s="202"/>
      <c r="AW226" s="202" t="s">
        <v>91</v>
      </c>
      <c r="AX226" s="202"/>
      <c r="AY226" s="201"/>
      <c r="AZ226" s="201"/>
      <c r="BA226" s="166"/>
      <c r="BB226" s="203" t="s">
        <v>90</v>
      </c>
      <c r="BC226" s="203"/>
      <c r="BD226" s="202" t="s">
        <v>91</v>
      </c>
      <c r="BE226" s="202"/>
      <c r="BF226" s="204"/>
      <c r="BG226" s="204"/>
      <c r="BH226" s="202" t="s">
        <v>90</v>
      </c>
      <c r="BI226" s="202"/>
      <c r="BJ226" s="202" t="s">
        <v>91</v>
      </c>
      <c r="BK226" s="202"/>
      <c r="BL226" s="205"/>
      <c r="BM226" s="205"/>
    </row>
    <row r="227" spans="1:65" ht="10.5" customHeight="1">
      <c r="A227" s="155"/>
      <c r="B227" s="206"/>
      <c r="C227" s="166"/>
      <c r="D227" s="206"/>
      <c r="E227" s="206"/>
      <c r="F227" s="207"/>
      <c r="G227" s="207"/>
      <c r="H227" s="206"/>
      <c r="I227" s="166"/>
      <c r="J227" s="206"/>
      <c r="K227" s="206"/>
      <c r="L227" s="207"/>
      <c r="M227" s="207"/>
      <c r="N227" s="166"/>
      <c r="O227" s="206"/>
      <c r="P227" s="166"/>
      <c r="Q227" s="206"/>
      <c r="R227" s="206"/>
      <c r="S227" s="207"/>
      <c r="T227" s="207"/>
      <c r="U227" s="206"/>
      <c r="V227" s="166"/>
      <c r="W227" s="206"/>
      <c r="X227" s="206"/>
      <c r="Y227" s="207"/>
      <c r="Z227" s="207"/>
      <c r="AA227" s="166"/>
      <c r="AB227" s="206"/>
      <c r="AC227" s="166"/>
      <c r="AD227" s="206"/>
      <c r="AE227" s="206"/>
      <c r="AF227" s="207"/>
      <c r="AG227" s="207"/>
      <c r="AH227" s="206"/>
      <c r="AI227" s="166"/>
      <c r="AJ227" s="206"/>
      <c r="AK227" s="206"/>
      <c r="AL227" s="207"/>
      <c r="AM227" s="207"/>
      <c r="AN227" s="166"/>
      <c r="AO227" s="206"/>
      <c r="AP227" s="166"/>
      <c r="AQ227" s="206"/>
      <c r="AR227" s="206"/>
      <c r="AS227" s="207"/>
      <c r="AT227" s="207"/>
      <c r="AU227" s="206"/>
      <c r="AV227" s="166"/>
      <c r="AW227" s="206"/>
      <c r="AX227" s="206"/>
      <c r="AY227" s="207"/>
      <c r="AZ227" s="207"/>
      <c r="BA227" s="166"/>
      <c r="BB227" s="206"/>
      <c r="BC227" s="166"/>
      <c r="BD227" s="206"/>
      <c r="BE227" s="206"/>
      <c r="BF227" s="207"/>
      <c r="BG227" s="207"/>
      <c r="BH227" s="206"/>
      <c r="BI227" s="166"/>
      <c r="BJ227" s="206"/>
      <c r="BK227" s="206"/>
      <c r="BL227" s="207"/>
      <c r="BM227" s="208"/>
    </row>
    <row r="228" spans="1:65" ht="15" customHeight="1">
      <c r="A228" s="209" t="s">
        <v>92</v>
      </c>
      <c r="B228" s="209"/>
      <c r="C228" s="209"/>
      <c r="D228" s="209"/>
      <c r="E228" s="210" t="str">
        <f>O208</f>
        <v>VK Karlovy Vary</v>
      </c>
      <c r="F228" s="210"/>
      <c r="G228" s="210"/>
      <c r="H228" s="210"/>
      <c r="I228" s="210"/>
      <c r="J228" s="210"/>
      <c r="K228" s="210"/>
      <c r="L228" s="211" t="s">
        <v>93</v>
      </c>
      <c r="M228" s="211"/>
      <c r="N228" s="211"/>
      <c r="O228" s="211"/>
      <c r="P228" s="211"/>
      <c r="Q228" s="295" t="str">
        <f aca="true" t="shared" si="3" ref="Q228">AB208</f>
        <v>TJ Orion Praha</v>
      </c>
      <c r="R228" s="295"/>
      <c r="S228" s="295"/>
      <c r="T228" s="295"/>
      <c r="U228" s="295"/>
      <c r="V228" s="295"/>
      <c r="W228" s="213" t="s">
        <v>94</v>
      </c>
      <c r="X228" s="213"/>
      <c r="Y228" s="213"/>
      <c r="Z228" s="166"/>
      <c r="AA228" s="214" t="s">
        <v>95</v>
      </c>
      <c r="AB228" s="214"/>
      <c r="AC228" s="214"/>
      <c r="AD228" s="214"/>
      <c r="AE228" s="214"/>
      <c r="AF228" s="215" t="s">
        <v>96</v>
      </c>
      <c r="AG228" s="216" t="s">
        <v>97</v>
      </c>
      <c r="AH228" s="166"/>
      <c r="AI228" s="217" t="s">
        <v>98</v>
      </c>
      <c r="AJ228" s="218"/>
      <c r="AK228" s="218"/>
      <c r="AL228" s="218"/>
      <c r="AM228" s="218"/>
      <c r="AN228" s="218"/>
      <c r="AO228" s="218"/>
      <c r="AP228" s="218"/>
      <c r="AQ228" s="218"/>
      <c r="AR228" s="218"/>
      <c r="AS228" s="218"/>
      <c r="AT228" s="218"/>
      <c r="AU228" s="218"/>
      <c r="AV228" s="218"/>
      <c r="AW228" s="218"/>
      <c r="AX228" s="218"/>
      <c r="AY228" s="218"/>
      <c r="AZ228" s="218"/>
      <c r="BA228" s="218"/>
      <c r="BB228" s="166"/>
      <c r="BC228" s="166"/>
      <c r="BD228" s="166"/>
      <c r="BE228" s="166"/>
      <c r="BF228" s="166"/>
      <c r="BG228" s="166"/>
      <c r="BH228" s="166"/>
      <c r="BI228" s="166"/>
      <c r="BJ228" s="166"/>
      <c r="BK228" s="166"/>
      <c r="BL228" s="166"/>
      <c r="BM228" s="219"/>
    </row>
    <row r="229" spans="1:65" ht="15" customHeight="1">
      <c r="A229" s="220" t="s">
        <v>99</v>
      </c>
      <c r="B229" s="220"/>
      <c r="C229" s="220"/>
      <c r="D229" s="220"/>
      <c r="E229" s="220"/>
      <c r="F229" s="220"/>
      <c r="G229" s="220"/>
      <c r="H229" s="220"/>
      <c r="I229" s="220"/>
      <c r="J229" s="221" t="s">
        <v>100</v>
      </c>
      <c r="K229" s="221"/>
      <c r="L229" s="222" t="s">
        <v>99</v>
      </c>
      <c r="M229" s="222"/>
      <c r="N229" s="222"/>
      <c r="O229" s="222"/>
      <c r="P229" s="222"/>
      <c r="Q229" s="222"/>
      <c r="R229" s="222"/>
      <c r="S229" s="222"/>
      <c r="T229" s="222"/>
      <c r="U229" s="223" t="s">
        <v>100</v>
      </c>
      <c r="V229" s="223"/>
      <c r="W229" s="224" t="s">
        <v>101</v>
      </c>
      <c r="X229" s="225" t="s">
        <v>102</v>
      </c>
      <c r="Y229" s="225" t="s">
        <v>103</v>
      </c>
      <c r="Z229" s="225"/>
      <c r="AA229" s="225" t="s">
        <v>104</v>
      </c>
      <c r="AB229" s="226" t="s">
        <v>105</v>
      </c>
      <c r="AC229" s="227" t="s">
        <v>106</v>
      </c>
      <c r="AD229" s="228" t="s">
        <v>107</v>
      </c>
      <c r="AE229" s="228"/>
      <c r="AF229" s="228"/>
      <c r="AG229" s="228"/>
      <c r="AH229" s="145"/>
      <c r="AI229" s="229"/>
      <c r="AJ229" s="229"/>
      <c r="AK229" s="229"/>
      <c r="AL229" s="229"/>
      <c r="AM229" s="229"/>
      <c r="AN229" s="229"/>
      <c r="AO229" s="229"/>
      <c r="AP229" s="229"/>
      <c r="AQ229" s="229"/>
      <c r="AR229" s="229"/>
      <c r="AS229" s="229"/>
      <c r="AT229" s="229"/>
      <c r="AU229" s="229"/>
      <c r="AV229" s="229"/>
      <c r="AW229" s="229"/>
      <c r="AX229" s="229"/>
      <c r="AY229" s="229"/>
      <c r="AZ229" s="229"/>
      <c r="BA229" s="229"/>
      <c r="BB229" s="145"/>
      <c r="BC229" s="230" t="s">
        <v>108</v>
      </c>
      <c r="BD229" s="230"/>
      <c r="BE229" s="230"/>
      <c r="BF229" s="230"/>
      <c r="BG229" s="230"/>
      <c r="BH229" s="230"/>
      <c r="BI229" s="230"/>
      <c r="BJ229" s="230"/>
      <c r="BK229" s="230"/>
      <c r="BL229" s="230"/>
      <c r="BM229" s="230"/>
    </row>
    <row r="230" spans="1:65" ht="15" customHeight="1">
      <c r="A230" s="232"/>
      <c r="B230" s="232"/>
      <c r="C230" s="232"/>
      <c r="D230" s="232"/>
      <c r="E230" s="232"/>
      <c r="F230" s="232"/>
      <c r="G230" s="232"/>
      <c r="H230" s="232"/>
      <c r="I230" s="232"/>
      <c r="J230" s="233"/>
      <c r="K230" s="233"/>
      <c r="L230" s="234"/>
      <c r="M230" s="234"/>
      <c r="N230" s="234"/>
      <c r="O230" s="234"/>
      <c r="P230" s="234"/>
      <c r="Q230" s="234"/>
      <c r="R230" s="234"/>
      <c r="S230" s="234"/>
      <c r="T230" s="234"/>
      <c r="U230" s="233"/>
      <c r="V230" s="233"/>
      <c r="W230" s="235"/>
      <c r="X230" s="193"/>
      <c r="Y230" s="194"/>
      <c r="Z230" s="194"/>
      <c r="AA230" s="193"/>
      <c r="AB230" s="193"/>
      <c r="AC230" s="193"/>
      <c r="AD230" s="236"/>
      <c r="AE230" s="236"/>
      <c r="AF230" s="236"/>
      <c r="AG230" s="236"/>
      <c r="AH230" s="166"/>
      <c r="AI230" s="229"/>
      <c r="AJ230" s="229"/>
      <c r="AK230" s="229"/>
      <c r="AL230" s="229"/>
      <c r="AM230" s="229"/>
      <c r="AN230" s="229"/>
      <c r="AO230" s="229"/>
      <c r="AP230" s="229"/>
      <c r="AQ230" s="229"/>
      <c r="AR230" s="229"/>
      <c r="AS230" s="229"/>
      <c r="AT230" s="229"/>
      <c r="AU230" s="229"/>
      <c r="AV230" s="229"/>
      <c r="AW230" s="229"/>
      <c r="AX230" s="229"/>
      <c r="AY230" s="229"/>
      <c r="AZ230" s="229"/>
      <c r="BA230" s="229"/>
      <c r="BB230" s="166"/>
      <c r="BC230" s="232"/>
      <c r="BD230" s="232"/>
      <c r="BE230" s="232"/>
      <c r="BF230" s="237" t="s">
        <v>96</v>
      </c>
      <c r="BG230" s="237"/>
      <c r="BH230" s="237"/>
      <c r="BI230" s="237" t="s">
        <v>97</v>
      </c>
      <c r="BJ230" s="237"/>
      <c r="BK230" s="238" t="s">
        <v>109</v>
      </c>
      <c r="BL230" s="238"/>
      <c r="BM230" s="238"/>
    </row>
    <row r="231" spans="1:65" ht="15" customHeight="1">
      <c r="A231" s="232"/>
      <c r="B231" s="232"/>
      <c r="C231" s="232"/>
      <c r="D231" s="232"/>
      <c r="E231" s="232"/>
      <c r="F231" s="232"/>
      <c r="G231" s="232"/>
      <c r="H231" s="232"/>
      <c r="I231" s="232"/>
      <c r="J231" s="233"/>
      <c r="K231" s="233"/>
      <c r="L231" s="239"/>
      <c r="M231" s="239"/>
      <c r="N231" s="239"/>
      <c r="O231" s="239"/>
      <c r="P231" s="239"/>
      <c r="Q231" s="239"/>
      <c r="R231" s="239"/>
      <c r="S231" s="239"/>
      <c r="T231" s="239"/>
      <c r="U231" s="233"/>
      <c r="V231" s="233"/>
      <c r="W231" s="235"/>
      <c r="X231" s="193"/>
      <c r="Y231" s="194"/>
      <c r="Z231" s="194"/>
      <c r="AA231" s="193"/>
      <c r="AB231" s="193"/>
      <c r="AC231" s="193"/>
      <c r="AD231" s="236"/>
      <c r="AE231" s="236"/>
      <c r="AF231" s="236"/>
      <c r="AG231" s="236"/>
      <c r="AH231" s="166"/>
      <c r="AI231" s="229"/>
      <c r="AJ231" s="229"/>
      <c r="AK231" s="229"/>
      <c r="AL231" s="229"/>
      <c r="AM231" s="229"/>
      <c r="AN231" s="229"/>
      <c r="AO231" s="229"/>
      <c r="AP231" s="229"/>
      <c r="AQ231" s="229"/>
      <c r="AR231" s="229"/>
      <c r="AS231" s="229"/>
      <c r="AT231" s="229"/>
      <c r="AU231" s="229"/>
      <c r="AV231" s="229"/>
      <c r="AW231" s="229"/>
      <c r="AX231" s="229"/>
      <c r="AY231" s="229"/>
      <c r="AZ231" s="229"/>
      <c r="BA231" s="229"/>
      <c r="BB231" s="166"/>
      <c r="BC231" s="189" t="s">
        <v>79</v>
      </c>
      <c r="BD231" s="189"/>
      <c r="BE231" s="189"/>
      <c r="BF231" s="240"/>
      <c r="BG231" s="241"/>
      <c r="BH231" s="242"/>
      <c r="BI231" s="240"/>
      <c r="BJ231" s="242"/>
      <c r="BK231" s="240"/>
      <c r="BL231" s="241"/>
      <c r="BM231" s="243"/>
    </row>
    <row r="232" spans="1:65" ht="15" customHeight="1">
      <c r="A232" s="232"/>
      <c r="B232" s="232"/>
      <c r="C232" s="232"/>
      <c r="D232" s="232"/>
      <c r="E232" s="232"/>
      <c r="F232" s="232"/>
      <c r="G232" s="232"/>
      <c r="H232" s="232"/>
      <c r="I232" s="232"/>
      <c r="J232" s="233"/>
      <c r="K232" s="233"/>
      <c r="L232" s="239"/>
      <c r="M232" s="239"/>
      <c r="N232" s="239"/>
      <c r="O232" s="239"/>
      <c r="P232" s="239"/>
      <c r="Q232" s="239"/>
      <c r="R232" s="239"/>
      <c r="S232" s="239"/>
      <c r="T232" s="239"/>
      <c r="U232" s="233"/>
      <c r="V232" s="233"/>
      <c r="W232" s="235"/>
      <c r="X232" s="193"/>
      <c r="Y232" s="194"/>
      <c r="Z232" s="194"/>
      <c r="AA232" s="193"/>
      <c r="AB232" s="193"/>
      <c r="AC232" s="193"/>
      <c r="AD232" s="236"/>
      <c r="AE232" s="236"/>
      <c r="AF232" s="236"/>
      <c r="AG232" s="236"/>
      <c r="AH232" s="166"/>
      <c r="AI232" s="229"/>
      <c r="AJ232" s="229"/>
      <c r="AK232" s="229"/>
      <c r="AL232" s="229"/>
      <c r="AM232" s="229"/>
      <c r="AN232" s="229"/>
      <c r="AO232" s="229"/>
      <c r="AP232" s="229"/>
      <c r="AQ232" s="229"/>
      <c r="AR232" s="229"/>
      <c r="AS232" s="229"/>
      <c r="AT232" s="229"/>
      <c r="AU232" s="229"/>
      <c r="AV232" s="229"/>
      <c r="AW232" s="229"/>
      <c r="AX232" s="229"/>
      <c r="AY232" s="229"/>
      <c r="AZ232" s="229"/>
      <c r="BA232" s="229"/>
      <c r="BB232" s="166"/>
      <c r="BC232" s="189" t="s">
        <v>80</v>
      </c>
      <c r="BD232" s="189"/>
      <c r="BE232" s="189"/>
      <c r="BF232" s="244"/>
      <c r="BG232" s="245"/>
      <c r="BH232" s="246"/>
      <c r="BI232" s="244"/>
      <c r="BJ232" s="246"/>
      <c r="BK232" s="240"/>
      <c r="BL232" s="241"/>
      <c r="BM232" s="243"/>
    </row>
    <row r="233" spans="1:65" ht="15" customHeight="1">
      <c r="A233" s="232"/>
      <c r="B233" s="232"/>
      <c r="C233" s="232"/>
      <c r="D233" s="232"/>
      <c r="E233" s="232"/>
      <c r="F233" s="232"/>
      <c r="G233" s="232"/>
      <c r="H233" s="232"/>
      <c r="I233" s="232"/>
      <c r="J233" s="233"/>
      <c r="K233" s="233"/>
      <c r="L233" s="239"/>
      <c r="M233" s="239"/>
      <c r="N233" s="239"/>
      <c r="O233" s="239"/>
      <c r="P233" s="239"/>
      <c r="Q233" s="239"/>
      <c r="R233" s="239"/>
      <c r="S233" s="239"/>
      <c r="T233" s="239"/>
      <c r="U233" s="233"/>
      <c r="V233" s="233"/>
      <c r="W233" s="235"/>
      <c r="X233" s="193"/>
      <c r="Y233" s="194"/>
      <c r="Z233" s="194"/>
      <c r="AA233" s="193"/>
      <c r="AB233" s="193"/>
      <c r="AC233" s="193"/>
      <c r="AD233" s="236"/>
      <c r="AE233" s="236"/>
      <c r="AF233" s="236"/>
      <c r="AG233" s="236"/>
      <c r="AH233" s="166"/>
      <c r="AI233" s="229"/>
      <c r="AJ233" s="229"/>
      <c r="AK233" s="229"/>
      <c r="AL233" s="229"/>
      <c r="AM233" s="229"/>
      <c r="AN233" s="229"/>
      <c r="AO233" s="229"/>
      <c r="AP233" s="229"/>
      <c r="AQ233" s="229"/>
      <c r="AR233" s="229"/>
      <c r="AS233" s="229"/>
      <c r="AT233" s="229"/>
      <c r="AU233" s="229"/>
      <c r="AV233" s="229"/>
      <c r="AW233" s="229"/>
      <c r="AX233" s="229"/>
      <c r="AY233" s="229"/>
      <c r="AZ233" s="229"/>
      <c r="BA233" s="229"/>
      <c r="BB233" s="166"/>
      <c r="BC233" s="189" t="s">
        <v>81</v>
      </c>
      <c r="BD233" s="189"/>
      <c r="BE233" s="189"/>
      <c r="BF233" s="244"/>
      <c r="BG233" s="245"/>
      <c r="BH233" s="246"/>
      <c r="BI233" s="244"/>
      <c r="BJ233" s="246"/>
      <c r="BK233" s="240"/>
      <c r="BL233" s="241"/>
      <c r="BM233" s="243"/>
    </row>
    <row r="234" spans="1:65" ht="15" customHeight="1">
      <c r="A234" s="232"/>
      <c r="B234" s="232"/>
      <c r="C234" s="232"/>
      <c r="D234" s="232"/>
      <c r="E234" s="232"/>
      <c r="F234" s="232"/>
      <c r="G234" s="232"/>
      <c r="H234" s="232"/>
      <c r="I234" s="232"/>
      <c r="J234" s="233"/>
      <c r="K234" s="233"/>
      <c r="L234" s="239"/>
      <c r="M234" s="239"/>
      <c r="N234" s="239"/>
      <c r="O234" s="239"/>
      <c r="P234" s="239"/>
      <c r="Q234" s="239"/>
      <c r="R234" s="239"/>
      <c r="S234" s="239"/>
      <c r="T234" s="239"/>
      <c r="U234" s="233"/>
      <c r="V234" s="233"/>
      <c r="W234" s="235"/>
      <c r="X234" s="193"/>
      <c r="Y234" s="194"/>
      <c r="Z234" s="194"/>
      <c r="AA234" s="193"/>
      <c r="AB234" s="193"/>
      <c r="AC234" s="193"/>
      <c r="AD234" s="236"/>
      <c r="AE234" s="236"/>
      <c r="AF234" s="236"/>
      <c r="AG234" s="236"/>
      <c r="AH234" s="166"/>
      <c r="AI234" s="229"/>
      <c r="AJ234" s="229"/>
      <c r="AK234" s="229"/>
      <c r="AL234" s="229"/>
      <c r="AM234" s="229"/>
      <c r="AN234" s="229"/>
      <c r="AO234" s="229"/>
      <c r="AP234" s="229"/>
      <c r="AQ234" s="229"/>
      <c r="AR234" s="229"/>
      <c r="AS234" s="229"/>
      <c r="AT234" s="229"/>
      <c r="AU234" s="229"/>
      <c r="AV234" s="229"/>
      <c r="AW234" s="229"/>
      <c r="AX234" s="229"/>
      <c r="AY234" s="229"/>
      <c r="AZ234" s="229"/>
      <c r="BA234" s="229"/>
      <c r="BB234" s="166"/>
      <c r="BC234" s="189" t="s">
        <v>82</v>
      </c>
      <c r="BD234" s="189"/>
      <c r="BE234" s="189"/>
      <c r="BF234" s="244"/>
      <c r="BG234" s="245"/>
      <c r="BH234" s="246"/>
      <c r="BI234" s="244"/>
      <c r="BJ234" s="246"/>
      <c r="BK234" s="240"/>
      <c r="BL234" s="241"/>
      <c r="BM234" s="243"/>
    </row>
    <row r="235" spans="1:65" ht="15" customHeight="1">
      <c r="A235" s="232"/>
      <c r="B235" s="232"/>
      <c r="C235" s="232"/>
      <c r="D235" s="232"/>
      <c r="E235" s="232"/>
      <c r="F235" s="232"/>
      <c r="G235" s="232"/>
      <c r="H235" s="232"/>
      <c r="I235" s="232"/>
      <c r="J235" s="233"/>
      <c r="K235" s="233"/>
      <c r="L235" s="239"/>
      <c r="M235" s="239"/>
      <c r="N235" s="239"/>
      <c r="O235" s="239"/>
      <c r="P235" s="239"/>
      <c r="Q235" s="239"/>
      <c r="R235" s="239"/>
      <c r="S235" s="239"/>
      <c r="T235" s="239"/>
      <c r="U235" s="233"/>
      <c r="V235" s="233"/>
      <c r="W235" s="235"/>
      <c r="X235" s="193"/>
      <c r="Y235" s="194"/>
      <c r="Z235" s="194"/>
      <c r="AA235" s="193"/>
      <c r="AB235" s="193"/>
      <c r="AC235" s="193"/>
      <c r="AD235" s="236"/>
      <c r="AE235" s="236"/>
      <c r="AF235" s="236"/>
      <c r="AG235" s="236"/>
      <c r="AH235" s="166"/>
      <c r="AI235" s="229"/>
      <c r="AJ235" s="229"/>
      <c r="AK235" s="229"/>
      <c r="AL235" s="229"/>
      <c r="AM235" s="229"/>
      <c r="AN235" s="229"/>
      <c r="AO235" s="229"/>
      <c r="AP235" s="229"/>
      <c r="AQ235" s="229"/>
      <c r="AR235" s="229"/>
      <c r="AS235" s="229"/>
      <c r="AT235" s="229"/>
      <c r="AU235" s="229"/>
      <c r="AV235" s="229"/>
      <c r="AW235" s="229"/>
      <c r="AX235" s="229"/>
      <c r="AY235" s="229"/>
      <c r="AZ235" s="229"/>
      <c r="BA235" s="229"/>
      <c r="BB235" s="166"/>
      <c r="BC235" s="189" t="s">
        <v>83</v>
      </c>
      <c r="BD235" s="189"/>
      <c r="BE235" s="189"/>
      <c r="BF235" s="244"/>
      <c r="BG235" s="245"/>
      <c r="BH235" s="246"/>
      <c r="BI235" s="244"/>
      <c r="BJ235" s="246"/>
      <c r="BK235" s="240"/>
      <c r="BL235" s="241"/>
      <c r="BM235" s="243"/>
    </row>
    <row r="236" spans="1:65" ht="15" customHeight="1">
      <c r="A236" s="232"/>
      <c r="B236" s="232"/>
      <c r="C236" s="232"/>
      <c r="D236" s="232"/>
      <c r="E236" s="232"/>
      <c r="F236" s="232"/>
      <c r="G236" s="232"/>
      <c r="H236" s="232"/>
      <c r="I236" s="232"/>
      <c r="J236" s="233"/>
      <c r="K236" s="233"/>
      <c r="L236" s="239"/>
      <c r="M236" s="239"/>
      <c r="N236" s="239"/>
      <c r="O236" s="239"/>
      <c r="P236" s="239"/>
      <c r="Q236" s="239"/>
      <c r="R236" s="239"/>
      <c r="S236" s="239"/>
      <c r="T236" s="239"/>
      <c r="U236" s="233"/>
      <c r="V236" s="233"/>
      <c r="W236" s="235"/>
      <c r="X236" s="193"/>
      <c r="Y236" s="194"/>
      <c r="Z236" s="194"/>
      <c r="AA236" s="193"/>
      <c r="AB236" s="193"/>
      <c r="AC236" s="193"/>
      <c r="AD236" s="236"/>
      <c r="AE236" s="236"/>
      <c r="AF236" s="236"/>
      <c r="AG236" s="236"/>
      <c r="AH236" s="166"/>
      <c r="AI236" s="229"/>
      <c r="AJ236" s="229"/>
      <c r="AK236" s="229"/>
      <c r="AL236" s="229"/>
      <c r="AM236" s="229"/>
      <c r="AN236" s="229"/>
      <c r="AO236" s="229"/>
      <c r="AP236" s="229"/>
      <c r="AQ236" s="229"/>
      <c r="AR236" s="229"/>
      <c r="AS236" s="229"/>
      <c r="AT236" s="229"/>
      <c r="AU236" s="229"/>
      <c r="AV236" s="229"/>
      <c r="AW236" s="229"/>
      <c r="AX236" s="229"/>
      <c r="AY236" s="229"/>
      <c r="AZ236" s="229"/>
      <c r="BA236" s="229"/>
      <c r="BB236" s="166"/>
      <c r="BC236" s="189" t="s">
        <v>110</v>
      </c>
      <c r="BD236" s="189"/>
      <c r="BE236" s="189"/>
      <c r="BF236" s="244"/>
      <c r="BG236" s="245"/>
      <c r="BH236" s="246"/>
      <c r="BI236" s="244"/>
      <c r="BJ236" s="246"/>
      <c r="BK236" s="240"/>
      <c r="BL236" s="241"/>
      <c r="BM236" s="243"/>
    </row>
    <row r="237" spans="1:65" ht="15" customHeight="1">
      <c r="A237" s="232"/>
      <c r="B237" s="232"/>
      <c r="C237" s="232"/>
      <c r="D237" s="232"/>
      <c r="E237" s="232"/>
      <c r="F237" s="232"/>
      <c r="G237" s="232"/>
      <c r="H237" s="232"/>
      <c r="I237" s="232"/>
      <c r="J237" s="233"/>
      <c r="K237" s="233"/>
      <c r="L237" s="239"/>
      <c r="M237" s="239"/>
      <c r="N237" s="239"/>
      <c r="O237" s="239"/>
      <c r="P237" s="239"/>
      <c r="Q237" s="239"/>
      <c r="R237" s="239"/>
      <c r="S237" s="239"/>
      <c r="T237" s="239"/>
      <c r="U237" s="233"/>
      <c r="V237" s="233"/>
      <c r="W237" s="235"/>
      <c r="X237" s="193"/>
      <c r="Y237" s="194"/>
      <c r="Z237" s="194"/>
      <c r="AA237" s="193"/>
      <c r="AB237" s="193"/>
      <c r="AC237" s="193"/>
      <c r="AD237" s="236"/>
      <c r="AE237" s="236"/>
      <c r="AF237" s="236"/>
      <c r="AG237" s="236"/>
      <c r="AH237" s="166"/>
      <c r="AI237" s="229"/>
      <c r="AJ237" s="229"/>
      <c r="AK237" s="229"/>
      <c r="AL237" s="229"/>
      <c r="AM237" s="229"/>
      <c r="AN237" s="229"/>
      <c r="AO237" s="229"/>
      <c r="AP237" s="229"/>
      <c r="AQ237" s="229"/>
      <c r="AR237" s="229"/>
      <c r="AS237" s="229"/>
      <c r="AT237" s="229"/>
      <c r="AU237" s="229"/>
      <c r="AV237" s="229"/>
      <c r="AW237" s="229"/>
      <c r="AX237" s="229"/>
      <c r="AY237" s="229"/>
      <c r="AZ237" s="229"/>
      <c r="BA237" s="229"/>
      <c r="BB237" s="166"/>
      <c r="BC237" s="247" t="s">
        <v>111</v>
      </c>
      <c r="BD237" s="247"/>
      <c r="BE237" s="247"/>
      <c r="BF237" s="247"/>
      <c r="BG237" s="247"/>
      <c r="BH237" s="247"/>
      <c r="BI237" s="247"/>
      <c r="BJ237" s="247"/>
      <c r="BK237" s="248" t="s">
        <v>112</v>
      </c>
      <c r="BL237" s="248"/>
      <c r="BM237" s="248"/>
    </row>
    <row r="238" spans="1:65" ht="15" customHeight="1">
      <c r="A238" s="232"/>
      <c r="B238" s="232"/>
      <c r="C238" s="232"/>
      <c r="D238" s="232"/>
      <c r="E238" s="232"/>
      <c r="F238" s="232"/>
      <c r="G238" s="232"/>
      <c r="H238" s="232"/>
      <c r="I238" s="232"/>
      <c r="J238" s="233"/>
      <c r="K238" s="233"/>
      <c r="L238" s="239"/>
      <c r="M238" s="239"/>
      <c r="N238" s="239"/>
      <c r="O238" s="239"/>
      <c r="P238" s="239"/>
      <c r="Q238" s="239"/>
      <c r="R238" s="239"/>
      <c r="S238" s="239"/>
      <c r="T238" s="239"/>
      <c r="U238" s="233"/>
      <c r="V238" s="233"/>
      <c r="W238" s="235"/>
      <c r="X238" s="193"/>
      <c r="Y238" s="194"/>
      <c r="Z238" s="194"/>
      <c r="AA238" s="193"/>
      <c r="AB238" s="193"/>
      <c r="AC238" s="193"/>
      <c r="AD238" s="236"/>
      <c r="AE238" s="236"/>
      <c r="AF238" s="236"/>
      <c r="AG238" s="236"/>
      <c r="AH238" s="166"/>
      <c r="AI238" s="229"/>
      <c r="AJ238" s="229"/>
      <c r="AK238" s="229"/>
      <c r="AL238" s="229"/>
      <c r="AM238" s="229"/>
      <c r="AN238" s="229"/>
      <c r="AO238" s="229"/>
      <c r="AP238" s="229"/>
      <c r="AQ238" s="229"/>
      <c r="AR238" s="229"/>
      <c r="AS238" s="229"/>
      <c r="AT238" s="229"/>
      <c r="AU238" s="229"/>
      <c r="AV238" s="229"/>
      <c r="AW238" s="229"/>
      <c r="AX238" s="229"/>
      <c r="AY238" s="229"/>
      <c r="AZ238" s="229"/>
      <c r="BA238" s="229"/>
      <c r="BB238" s="166"/>
      <c r="BC238" s="249"/>
      <c r="BD238" s="249"/>
      <c r="BE238" s="249"/>
      <c r="BF238" s="249"/>
      <c r="BG238" s="249"/>
      <c r="BH238" s="249"/>
      <c r="BI238" s="249"/>
      <c r="BJ238" s="249"/>
      <c r="BK238" s="250" t="s">
        <v>113</v>
      </c>
      <c r="BL238" s="250"/>
      <c r="BM238" s="250"/>
    </row>
    <row r="239" spans="1:65" ht="15" customHeight="1">
      <c r="A239" s="232"/>
      <c r="B239" s="232"/>
      <c r="C239" s="232"/>
      <c r="D239" s="232"/>
      <c r="E239" s="232"/>
      <c r="F239" s="232"/>
      <c r="G239" s="232"/>
      <c r="H239" s="232"/>
      <c r="I239" s="232"/>
      <c r="J239" s="233"/>
      <c r="K239" s="233"/>
      <c r="L239" s="239"/>
      <c r="M239" s="239"/>
      <c r="N239" s="239"/>
      <c r="O239" s="239"/>
      <c r="P239" s="239"/>
      <c r="Q239" s="239"/>
      <c r="R239" s="239"/>
      <c r="S239" s="239"/>
      <c r="T239" s="239"/>
      <c r="U239" s="233"/>
      <c r="V239" s="233"/>
      <c r="W239" s="251"/>
      <c r="X239" s="252"/>
      <c r="Y239" s="200"/>
      <c r="Z239" s="200"/>
      <c r="AA239" s="252"/>
      <c r="AB239" s="252"/>
      <c r="AC239" s="252"/>
      <c r="AD239" s="201"/>
      <c r="AE239" s="201"/>
      <c r="AF239" s="201"/>
      <c r="AG239" s="201"/>
      <c r="AH239" s="166"/>
      <c r="AI239" s="229"/>
      <c r="AJ239" s="229"/>
      <c r="AK239" s="229"/>
      <c r="AL239" s="229"/>
      <c r="AM239" s="229"/>
      <c r="AN239" s="229"/>
      <c r="AO239" s="229"/>
      <c r="AP239" s="229"/>
      <c r="AQ239" s="229"/>
      <c r="AR239" s="229"/>
      <c r="AS239" s="229"/>
      <c r="AT239" s="229"/>
      <c r="AU239" s="229"/>
      <c r="AV239" s="229"/>
      <c r="AW239" s="229"/>
      <c r="AX239" s="229"/>
      <c r="AY239" s="229"/>
      <c r="AZ239" s="229"/>
      <c r="BA239" s="229"/>
      <c r="BB239" s="166"/>
      <c r="BC239" s="253" t="s">
        <v>114</v>
      </c>
      <c r="BD239" s="253"/>
      <c r="BE239" s="253"/>
      <c r="BF239" s="253"/>
      <c r="BG239" s="253"/>
      <c r="BH239" s="253"/>
      <c r="BI239" s="253"/>
      <c r="BJ239" s="253"/>
      <c r="BK239" s="253"/>
      <c r="BL239" s="253"/>
      <c r="BM239" s="253"/>
    </row>
    <row r="240" spans="1:65" ht="15" customHeight="1">
      <c r="A240" s="232"/>
      <c r="B240" s="232"/>
      <c r="C240" s="232"/>
      <c r="D240" s="232"/>
      <c r="E240" s="232"/>
      <c r="F240" s="232"/>
      <c r="G240" s="232"/>
      <c r="H240" s="232"/>
      <c r="I240" s="232"/>
      <c r="J240" s="233"/>
      <c r="K240" s="233"/>
      <c r="L240" s="239"/>
      <c r="M240" s="239"/>
      <c r="N240" s="239"/>
      <c r="O240" s="239"/>
      <c r="P240" s="239"/>
      <c r="Q240" s="239"/>
      <c r="R240" s="239"/>
      <c r="S240" s="239"/>
      <c r="T240" s="239"/>
      <c r="U240" s="233"/>
      <c r="V240" s="233"/>
      <c r="W240" s="254" t="s">
        <v>115</v>
      </c>
      <c r="X240" s="254"/>
      <c r="Y240" s="254"/>
      <c r="Z240" s="254"/>
      <c r="AA240" s="254"/>
      <c r="AB240" s="254"/>
      <c r="AC240" s="254"/>
      <c r="AD240" s="254"/>
      <c r="AE240" s="254"/>
      <c r="AF240" s="254"/>
      <c r="AG240" s="254"/>
      <c r="AH240" s="166"/>
      <c r="AI240" s="255"/>
      <c r="AJ240" s="255"/>
      <c r="AK240" s="255"/>
      <c r="AL240" s="255"/>
      <c r="AM240" s="255"/>
      <c r="AN240" s="255"/>
      <c r="AO240" s="255"/>
      <c r="AP240" s="255"/>
      <c r="AQ240" s="255"/>
      <c r="AR240" s="255"/>
      <c r="AS240" s="255"/>
      <c r="AT240" s="255"/>
      <c r="AU240" s="255"/>
      <c r="AV240" s="255"/>
      <c r="AW240" s="255"/>
      <c r="AX240" s="255"/>
      <c r="AY240" s="255"/>
      <c r="AZ240" s="255"/>
      <c r="BA240" s="255"/>
      <c r="BB240" s="166"/>
      <c r="BC240" s="256"/>
      <c r="BD240" s="257"/>
      <c r="BE240" s="257"/>
      <c r="BF240" s="257"/>
      <c r="BG240" s="257"/>
      <c r="BH240" s="257"/>
      <c r="BI240" s="257"/>
      <c r="BJ240" s="257"/>
      <c r="BK240" s="257"/>
      <c r="BL240" s="257"/>
      <c r="BM240" s="258"/>
    </row>
    <row r="241" spans="1:65" ht="15" customHeight="1">
      <c r="A241" s="259"/>
      <c r="B241" s="259"/>
      <c r="C241" s="259"/>
      <c r="D241" s="259"/>
      <c r="E241" s="259"/>
      <c r="F241" s="259"/>
      <c r="G241" s="259"/>
      <c r="H241" s="259"/>
      <c r="I241" s="259"/>
      <c r="J241" s="260"/>
      <c r="K241" s="260"/>
      <c r="L241" s="239"/>
      <c r="M241" s="239"/>
      <c r="N241" s="239"/>
      <c r="O241" s="239"/>
      <c r="P241" s="239"/>
      <c r="Q241" s="239"/>
      <c r="R241" s="239"/>
      <c r="S241" s="239"/>
      <c r="T241" s="239"/>
      <c r="U241" s="233"/>
      <c r="V241" s="233"/>
      <c r="W241" s="254"/>
      <c r="X241" s="254"/>
      <c r="Y241" s="254"/>
      <c r="Z241" s="254"/>
      <c r="AA241" s="254"/>
      <c r="AB241" s="254"/>
      <c r="AC241" s="254"/>
      <c r="AD241" s="254"/>
      <c r="AE241" s="254"/>
      <c r="AF241" s="254"/>
      <c r="AG241" s="254"/>
      <c r="AH241" s="166"/>
      <c r="AI241" s="255"/>
      <c r="AJ241" s="255"/>
      <c r="AK241" s="255"/>
      <c r="AL241" s="255"/>
      <c r="AM241" s="255"/>
      <c r="AN241" s="255"/>
      <c r="AO241" s="255"/>
      <c r="AP241" s="255"/>
      <c r="AQ241" s="255"/>
      <c r="AR241" s="255"/>
      <c r="AS241" s="255"/>
      <c r="AT241" s="255"/>
      <c r="AU241" s="255"/>
      <c r="AV241" s="255"/>
      <c r="AW241" s="255"/>
      <c r="AX241" s="255"/>
      <c r="AY241" s="255"/>
      <c r="AZ241" s="255"/>
      <c r="BA241" s="255"/>
      <c r="BB241" s="166"/>
      <c r="BC241" s="261" t="s">
        <v>116</v>
      </c>
      <c r="BD241" s="261"/>
      <c r="BE241" s="261"/>
      <c r="BF241" s="261"/>
      <c r="BG241" s="261"/>
      <c r="BH241" s="261"/>
      <c r="BI241" s="261"/>
      <c r="BJ241" s="261"/>
      <c r="BK241" s="261"/>
      <c r="BL241" s="261"/>
      <c r="BM241" s="261"/>
    </row>
    <row r="242" spans="1:65" ht="15" customHeight="1">
      <c r="A242" s="262" t="s">
        <v>117</v>
      </c>
      <c r="B242" s="262"/>
      <c r="C242" s="263"/>
      <c r="D242" s="263"/>
      <c r="E242" s="263"/>
      <c r="F242" s="263"/>
      <c r="G242" s="263"/>
      <c r="H242" s="263"/>
      <c r="I242" s="263"/>
      <c r="J242" s="264"/>
      <c r="K242" s="264"/>
      <c r="L242" s="262" t="s">
        <v>117</v>
      </c>
      <c r="M242" s="262"/>
      <c r="N242" s="265"/>
      <c r="O242" s="265"/>
      <c r="P242" s="265"/>
      <c r="Q242" s="265"/>
      <c r="R242" s="265"/>
      <c r="S242" s="265"/>
      <c r="T242" s="265"/>
      <c r="U242" s="264"/>
      <c r="V242" s="264"/>
      <c r="W242" s="254"/>
      <c r="X242" s="254"/>
      <c r="Y242" s="254"/>
      <c r="Z242" s="254"/>
      <c r="AA242" s="254"/>
      <c r="AB242" s="254"/>
      <c r="AC242" s="254"/>
      <c r="AD242" s="254"/>
      <c r="AE242" s="254"/>
      <c r="AF242" s="254"/>
      <c r="AG242" s="254"/>
      <c r="AH242" s="166"/>
      <c r="AI242" s="209" t="s">
        <v>118</v>
      </c>
      <c r="AJ242" s="209"/>
      <c r="AK242" s="209"/>
      <c r="AL242" s="209"/>
      <c r="AM242" s="209"/>
      <c r="AN242" s="209"/>
      <c r="AO242" s="209"/>
      <c r="AP242" s="209"/>
      <c r="AQ242" s="209"/>
      <c r="AR242" s="209"/>
      <c r="AS242" s="209"/>
      <c r="AT242" s="209"/>
      <c r="AU242" s="209"/>
      <c r="AV242" s="152"/>
      <c r="AW242" s="152"/>
      <c r="AX242" s="152"/>
      <c r="AY242" s="152"/>
      <c r="AZ242" s="152"/>
      <c r="BA242" s="152"/>
      <c r="BB242" s="152"/>
      <c r="BC242" s="266"/>
      <c r="BD242" s="266"/>
      <c r="BE242" s="266"/>
      <c r="BF242" s="266"/>
      <c r="BG242" s="266"/>
      <c r="BH242" s="266"/>
      <c r="BI242" s="266"/>
      <c r="BJ242" s="266"/>
      <c r="BK242" s="266"/>
      <c r="BL242" s="266"/>
      <c r="BM242" s="267"/>
    </row>
    <row r="243" spans="1:65" ht="15" customHeight="1">
      <c r="A243" s="268" t="s">
        <v>117</v>
      </c>
      <c r="B243" s="268"/>
      <c r="C243" s="269"/>
      <c r="D243" s="269"/>
      <c r="E243" s="269"/>
      <c r="F243" s="269"/>
      <c r="G243" s="269"/>
      <c r="H243" s="269"/>
      <c r="I243" s="269"/>
      <c r="J243" s="270"/>
      <c r="K243" s="270"/>
      <c r="L243" s="268" t="s">
        <v>117</v>
      </c>
      <c r="M243" s="268"/>
      <c r="N243" s="271"/>
      <c r="O243" s="271"/>
      <c r="P243" s="271"/>
      <c r="Q243" s="271"/>
      <c r="R243" s="271"/>
      <c r="S243" s="271"/>
      <c r="T243" s="271"/>
      <c r="U243" s="270"/>
      <c r="V243" s="270"/>
      <c r="W243" s="254"/>
      <c r="X243" s="254"/>
      <c r="Y243" s="254"/>
      <c r="Z243" s="254"/>
      <c r="AA243" s="254"/>
      <c r="AB243" s="254"/>
      <c r="AC243" s="254"/>
      <c r="AD243" s="254"/>
      <c r="AE243" s="254"/>
      <c r="AF243" s="254"/>
      <c r="AG243" s="254"/>
      <c r="AH243" s="166"/>
      <c r="AI243" s="189" t="s">
        <v>119</v>
      </c>
      <c r="AJ243" s="189"/>
      <c r="AK243" s="189"/>
      <c r="AL243" s="189"/>
      <c r="AM243" s="189"/>
      <c r="AN243" s="189"/>
      <c r="AO243" s="272"/>
      <c r="AP243" s="272"/>
      <c r="AQ243" s="272"/>
      <c r="AR243" s="272"/>
      <c r="AS243" s="272"/>
      <c r="AT243" s="272"/>
      <c r="AU243" s="273"/>
      <c r="AV243" s="274" t="s">
        <v>120</v>
      </c>
      <c r="AW243" s="274"/>
      <c r="AX243" s="274"/>
      <c r="AY243" s="274"/>
      <c r="AZ243" s="274"/>
      <c r="BA243" s="274"/>
      <c r="BB243" s="240"/>
      <c r="BC243" s="275"/>
      <c r="BD243" s="275"/>
      <c r="BE243" s="275"/>
      <c r="BF243" s="275"/>
      <c r="BG243" s="276"/>
      <c r="BH243" s="277"/>
      <c r="BI243" s="275"/>
      <c r="BJ243" s="275"/>
      <c r="BK243" s="275"/>
      <c r="BL243" s="275"/>
      <c r="BM243" s="278"/>
    </row>
    <row r="244" spans="1:65" ht="15" customHeight="1">
      <c r="A244" s="279" t="s">
        <v>121</v>
      </c>
      <c r="B244" s="279"/>
      <c r="C244" s="280"/>
      <c r="D244" s="280"/>
      <c r="E244" s="280"/>
      <c r="F244" s="280"/>
      <c r="G244" s="280"/>
      <c r="H244" s="280"/>
      <c r="I244" s="280"/>
      <c r="J244" s="280"/>
      <c r="K244" s="280"/>
      <c r="L244" s="281" t="s">
        <v>122</v>
      </c>
      <c r="M244" s="282"/>
      <c r="N244" s="283"/>
      <c r="O244" s="283"/>
      <c r="P244" s="283"/>
      <c r="Q244" s="283"/>
      <c r="R244" s="283"/>
      <c r="S244" s="283"/>
      <c r="T244" s="283"/>
      <c r="U244" s="283"/>
      <c r="V244" s="283"/>
      <c r="W244" s="254"/>
      <c r="X244" s="254"/>
      <c r="Y244" s="254"/>
      <c r="Z244" s="254"/>
      <c r="AA244" s="254"/>
      <c r="AB244" s="254"/>
      <c r="AC244" s="254"/>
      <c r="AD244" s="254"/>
      <c r="AE244" s="254"/>
      <c r="AF244" s="254"/>
      <c r="AG244" s="254"/>
      <c r="AH244" s="166"/>
      <c r="AI244" s="189"/>
      <c r="AJ244" s="189"/>
      <c r="AK244" s="189"/>
      <c r="AL244" s="189"/>
      <c r="AM244" s="189"/>
      <c r="AN244" s="189"/>
      <c r="AO244" s="217"/>
      <c r="AP244" s="217"/>
      <c r="AQ244" s="217"/>
      <c r="AR244" s="217"/>
      <c r="AS244" s="217"/>
      <c r="AT244" s="217"/>
      <c r="AU244" s="284"/>
      <c r="AV244" s="274" t="s">
        <v>123</v>
      </c>
      <c r="AW244" s="274"/>
      <c r="AX244" s="274"/>
      <c r="AY244" s="274"/>
      <c r="AZ244" s="274"/>
      <c r="BA244" s="274"/>
      <c r="BB244" s="240"/>
      <c r="BC244" s="275"/>
      <c r="BD244" s="275"/>
      <c r="BE244" s="275"/>
      <c r="BF244" s="275"/>
      <c r="BG244" s="276"/>
      <c r="BH244" s="277"/>
      <c r="BI244" s="275"/>
      <c r="BJ244" s="275"/>
      <c r="BK244" s="275"/>
      <c r="BL244" s="275"/>
      <c r="BM244" s="278"/>
    </row>
    <row r="245" spans="1:65" ht="15" customHeight="1">
      <c r="A245" s="189" t="s">
        <v>124</v>
      </c>
      <c r="B245" s="189"/>
      <c r="C245" s="190"/>
      <c r="D245" s="190"/>
      <c r="E245" s="190"/>
      <c r="F245" s="190"/>
      <c r="G245" s="190"/>
      <c r="H245" s="190"/>
      <c r="I245" s="190"/>
      <c r="J245" s="190"/>
      <c r="K245" s="190"/>
      <c r="L245" s="246" t="s">
        <v>125</v>
      </c>
      <c r="M245" s="274"/>
      <c r="N245" s="190"/>
      <c r="O245" s="190"/>
      <c r="P245" s="190"/>
      <c r="Q245" s="190"/>
      <c r="R245" s="190"/>
      <c r="S245" s="190"/>
      <c r="T245" s="190"/>
      <c r="U245" s="190"/>
      <c r="V245" s="190"/>
      <c r="W245" s="254"/>
      <c r="X245" s="254"/>
      <c r="Y245" s="254"/>
      <c r="Z245" s="254"/>
      <c r="AA245" s="254"/>
      <c r="AB245" s="254"/>
      <c r="AC245" s="254"/>
      <c r="AD245" s="254"/>
      <c r="AE245" s="254"/>
      <c r="AF245" s="254"/>
      <c r="AG245" s="254"/>
      <c r="AH245" s="166"/>
      <c r="AI245" s="285" t="s">
        <v>126</v>
      </c>
      <c r="AJ245" s="285"/>
      <c r="AK245" s="285"/>
      <c r="AL245" s="285"/>
      <c r="AM245" s="285"/>
      <c r="AN245" s="285"/>
      <c r="AO245" s="145"/>
      <c r="AP245" s="145"/>
      <c r="AQ245" s="145"/>
      <c r="AR245" s="145"/>
      <c r="AS245" s="145"/>
      <c r="AT245" s="145"/>
      <c r="AU245" s="286"/>
      <c r="AV245" s="274" t="s">
        <v>127</v>
      </c>
      <c r="AW245" s="274"/>
      <c r="AX245" s="274"/>
      <c r="AY245" s="274"/>
      <c r="AZ245" s="274"/>
      <c r="BA245" s="274"/>
      <c r="BB245" s="240"/>
      <c r="BC245" s="275"/>
      <c r="BD245" s="275"/>
      <c r="BE245" s="275"/>
      <c r="BF245" s="275"/>
      <c r="BG245" s="276"/>
      <c r="BH245" s="277"/>
      <c r="BI245" s="275"/>
      <c r="BJ245" s="275"/>
      <c r="BK245" s="275"/>
      <c r="BL245" s="275"/>
      <c r="BM245" s="278"/>
    </row>
    <row r="246" spans="1:65" ht="15" customHeight="1">
      <c r="A246" s="285" t="s">
        <v>128</v>
      </c>
      <c r="B246" s="285"/>
      <c r="C246" s="287"/>
      <c r="D246" s="287"/>
      <c r="E246" s="287"/>
      <c r="F246" s="287"/>
      <c r="G246" s="287"/>
      <c r="H246" s="287"/>
      <c r="I246" s="287"/>
      <c r="J246" s="287"/>
      <c r="K246" s="287"/>
      <c r="L246" s="288" t="s">
        <v>129</v>
      </c>
      <c r="M246" s="269"/>
      <c r="N246" s="287"/>
      <c r="O246" s="287"/>
      <c r="P246" s="287"/>
      <c r="Q246" s="287"/>
      <c r="R246" s="287"/>
      <c r="S246" s="287"/>
      <c r="T246" s="287"/>
      <c r="U246" s="287"/>
      <c r="V246" s="287"/>
      <c r="W246" s="254"/>
      <c r="X246" s="254"/>
      <c r="Y246" s="254"/>
      <c r="Z246" s="254"/>
      <c r="AA246" s="254"/>
      <c r="AB246" s="254"/>
      <c r="AC246" s="254"/>
      <c r="AD246" s="254"/>
      <c r="AE246" s="254"/>
      <c r="AF246" s="254"/>
      <c r="AG246" s="254"/>
      <c r="AH246" s="289"/>
      <c r="AI246" s="285"/>
      <c r="AJ246" s="285"/>
      <c r="AK246" s="285"/>
      <c r="AL246" s="285"/>
      <c r="AM246" s="285"/>
      <c r="AN246" s="285"/>
      <c r="AO246" s="180"/>
      <c r="AP246" s="180"/>
      <c r="AQ246" s="180"/>
      <c r="AR246" s="180"/>
      <c r="AS246" s="180"/>
      <c r="AT246" s="180"/>
      <c r="AU246" s="290"/>
      <c r="AV246" s="291" t="s">
        <v>130</v>
      </c>
      <c r="AW246" s="291"/>
      <c r="AX246" s="291"/>
      <c r="AY246" s="291"/>
      <c r="AZ246" s="291"/>
      <c r="BA246" s="291"/>
      <c r="BB246" s="292"/>
      <c r="BC246" s="180"/>
      <c r="BD246" s="180"/>
      <c r="BE246" s="180"/>
      <c r="BF246" s="180"/>
      <c r="BG246" s="290"/>
      <c r="BH246" s="292"/>
      <c r="BI246" s="180"/>
      <c r="BJ246" s="180"/>
      <c r="BK246" s="180"/>
      <c r="BL246" s="180"/>
      <c r="BM246" s="293"/>
    </row>
    <row r="247" spans="1:65" ht="13.5" customHeight="1">
      <c r="A247" s="144" t="s">
        <v>63</v>
      </c>
      <c r="B247" s="145"/>
      <c r="C247" s="145"/>
      <c r="D247" s="145"/>
      <c r="E247" s="145"/>
      <c r="F247" s="145"/>
      <c r="G247" s="145"/>
      <c r="H247" s="145"/>
      <c r="I247" s="145"/>
      <c r="J247" s="145"/>
      <c r="K247" s="146"/>
      <c r="L247" s="146" t="s">
        <v>64</v>
      </c>
      <c r="M247" s="145"/>
      <c r="N247" s="145"/>
      <c r="O247" s="145"/>
      <c r="P247" s="145"/>
      <c r="Q247" s="145"/>
      <c r="R247" s="145"/>
      <c r="S247" s="145"/>
      <c r="T247" s="145"/>
      <c r="U247" s="145"/>
      <c r="V247" s="145"/>
      <c r="W247" s="145"/>
      <c r="X247" s="145"/>
      <c r="Y247" s="145"/>
      <c r="Z247" s="145"/>
      <c r="AA247" s="145"/>
      <c r="AB247" s="145"/>
      <c r="AC247" s="145"/>
      <c r="AD247" s="145"/>
      <c r="AE247" s="145"/>
      <c r="AF247" s="145"/>
      <c r="AG247" s="145"/>
      <c r="AH247" s="145"/>
      <c r="AI247" s="145"/>
      <c r="AJ247" s="145"/>
      <c r="AK247" s="147"/>
      <c r="AL247" s="155"/>
      <c r="AM247" s="156" t="s">
        <v>65</v>
      </c>
      <c r="AN247" s="158"/>
      <c r="AO247" s="158"/>
      <c r="AP247" s="158"/>
      <c r="AQ247" s="157" t="str">
        <f>'(7) vstupní data'!$B$7</f>
        <v>Český pohár</v>
      </c>
      <c r="AR247" s="157"/>
      <c r="AS247" s="157"/>
      <c r="AT247" s="157"/>
      <c r="AU247" s="157"/>
      <c r="AV247" s="157"/>
      <c r="AW247" s="157"/>
      <c r="AX247" s="157"/>
      <c r="AY247" s="157"/>
      <c r="AZ247" s="157"/>
      <c r="BA247" s="157"/>
      <c r="BB247" s="157"/>
      <c r="BC247" s="157"/>
      <c r="BD247" s="157"/>
      <c r="BE247" s="157"/>
      <c r="BF247" s="145"/>
      <c r="BG247" s="145"/>
      <c r="BH247" s="145"/>
      <c r="BI247" s="145"/>
      <c r="BJ247" s="294" t="s">
        <v>66</v>
      </c>
      <c r="BK247" s="294"/>
      <c r="BL247" s="294"/>
      <c r="BM247" s="294"/>
    </row>
    <row r="248" spans="1:65" ht="13.5" customHeight="1">
      <c r="A248" s="144"/>
      <c r="B248" s="145"/>
      <c r="C248" s="154" t="s">
        <v>67</v>
      </c>
      <c r="D248" s="145"/>
      <c r="E248" s="145"/>
      <c r="F248" s="145"/>
      <c r="G248" s="145"/>
      <c r="H248" s="145"/>
      <c r="I248" s="145"/>
      <c r="J248" s="145"/>
      <c r="K248" s="146"/>
      <c r="L248" s="145"/>
      <c r="M248" s="145"/>
      <c r="N248" s="145"/>
      <c r="O248" s="145"/>
      <c r="P248" s="145"/>
      <c r="Q248" s="145"/>
      <c r="R248" s="145"/>
      <c r="S248" s="145"/>
      <c r="T248" s="145"/>
      <c r="U248" s="145"/>
      <c r="V248" s="145"/>
      <c r="W248" s="145"/>
      <c r="X248" s="145"/>
      <c r="Y248" s="145"/>
      <c r="Z248" s="145"/>
      <c r="AA248" s="145"/>
      <c r="AB248" s="145"/>
      <c r="AC248" s="145"/>
      <c r="AD248" s="145"/>
      <c r="AE248" s="145"/>
      <c r="AF248" s="145"/>
      <c r="AG248" s="145"/>
      <c r="AH248" s="145"/>
      <c r="AI248" s="145"/>
      <c r="AJ248" s="145"/>
      <c r="AK248" s="145"/>
      <c r="AL248" s="155"/>
      <c r="AM248" s="156" t="s">
        <v>68</v>
      </c>
      <c r="AN248" s="156"/>
      <c r="AO248" s="156"/>
      <c r="AP248" s="156"/>
      <c r="AQ248" s="157">
        <f>'(7) vstupní data'!$B$9</f>
        <v>0</v>
      </c>
      <c r="AR248" s="157"/>
      <c r="AS248" s="157"/>
      <c r="AT248" s="157"/>
      <c r="AU248" s="157"/>
      <c r="AV248" s="157"/>
      <c r="AW248" s="157"/>
      <c r="AX248" s="157"/>
      <c r="AY248" s="157"/>
      <c r="AZ248" s="157"/>
      <c r="BA248" s="157"/>
      <c r="BB248" s="157"/>
      <c r="BC248" s="157"/>
      <c r="BD248" s="157"/>
      <c r="BE248" s="157"/>
      <c r="BF248" s="145"/>
      <c r="BG248" s="145"/>
      <c r="BH248" s="145"/>
      <c r="BI248" s="145"/>
      <c r="BJ248" s="294"/>
      <c r="BK248" s="294"/>
      <c r="BL248" s="294"/>
      <c r="BM248" s="294"/>
    </row>
    <row r="249" spans="1:65" ht="13.5" customHeight="1">
      <c r="A249" s="144"/>
      <c r="B249" s="145"/>
      <c r="C249" s="145" t="s">
        <v>69</v>
      </c>
      <c r="D249" s="145"/>
      <c r="E249" s="145"/>
      <c r="F249" s="145"/>
      <c r="G249" s="145"/>
      <c r="H249" s="145"/>
      <c r="I249" s="145"/>
      <c r="J249" s="145"/>
      <c r="K249" s="158" t="s">
        <v>70</v>
      </c>
      <c r="L249" s="145"/>
      <c r="M249" s="145"/>
      <c r="N249" s="145"/>
      <c r="O249" s="159" t="str">
        <f>VLOOKUP(BL249,'(7) vstupní data'!$H$2:$P$29,2,0)</f>
        <v>VK České Budějovice</v>
      </c>
      <c r="P249" s="159"/>
      <c r="Q249" s="159"/>
      <c r="R249" s="159"/>
      <c r="S249" s="159"/>
      <c r="T249" s="159"/>
      <c r="U249" s="159"/>
      <c r="V249" s="159"/>
      <c r="W249" s="159"/>
      <c r="X249" s="160" t="s">
        <v>71</v>
      </c>
      <c r="Y249" s="160"/>
      <c r="Z249" s="160"/>
      <c r="AA249" s="160"/>
      <c r="AB249" s="161" t="str">
        <f>VLOOKUP(BL249,'(7) vstupní data'!$H$2:$P$29,6,0)</f>
        <v>SK Kometa B</v>
      </c>
      <c r="AC249" s="161"/>
      <c r="AD249" s="161"/>
      <c r="AE249" s="161"/>
      <c r="AF249" s="161"/>
      <c r="AG249" s="161"/>
      <c r="AH249" s="161"/>
      <c r="AI249" s="161"/>
      <c r="AJ249" s="161"/>
      <c r="AK249" s="145"/>
      <c r="AL249" s="155"/>
      <c r="AM249" s="156" t="s">
        <v>72</v>
      </c>
      <c r="AN249" s="158"/>
      <c r="AO249" s="158"/>
      <c r="AP249" s="158"/>
      <c r="AQ249" s="157" t="str">
        <f>'(7) vstupní data'!$B$8</f>
        <v>starší žákyně</v>
      </c>
      <c r="AR249" s="157"/>
      <c r="AS249" s="157"/>
      <c r="AT249" s="157"/>
      <c r="AU249" s="157"/>
      <c r="AV249" s="157"/>
      <c r="AW249" s="157"/>
      <c r="AX249" s="157"/>
      <c r="AY249" s="157"/>
      <c r="AZ249" s="157"/>
      <c r="BA249" s="157"/>
      <c r="BB249" s="157"/>
      <c r="BC249" s="157"/>
      <c r="BD249" s="157"/>
      <c r="BE249" s="157"/>
      <c r="BF249" s="162"/>
      <c r="BG249" s="162"/>
      <c r="BH249" s="162"/>
      <c r="BI249" s="162"/>
      <c r="BJ249" s="163" t="str">
        <f>LEFT('(7) vstupní data'!$B$6,2)</f>
        <v>25</v>
      </c>
      <c r="BK249" s="164" t="s">
        <v>73</v>
      </c>
      <c r="BL249" s="296">
        <f>'(7) vstupní data'!H8</f>
        <v>7</v>
      </c>
      <c r="BM249" s="296"/>
    </row>
    <row r="250" spans="1:65" ht="13.5" customHeight="1">
      <c r="A250" s="144"/>
      <c r="B250" s="166"/>
      <c r="C250" s="145"/>
      <c r="D250" s="145"/>
      <c r="E250" s="145"/>
      <c r="F250" s="145"/>
      <c r="G250" s="145"/>
      <c r="H250" s="145"/>
      <c r="I250" s="145"/>
      <c r="J250" s="145"/>
      <c r="K250" s="167"/>
      <c r="L250" s="167"/>
      <c r="M250" s="167"/>
      <c r="N250" s="167"/>
      <c r="O250" s="168"/>
      <c r="P250" s="169"/>
      <c r="Q250" s="169"/>
      <c r="R250" s="169"/>
      <c r="S250" s="169"/>
      <c r="T250" s="169"/>
      <c r="U250" s="169"/>
      <c r="V250" s="169"/>
      <c r="W250" s="169"/>
      <c r="X250" s="170"/>
      <c r="Y250" s="170"/>
      <c r="Z250" s="170"/>
      <c r="AA250" s="170"/>
      <c r="AB250" s="168"/>
      <c r="AC250" s="169"/>
      <c r="AD250" s="169"/>
      <c r="AE250" s="169"/>
      <c r="AF250" s="169"/>
      <c r="AG250" s="169"/>
      <c r="AH250" s="169"/>
      <c r="AI250" s="169"/>
      <c r="AJ250" s="169"/>
      <c r="AK250" s="145"/>
      <c r="AL250" s="144"/>
      <c r="AM250" s="158"/>
      <c r="AN250" s="158"/>
      <c r="AO250" s="158"/>
      <c r="AP250" s="158"/>
      <c r="AQ250" s="166"/>
      <c r="AR250" s="162"/>
      <c r="AS250" s="162"/>
      <c r="AT250" s="162"/>
      <c r="AU250" s="162"/>
      <c r="AV250" s="162"/>
      <c r="AW250" s="162"/>
      <c r="AX250" s="162"/>
      <c r="AY250" s="162"/>
      <c r="AZ250" s="162"/>
      <c r="BA250" s="162"/>
      <c r="BB250" s="162"/>
      <c r="BC250" s="162"/>
      <c r="BD250" s="162"/>
      <c r="BE250" s="162"/>
      <c r="BF250" s="162"/>
      <c r="BG250" s="162"/>
      <c r="BH250" s="162"/>
      <c r="BI250" s="162"/>
      <c r="BJ250" s="163"/>
      <c r="BK250" s="164"/>
      <c r="BL250" s="296"/>
      <c r="BM250" s="296"/>
    </row>
    <row r="251" spans="1:65" ht="13.5" customHeight="1">
      <c r="A251" s="171" t="s">
        <v>53</v>
      </c>
      <c r="B251" s="172"/>
      <c r="C251" s="172"/>
      <c r="D251" s="172"/>
      <c r="E251" s="172"/>
      <c r="F251" s="173" t="str">
        <f>'(7) vstupní data'!$B$11</f>
        <v>3.skupina</v>
      </c>
      <c r="G251" s="173"/>
      <c r="H251" s="173"/>
      <c r="I251" s="173"/>
      <c r="J251" s="173"/>
      <c r="K251" s="172"/>
      <c r="L251" s="172" t="s">
        <v>74</v>
      </c>
      <c r="M251" s="174">
        <f>VLOOKUP(BL249,'(7) tabulka + rozpis'!$D$23:$G$37,2,0)</f>
        <v>0.5208373333333333</v>
      </c>
      <c r="N251" s="174"/>
      <c r="O251" s="174"/>
      <c r="P251" s="172" t="s">
        <v>75</v>
      </c>
      <c r="Q251" s="175"/>
      <c r="R251" s="176" t="s">
        <v>76</v>
      </c>
      <c r="S251" s="176"/>
      <c r="T251" s="176"/>
      <c r="U251" s="176"/>
      <c r="V251" s="177" t="str">
        <f>'(7) vstupní data'!$B$1</f>
        <v>TJ Orion Praha</v>
      </c>
      <c r="W251" s="177"/>
      <c r="X251" s="177"/>
      <c r="Y251" s="177"/>
      <c r="Z251" s="177"/>
      <c r="AA251" s="177"/>
      <c r="AB251" s="177"/>
      <c r="AC251" s="177"/>
      <c r="AD251" s="177"/>
      <c r="AE251" s="177"/>
      <c r="AF251" s="177"/>
      <c r="AG251" s="177"/>
      <c r="AH251" s="177"/>
      <c r="AI251" s="177"/>
      <c r="AJ251" s="177"/>
      <c r="AK251" s="177"/>
      <c r="AL251" s="178" t="s">
        <v>77</v>
      </c>
      <c r="AM251" s="179"/>
      <c r="AN251" s="179"/>
      <c r="AO251" s="179"/>
      <c r="AP251" s="180"/>
      <c r="AQ251" s="181" t="s">
        <v>78</v>
      </c>
      <c r="AR251" s="181"/>
      <c r="AS251" s="181"/>
      <c r="AT251" s="181"/>
      <c r="AU251" s="181"/>
      <c r="AV251" s="181"/>
      <c r="AW251" s="181"/>
      <c r="AX251" s="181"/>
      <c r="AY251" s="181"/>
      <c r="AZ251" s="181"/>
      <c r="BA251" s="181"/>
      <c r="BB251" s="181"/>
      <c r="BC251" s="181"/>
      <c r="BD251" s="181"/>
      <c r="BE251" s="180"/>
      <c r="BF251" s="180"/>
      <c r="BG251" s="180"/>
      <c r="BH251" s="180"/>
      <c r="BI251" s="180"/>
      <c r="BJ251" s="163"/>
      <c r="BK251" s="164"/>
      <c r="BL251" s="296"/>
      <c r="BM251" s="296"/>
    </row>
    <row r="252" spans="1:65" ht="13.5" customHeight="1">
      <c r="A252" s="182"/>
      <c r="B252" s="183" t="s">
        <v>79</v>
      </c>
      <c r="C252" s="183"/>
      <c r="D252" s="183"/>
      <c r="E252" s="183"/>
      <c r="F252" s="183"/>
      <c r="G252" s="183"/>
      <c r="H252" s="183"/>
      <c r="I252" s="183"/>
      <c r="J252" s="183"/>
      <c r="K252" s="183"/>
      <c r="L252" s="183"/>
      <c r="M252" s="183"/>
      <c r="N252" s="183"/>
      <c r="O252" s="183" t="s">
        <v>80</v>
      </c>
      <c r="P252" s="183"/>
      <c r="Q252" s="183"/>
      <c r="R252" s="183"/>
      <c r="S252" s="183"/>
      <c r="T252" s="183"/>
      <c r="U252" s="183"/>
      <c r="V252" s="183"/>
      <c r="W252" s="183"/>
      <c r="X252" s="183"/>
      <c r="Y252" s="183"/>
      <c r="Z252" s="183"/>
      <c r="AA252" s="183"/>
      <c r="AB252" s="183" t="s">
        <v>81</v>
      </c>
      <c r="AC252" s="183"/>
      <c r="AD252" s="183"/>
      <c r="AE252" s="183"/>
      <c r="AF252" s="183"/>
      <c r="AG252" s="183"/>
      <c r="AH252" s="183"/>
      <c r="AI252" s="183"/>
      <c r="AJ252" s="183"/>
      <c r="AK252" s="183"/>
      <c r="AL252" s="183"/>
      <c r="AM252" s="183"/>
      <c r="AN252" s="183"/>
      <c r="AO252" s="183" t="s">
        <v>82</v>
      </c>
      <c r="AP252" s="183"/>
      <c r="AQ252" s="183"/>
      <c r="AR252" s="183"/>
      <c r="AS252" s="183"/>
      <c r="AT252" s="183"/>
      <c r="AU252" s="183"/>
      <c r="AV252" s="183"/>
      <c r="AW252" s="183"/>
      <c r="AX252" s="183"/>
      <c r="AY252" s="183"/>
      <c r="AZ252" s="183"/>
      <c r="BA252" s="183"/>
      <c r="BB252" s="183" t="s">
        <v>83</v>
      </c>
      <c r="BC252" s="183"/>
      <c r="BD252" s="183"/>
      <c r="BE252" s="183"/>
      <c r="BF252" s="183"/>
      <c r="BG252" s="183"/>
      <c r="BH252" s="183"/>
      <c r="BI252" s="183"/>
      <c r="BJ252" s="184"/>
      <c r="BK252" s="184"/>
      <c r="BL252" s="184"/>
      <c r="BM252" s="185"/>
    </row>
    <row r="253" spans="1:65" ht="13.5" customHeight="1">
      <c r="A253" s="155"/>
      <c r="B253" s="187" t="s">
        <v>84</v>
      </c>
      <c r="C253" s="187"/>
      <c r="D253" s="187"/>
      <c r="E253" s="187"/>
      <c r="F253" s="187"/>
      <c r="G253" s="187"/>
      <c r="H253" s="188" t="s">
        <v>85</v>
      </c>
      <c r="I253" s="188"/>
      <c r="J253" s="188"/>
      <c r="K253" s="188"/>
      <c r="L253" s="188"/>
      <c r="M253" s="188"/>
      <c r="N253" s="166"/>
      <c r="O253" s="187" t="s">
        <v>84</v>
      </c>
      <c r="P253" s="187"/>
      <c r="Q253" s="187"/>
      <c r="R253" s="187"/>
      <c r="S253" s="187"/>
      <c r="T253" s="187"/>
      <c r="U253" s="188" t="s">
        <v>85</v>
      </c>
      <c r="V253" s="188"/>
      <c r="W253" s="188"/>
      <c r="X253" s="188"/>
      <c r="Y253" s="188"/>
      <c r="Z253" s="188"/>
      <c r="AA253" s="166"/>
      <c r="AB253" s="187" t="s">
        <v>84</v>
      </c>
      <c r="AC253" s="187"/>
      <c r="AD253" s="187"/>
      <c r="AE253" s="187"/>
      <c r="AF253" s="187"/>
      <c r="AG253" s="187"/>
      <c r="AH253" s="188" t="s">
        <v>85</v>
      </c>
      <c r="AI253" s="188"/>
      <c r="AJ253" s="188"/>
      <c r="AK253" s="188"/>
      <c r="AL253" s="188"/>
      <c r="AM253" s="188"/>
      <c r="AN253" s="166"/>
      <c r="AO253" s="187" t="s">
        <v>84</v>
      </c>
      <c r="AP253" s="187"/>
      <c r="AQ253" s="187"/>
      <c r="AR253" s="187"/>
      <c r="AS253" s="187"/>
      <c r="AT253" s="187"/>
      <c r="AU253" s="188" t="s">
        <v>85</v>
      </c>
      <c r="AV253" s="188"/>
      <c r="AW253" s="188"/>
      <c r="AX253" s="188"/>
      <c r="AY253" s="188"/>
      <c r="AZ253" s="188"/>
      <c r="BA253" s="166"/>
      <c r="BB253" s="187" t="s">
        <v>84</v>
      </c>
      <c r="BC253" s="187"/>
      <c r="BD253" s="187"/>
      <c r="BE253" s="187"/>
      <c r="BF253" s="187"/>
      <c r="BG253" s="187"/>
      <c r="BH253" s="188" t="s">
        <v>85</v>
      </c>
      <c r="BI253" s="188"/>
      <c r="BJ253" s="188"/>
      <c r="BK253" s="188"/>
      <c r="BL253" s="188"/>
      <c r="BM253" s="188"/>
    </row>
    <row r="254" spans="1:65" ht="13.5" customHeight="1">
      <c r="A254" s="155"/>
      <c r="B254" s="189" t="s">
        <v>86</v>
      </c>
      <c r="C254" s="189"/>
      <c r="D254" s="189"/>
      <c r="E254" s="189"/>
      <c r="F254" s="189"/>
      <c r="G254" s="189"/>
      <c r="H254" s="190" t="s">
        <v>86</v>
      </c>
      <c r="I254" s="190"/>
      <c r="J254" s="190"/>
      <c r="K254" s="190"/>
      <c r="L254" s="190"/>
      <c r="M254" s="190"/>
      <c r="N254" s="166"/>
      <c r="O254" s="189" t="s">
        <v>86</v>
      </c>
      <c r="P254" s="189"/>
      <c r="Q254" s="189"/>
      <c r="R254" s="189"/>
      <c r="S254" s="189"/>
      <c r="T254" s="189"/>
      <c r="U254" s="190" t="s">
        <v>86</v>
      </c>
      <c r="V254" s="190"/>
      <c r="W254" s="190"/>
      <c r="X254" s="190"/>
      <c r="Y254" s="190"/>
      <c r="Z254" s="190"/>
      <c r="AA254" s="166"/>
      <c r="AB254" s="189" t="s">
        <v>86</v>
      </c>
      <c r="AC254" s="189"/>
      <c r="AD254" s="189"/>
      <c r="AE254" s="189"/>
      <c r="AF254" s="189"/>
      <c r="AG254" s="189"/>
      <c r="AH254" s="190" t="s">
        <v>86</v>
      </c>
      <c r="AI254" s="190"/>
      <c r="AJ254" s="190"/>
      <c r="AK254" s="190"/>
      <c r="AL254" s="190"/>
      <c r="AM254" s="190"/>
      <c r="AN254" s="166"/>
      <c r="AO254" s="189" t="s">
        <v>86</v>
      </c>
      <c r="AP254" s="189"/>
      <c r="AQ254" s="189"/>
      <c r="AR254" s="189"/>
      <c r="AS254" s="189"/>
      <c r="AT254" s="189"/>
      <c r="AU254" s="190" t="s">
        <v>86</v>
      </c>
      <c r="AV254" s="190"/>
      <c r="AW254" s="190"/>
      <c r="AX254" s="190"/>
      <c r="AY254" s="190"/>
      <c r="AZ254" s="190"/>
      <c r="BA254" s="166"/>
      <c r="BB254" s="189" t="s">
        <v>86</v>
      </c>
      <c r="BC254" s="189"/>
      <c r="BD254" s="189"/>
      <c r="BE254" s="189"/>
      <c r="BF254" s="189"/>
      <c r="BG254" s="189"/>
      <c r="BH254" s="190" t="s">
        <v>86</v>
      </c>
      <c r="BI254" s="190"/>
      <c r="BJ254" s="190"/>
      <c r="BK254" s="190"/>
      <c r="BL254" s="190"/>
      <c r="BM254" s="190"/>
    </row>
    <row r="255" spans="1:65" ht="13.5" customHeight="1">
      <c r="A255" s="191" t="s">
        <v>87</v>
      </c>
      <c r="B255" s="192">
        <v>1</v>
      </c>
      <c r="C255" s="193"/>
      <c r="D255" s="194"/>
      <c r="E255" s="194"/>
      <c r="F255" s="195" t="s">
        <v>88</v>
      </c>
      <c r="G255" s="195" t="s">
        <v>89</v>
      </c>
      <c r="H255" s="194">
        <v>1</v>
      </c>
      <c r="I255" s="193"/>
      <c r="J255" s="194"/>
      <c r="K255" s="194"/>
      <c r="L255" s="195" t="s">
        <v>88</v>
      </c>
      <c r="M255" s="196" t="s">
        <v>89</v>
      </c>
      <c r="N255" s="166"/>
      <c r="O255" s="192">
        <v>1</v>
      </c>
      <c r="P255" s="193"/>
      <c r="Q255" s="194"/>
      <c r="R255" s="194"/>
      <c r="S255" s="195" t="s">
        <v>88</v>
      </c>
      <c r="T255" s="195" t="s">
        <v>89</v>
      </c>
      <c r="U255" s="194">
        <v>1</v>
      </c>
      <c r="V255" s="193"/>
      <c r="W255" s="194"/>
      <c r="X255" s="194"/>
      <c r="Y255" s="195" t="s">
        <v>88</v>
      </c>
      <c r="Z255" s="196" t="s">
        <v>89</v>
      </c>
      <c r="AA255" s="166"/>
      <c r="AB255" s="192">
        <v>1</v>
      </c>
      <c r="AC255" s="193"/>
      <c r="AD255" s="194"/>
      <c r="AE255" s="194"/>
      <c r="AF255" s="195" t="s">
        <v>88</v>
      </c>
      <c r="AG255" s="195" t="s">
        <v>89</v>
      </c>
      <c r="AH255" s="194">
        <v>1</v>
      </c>
      <c r="AI255" s="193"/>
      <c r="AJ255" s="194"/>
      <c r="AK255" s="194"/>
      <c r="AL255" s="195" t="s">
        <v>88</v>
      </c>
      <c r="AM255" s="196" t="s">
        <v>89</v>
      </c>
      <c r="AN255" s="166"/>
      <c r="AO255" s="192">
        <v>1</v>
      </c>
      <c r="AP255" s="193"/>
      <c r="AQ255" s="194"/>
      <c r="AR255" s="194"/>
      <c r="AS255" s="195" t="s">
        <v>88</v>
      </c>
      <c r="AT255" s="195" t="s">
        <v>89</v>
      </c>
      <c r="AU255" s="194">
        <v>1</v>
      </c>
      <c r="AV255" s="193"/>
      <c r="AW255" s="194"/>
      <c r="AX255" s="194"/>
      <c r="AY255" s="195" t="s">
        <v>88</v>
      </c>
      <c r="AZ255" s="196" t="s">
        <v>89</v>
      </c>
      <c r="BA255" s="166"/>
      <c r="BB255" s="192">
        <v>1</v>
      </c>
      <c r="BC255" s="193"/>
      <c r="BD255" s="194"/>
      <c r="BE255" s="194"/>
      <c r="BF255" s="195" t="s">
        <v>88</v>
      </c>
      <c r="BG255" s="195" t="s">
        <v>89</v>
      </c>
      <c r="BH255" s="194">
        <v>1</v>
      </c>
      <c r="BI255" s="193"/>
      <c r="BJ255" s="194"/>
      <c r="BK255" s="194"/>
      <c r="BL255" s="195" t="s">
        <v>88</v>
      </c>
      <c r="BM255" s="196" t="s">
        <v>89</v>
      </c>
    </row>
    <row r="256" spans="1:65" ht="13.5" customHeight="1">
      <c r="A256" s="191"/>
      <c r="B256" s="192"/>
      <c r="C256" s="193"/>
      <c r="D256" s="194"/>
      <c r="E256" s="194"/>
      <c r="F256" s="195"/>
      <c r="G256" s="195"/>
      <c r="H256" s="194"/>
      <c r="I256" s="193"/>
      <c r="J256" s="194"/>
      <c r="K256" s="194"/>
      <c r="L256" s="195"/>
      <c r="M256" s="196"/>
      <c r="N256" s="166"/>
      <c r="O256" s="192"/>
      <c r="P256" s="193"/>
      <c r="Q256" s="194"/>
      <c r="R256" s="194"/>
      <c r="S256" s="195"/>
      <c r="T256" s="195"/>
      <c r="U256" s="194"/>
      <c r="V256" s="193"/>
      <c r="W256" s="194"/>
      <c r="X256" s="194"/>
      <c r="Y256" s="195"/>
      <c r="Z256" s="196"/>
      <c r="AA256" s="166"/>
      <c r="AB256" s="192"/>
      <c r="AC256" s="193"/>
      <c r="AD256" s="194"/>
      <c r="AE256" s="194"/>
      <c r="AF256" s="195"/>
      <c r="AG256" s="195"/>
      <c r="AH256" s="194"/>
      <c r="AI256" s="193"/>
      <c r="AJ256" s="194"/>
      <c r="AK256" s="194"/>
      <c r="AL256" s="195"/>
      <c r="AM256" s="196"/>
      <c r="AN256" s="166"/>
      <c r="AO256" s="192"/>
      <c r="AP256" s="193"/>
      <c r="AQ256" s="194"/>
      <c r="AR256" s="194"/>
      <c r="AS256" s="195"/>
      <c r="AT256" s="195"/>
      <c r="AU256" s="194"/>
      <c r="AV256" s="193"/>
      <c r="AW256" s="194"/>
      <c r="AX256" s="194"/>
      <c r="AY256" s="195"/>
      <c r="AZ256" s="196"/>
      <c r="BA256" s="166"/>
      <c r="BB256" s="192"/>
      <c r="BC256" s="193"/>
      <c r="BD256" s="194"/>
      <c r="BE256" s="194"/>
      <c r="BF256" s="195"/>
      <c r="BG256" s="195"/>
      <c r="BH256" s="194"/>
      <c r="BI256" s="193"/>
      <c r="BJ256" s="194"/>
      <c r="BK256" s="194"/>
      <c r="BL256" s="195"/>
      <c r="BM256" s="196"/>
    </row>
    <row r="257" spans="1:65" ht="13.5" customHeight="1">
      <c r="A257" s="191"/>
      <c r="B257" s="192">
        <v>2</v>
      </c>
      <c r="C257" s="193"/>
      <c r="D257" s="194"/>
      <c r="E257" s="194"/>
      <c r="F257" s="195"/>
      <c r="G257" s="195"/>
      <c r="H257" s="194">
        <v>2</v>
      </c>
      <c r="I257" s="193"/>
      <c r="J257" s="194"/>
      <c r="K257" s="194"/>
      <c r="L257" s="195"/>
      <c r="M257" s="196"/>
      <c r="N257" s="166"/>
      <c r="O257" s="192">
        <v>2</v>
      </c>
      <c r="P257" s="193"/>
      <c r="Q257" s="194"/>
      <c r="R257" s="194"/>
      <c r="S257" s="195"/>
      <c r="T257" s="195"/>
      <c r="U257" s="194">
        <v>2</v>
      </c>
      <c r="V257" s="193"/>
      <c r="W257" s="194"/>
      <c r="X257" s="194"/>
      <c r="Y257" s="195"/>
      <c r="Z257" s="196"/>
      <c r="AA257" s="166"/>
      <c r="AB257" s="192">
        <v>2</v>
      </c>
      <c r="AC257" s="193"/>
      <c r="AD257" s="194"/>
      <c r="AE257" s="194"/>
      <c r="AF257" s="195"/>
      <c r="AG257" s="195"/>
      <c r="AH257" s="194">
        <v>2</v>
      </c>
      <c r="AI257" s="193"/>
      <c r="AJ257" s="194"/>
      <c r="AK257" s="194"/>
      <c r="AL257" s="195"/>
      <c r="AM257" s="196"/>
      <c r="AN257" s="166"/>
      <c r="AO257" s="192">
        <v>2</v>
      </c>
      <c r="AP257" s="193"/>
      <c r="AQ257" s="194"/>
      <c r="AR257" s="194"/>
      <c r="AS257" s="195"/>
      <c r="AT257" s="195"/>
      <c r="AU257" s="194">
        <v>2</v>
      </c>
      <c r="AV257" s="193"/>
      <c r="AW257" s="194"/>
      <c r="AX257" s="194"/>
      <c r="AY257" s="195"/>
      <c r="AZ257" s="196"/>
      <c r="BA257" s="166"/>
      <c r="BB257" s="192">
        <v>2</v>
      </c>
      <c r="BC257" s="193"/>
      <c r="BD257" s="194"/>
      <c r="BE257" s="194"/>
      <c r="BF257" s="195"/>
      <c r="BG257" s="195"/>
      <c r="BH257" s="194">
        <v>2</v>
      </c>
      <c r="BI257" s="193"/>
      <c r="BJ257" s="194"/>
      <c r="BK257" s="194"/>
      <c r="BL257" s="195"/>
      <c r="BM257" s="196"/>
    </row>
    <row r="258" spans="1:65" ht="13.5" customHeight="1">
      <c r="A258" s="191"/>
      <c r="B258" s="192"/>
      <c r="C258" s="193"/>
      <c r="D258" s="194"/>
      <c r="E258" s="194"/>
      <c r="F258" s="195"/>
      <c r="G258" s="195"/>
      <c r="H258" s="194"/>
      <c r="I258" s="193"/>
      <c r="J258" s="194"/>
      <c r="K258" s="194"/>
      <c r="L258" s="195"/>
      <c r="M258" s="196"/>
      <c r="N258" s="166"/>
      <c r="O258" s="192"/>
      <c r="P258" s="193"/>
      <c r="Q258" s="194"/>
      <c r="R258" s="194"/>
      <c r="S258" s="195"/>
      <c r="T258" s="195"/>
      <c r="U258" s="194"/>
      <c r="V258" s="193"/>
      <c r="W258" s="194"/>
      <c r="X258" s="194"/>
      <c r="Y258" s="195"/>
      <c r="Z258" s="196"/>
      <c r="AA258" s="166"/>
      <c r="AB258" s="192"/>
      <c r="AC258" s="193"/>
      <c r="AD258" s="194"/>
      <c r="AE258" s="194"/>
      <c r="AF258" s="195"/>
      <c r="AG258" s="195"/>
      <c r="AH258" s="194"/>
      <c r="AI258" s="193"/>
      <c r="AJ258" s="194"/>
      <c r="AK258" s="194"/>
      <c r="AL258" s="195"/>
      <c r="AM258" s="196"/>
      <c r="AN258" s="166"/>
      <c r="AO258" s="192"/>
      <c r="AP258" s="193"/>
      <c r="AQ258" s="194"/>
      <c r="AR258" s="194"/>
      <c r="AS258" s="195"/>
      <c r="AT258" s="195"/>
      <c r="AU258" s="194"/>
      <c r="AV258" s="193"/>
      <c r="AW258" s="194"/>
      <c r="AX258" s="194"/>
      <c r="AY258" s="195"/>
      <c r="AZ258" s="196"/>
      <c r="BA258" s="166"/>
      <c r="BB258" s="192"/>
      <c r="BC258" s="193"/>
      <c r="BD258" s="194"/>
      <c r="BE258" s="194"/>
      <c r="BF258" s="195"/>
      <c r="BG258" s="195"/>
      <c r="BH258" s="194"/>
      <c r="BI258" s="193"/>
      <c r="BJ258" s="194"/>
      <c r="BK258" s="194"/>
      <c r="BL258" s="195"/>
      <c r="BM258" s="196"/>
    </row>
    <row r="259" spans="1:65" ht="13.5" customHeight="1">
      <c r="A259" s="191"/>
      <c r="B259" s="192">
        <v>3</v>
      </c>
      <c r="C259" s="193"/>
      <c r="D259" s="194"/>
      <c r="E259" s="194"/>
      <c r="F259" s="195"/>
      <c r="G259" s="195"/>
      <c r="H259" s="194">
        <v>3</v>
      </c>
      <c r="I259" s="193"/>
      <c r="J259" s="194"/>
      <c r="K259" s="194"/>
      <c r="L259" s="195"/>
      <c r="M259" s="196"/>
      <c r="N259" s="166"/>
      <c r="O259" s="192">
        <v>3</v>
      </c>
      <c r="P259" s="193"/>
      <c r="Q259" s="194"/>
      <c r="R259" s="194"/>
      <c r="S259" s="195"/>
      <c r="T259" s="195"/>
      <c r="U259" s="194">
        <v>3</v>
      </c>
      <c r="V259" s="193"/>
      <c r="W259" s="194"/>
      <c r="X259" s="194"/>
      <c r="Y259" s="195"/>
      <c r="Z259" s="196"/>
      <c r="AA259" s="166"/>
      <c r="AB259" s="192">
        <v>3</v>
      </c>
      <c r="AC259" s="193"/>
      <c r="AD259" s="194"/>
      <c r="AE259" s="194"/>
      <c r="AF259" s="195"/>
      <c r="AG259" s="195"/>
      <c r="AH259" s="194">
        <v>3</v>
      </c>
      <c r="AI259" s="193"/>
      <c r="AJ259" s="194"/>
      <c r="AK259" s="194"/>
      <c r="AL259" s="195"/>
      <c r="AM259" s="196"/>
      <c r="AN259" s="166"/>
      <c r="AO259" s="192">
        <v>3</v>
      </c>
      <c r="AP259" s="193"/>
      <c r="AQ259" s="194"/>
      <c r="AR259" s="194"/>
      <c r="AS259" s="195"/>
      <c r="AT259" s="195"/>
      <c r="AU259" s="194">
        <v>3</v>
      </c>
      <c r="AV259" s="193"/>
      <c r="AW259" s="194"/>
      <c r="AX259" s="194"/>
      <c r="AY259" s="195"/>
      <c r="AZ259" s="196"/>
      <c r="BA259" s="166"/>
      <c r="BB259" s="192">
        <v>3</v>
      </c>
      <c r="BC259" s="193"/>
      <c r="BD259" s="194"/>
      <c r="BE259" s="194"/>
      <c r="BF259" s="195"/>
      <c r="BG259" s="195"/>
      <c r="BH259" s="194">
        <v>3</v>
      </c>
      <c r="BI259" s="193"/>
      <c r="BJ259" s="194"/>
      <c r="BK259" s="194"/>
      <c r="BL259" s="195"/>
      <c r="BM259" s="196"/>
    </row>
    <row r="260" spans="1:65" ht="13.5" customHeight="1">
      <c r="A260" s="191"/>
      <c r="B260" s="192"/>
      <c r="C260" s="193"/>
      <c r="D260" s="194"/>
      <c r="E260" s="194"/>
      <c r="F260" s="195"/>
      <c r="G260" s="195"/>
      <c r="H260" s="194"/>
      <c r="I260" s="193"/>
      <c r="J260" s="194"/>
      <c r="K260" s="194"/>
      <c r="L260" s="195"/>
      <c r="M260" s="196"/>
      <c r="N260" s="166"/>
      <c r="O260" s="192"/>
      <c r="P260" s="193"/>
      <c r="Q260" s="194"/>
      <c r="R260" s="194"/>
      <c r="S260" s="195"/>
      <c r="T260" s="195"/>
      <c r="U260" s="194"/>
      <c r="V260" s="193"/>
      <c r="W260" s="194"/>
      <c r="X260" s="194"/>
      <c r="Y260" s="195"/>
      <c r="Z260" s="196"/>
      <c r="AA260" s="166"/>
      <c r="AB260" s="192"/>
      <c r="AC260" s="193"/>
      <c r="AD260" s="194"/>
      <c r="AE260" s="194"/>
      <c r="AF260" s="195"/>
      <c r="AG260" s="195"/>
      <c r="AH260" s="194"/>
      <c r="AI260" s="193"/>
      <c r="AJ260" s="194"/>
      <c r="AK260" s="194"/>
      <c r="AL260" s="195"/>
      <c r="AM260" s="196"/>
      <c r="AN260" s="166"/>
      <c r="AO260" s="192"/>
      <c r="AP260" s="193"/>
      <c r="AQ260" s="194"/>
      <c r="AR260" s="194"/>
      <c r="AS260" s="195"/>
      <c r="AT260" s="195"/>
      <c r="AU260" s="194"/>
      <c r="AV260" s="193"/>
      <c r="AW260" s="194"/>
      <c r="AX260" s="194"/>
      <c r="AY260" s="195"/>
      <c r="AZ260" s="196"/>
      <c r="BA260" s="166"/>
      <c r="BB260" s="192"/>
      <c r="BC260" s="193"/>
      <c r="BD260" s="194"/>
      <c r="BE260" s="194"/>
      <c r="BF260" s="195"/>
      <c r="BG260" s="195"/>
      <c r="BH260" s="194"/>
      <c r="BI260" s="193"/>
      <c r="BJ260" s="194"/>
      <c r="BK260" s="194"/>
      <c r="BL260" s="195"/>
      <c r="BM260" s="196"/>
    </row>
    <row r="261" spans="1:65" ht="13.5" customHeight="1">
      <c r="A261" s="191"/>
      <c r="B261" s="192">
        <v>4</v>
      </c>
      <c r="C261" s="193"/>
      <c r="D261" s="194"/>
      <c r="E261" s="194"/>
      <c r="F261" s="195"/>
      <c r="G261" s="195"/>
      <c r="H261" s="194">
        <v>4</v>
      </c>
      <c r="I261" s="193"/>
      <c r="J261" s="194"/>
      <c r="K261" s="194"/>
      <c r="L261" s="195"/>
      <c r="M261" s="196"/>
      <c r="N261" s="166"/>
      <c r="O261" s="192">
        <v>4</v>
      </c>
      <c r="P261" s="193"/>
      <c r="Q261" s="194"/>
      <c r="R261" s="194"/>
      <c r="S261" s="195"/>
      <c r="T261" s="195"/>
      <c r="U261" s="194">
        <v>4</v>
      </c>
      <c r="V261" s="193"/>
      <c r="W261" s="194"/>
      <c r="X261" s="194"/>
      <c r="Y261" s="195"/>
      <c r="Z261" s="196"/>
      <c r="AA261" s="166"/>
      <c r="AB261" s="192">
        <v>4</v>
      </c>
      <c r="AC261" s="193"/>
      <c r="AD261" s="194"/>
      <c r="AE261" s="194"/>
      <c r="AF261" s="195"/>
      <c r="AG261" s="195"/>
      <c r="AH261" s="194">
        <v>4</v>
      </c>
      <c r="AI261" s="193"/>
      <c r="AJ261" s="194"/>
      <c r="AK261" s="194"/>
      <c r="AL261" s="195"/>
      <c r="AM261" s="196"/>
      <c r="AN261" s="166"/>
      <c r="AO261" s="192">
        <v>4</v>
      </c>
      <c r="AP261" s="193"/>
      <c r="AQ261" s="194"/>
      <c r="AR261" s="194"/>
      <c r="AS261" s="195"/>
      <c r="AT261" s="195"/>
      <c r="AU261" s="194">
        <v>4</v>
      </c>
      <c r="AV261" s="193"/>
      <c r="AW261" s="194"/>
      <c r="AX261" s="194"/>
      <c r="AY261" s="195"/>
      <c r="AZ261" s="196"/>
      <c r="BA261" s="166"/>
      <c r="BB261" s="192">
        <v>4</v>
      </c>
      <c r="BC261" s="193"/>
      <c r="BD261" s="194"/>
      <c r="BE261" s="194"/>
      <c r="BF261" s="195"/>
      <c r="BG261" s="195"/>
      <c r="BH261" s="194">
        <v>4</v>
      </c>
      <c r="BI261" s="193"/>
      <c r="BJ261" s="194"/>
      <c r="BK261" s="194"/>
      <c r="BL261" s="195"/>
      <c r="BM261" s="196"/>
    </row>
    <row r="262" spans="1:65" ht="13.5" customHeight="1">
      <c r="A262" s="191"/>
      <c r="B262" s="192"/>
      <c r="C262" s="193"/>
      <c r="D262" s="194"/>
      <c r="E262" s="194"/>
      <c r="F262" s="195"/>
      <c r="G262" s="195"/>
      <c r="H262" s="194"/>
      <c r="I262" s="193"/>
      <c r="J262" s="194"/>
      <c r="K262" s="194"/>
      <c r="L262" s="195"/>
      <c r="M262" s="196"/>
      <c r="N262" s="166"/>
      <c r="O262" s="192"/>
      <c r="P262" s="193"/>
      <c r="Q262" s="194"/>
      <c r="R262" s="194"/>
      <c r="S262" s="195"/>
      <c r="T262" s="195"/>
      <c r="U262" s="194"/>
      <c r="V262" s="193"/>
      <c r="W262" s="194"/>
      <c r="X262" s="194"/>
      <c r="Y262" s="195"/>
      <c r="Z262" s="196"/>
      <c r="AA262" s="166"/>
      <c r="AB262" s="192"/>
      <c r="AC262" s="193"/>
      <c r="AD262" s="194"/>
      <c r="AE262" s="194"/>
      <c r="AF262" s="195"/>
      <c r="AG262" s="195"/>
      <c r="AH262" s="194"/>
      <c r="AI262" s="193"/>
      <c r="AJ262" s="194"/>
      <c r="AK262" s="194"/>
      <c r="AL262" s="195"/>
      <c r="AM262" s="196"/>
      <c r="AN262" s="166"/>
      <c r="AO262" s="192"/>
      <c r="AP262" s="193"/>
      <c r="AQ262" s="194"/>
      <c r="AR262" s="194"/>
      <c r="AS262" s="195"/>
      <c r="AT262" s="195"/>
      <c r="AU262" s="194"/>
      <c r="AV262" s="193"/>
      <c r="AW262" s="194"/>
      <c r="AX262" s="194"/>
      <c r="AY262" s="195"/>
      <c r="AZ262" s="196"/>
      <c r="BA262" s="166"/>
      <c r="BB262" s="192"/>
      <c r="BC262" s="193"/>
      <c r="BD262" s="194"/>
      <c r="BE262" s="194"/>
      <c r="BF262" s="195"/>
      <c r="BG262" s="195"/>
      <c r="BH262" s="194"/>
      <c r="BI262" s="193"/>
      <c r="BJ262" s="194"/>
      <c r="BK262" s="194"/>
      <c r="BL262" s="195"/>
      <c r="BM262" s="196"/>
    </row>
    <row r="263" spans="1:65" ht="13.5" customHeight="1">
      <c r="A263" s="191"/>
      <c r="B263" s="192">
        <v>5</v>
      </c>
      <c r="C263" s="193"/>
      <c r="D263" s="194"/>
      <c r="E263" s="194"/>
      <c r="F263" s="195"/>
      <c r="G263" s="195"/>
      <c r="H263" s="194">
        <v>5</v>
      </c>
      <c r="I263" s="193"/>
      <c r="J263" s="194"/>
      <c r="K263" s="194"/>
      <c r="L263" s="195"/>
      <c r="M263" s="196"/>
      <c r="N263" s="166"/>
      <c r="O263" s="192">
        <v>5</v>
      </c>
      <c r="P263" s="193"/>
      <c r="Q263" s="194"/>
      <c r="R263" s="194"/>
      <c r="S263" s="195"/>
      <c r="T263" s="195"/>
      <c r="U263" s="194">
        <v>5</v>
      </c>
      <c r="V263" s="193"/>
      <c r="W263" s="194"/>
      <c r="X263" s="194"/>
      <c r="Y263" s="195"/>
      <c r="Z263" s="196"/>
      <c r="AA263" s="166"/>
      <c r="AB263" s="192">
        <v>5</v>
      </c>
      <c r="AC263" s="193"/>
      <c r="AD263" s="194"/>
      <c r="AE263" s="194"/>
      <c r="AF263" s="195"/>
      <c r="AG263" s="195"/>
      <c r="AH263" s="194">
        <v>5</v>
      </c>
      <c r="AI263" s="193"/>
      <c r="AJ263" s="194"/>
      <c r="AK263" s="194"/>
      <c r="AL263" s="195"/>
      <c r="AM263" s="196"/>
      <c r="AN263" s="166"/>
      <c r="AO263" s="192">
        <v>5</v>
      </c>
      <c r="AP263" s="193"/>
      <c r="AQ263" s="194"/>
      <c r="AR263" s="194"/>
      <c r="AS263" s="195"/>
      <c r="AT263" s="195"/>
      <c r="AU263" s="194">
        <v>5</v>
      </c>
      <c r="AV263" s="193"/>
      <c r="AW263" s="194"/>
      <c r="AX263" s="194"/>
      <c r="AY263" s="195"/>
      <c r="AZ263" s="196"/>
      <c r="BA263" s="166"/>
      <c r="BB263" s="192">
        <v>5</v>
      </c>
      <c r="BC263" s="193"/>
      <c r="BD263" s="194"/>
      <c r="BE263" s="194"/>
      <c r="BF263" s="195"/>
      <c r="BG263" s="195"/>
      <c r="BH263" s="194">
        <v>5</v>
      </c>
      <c r="BI263" s="193"/>
      <c r="BJ263" s="194"/>
      <c r="BK263" s="194"/>
      <c r="BL263" s="195"/>
      <c r="BM263" s="196"/>
    </row>
    <row r="264" spans="1:65" ht="13.5" customHeight="1">
      <c r="A264" s="191"/>
      <c r="B264" s="192"/>
      <c r="C264" s="193"/>
      <c r="D264" s="194"/>
      <c r="E264" s="194"/>
      <c r="F264" s="195"/>
      <c r="G264" s="195"/>
      <c r="H264" s="194"/>
      <c r="I264" s="193"/>
      <c r="J264" s="194"/>
      <c r="K264" s="194"/>
      <c r="L264" s="195"/>
      <c r="M264" s="196"/>
      <c r="N264" s="166"/>
      <c r="O264" s="192"/>
      <c r="P264" s="193"/>
      <c r="Q264" s="194"/>
      <c r="R264" s="194"/>
      <c r="S264" s="195"/>
      <c r="T264" s="195"/>
      <c r="U264" s="194"/>
      <c r="V264" s="193"/>
      <c r="W264" s="194"/>
      <c r="X264" s="194"/>
      <c r="Y264" s="195"/>
      <c r="Z264" s="196"/>
      <c r="AA264" s="166"/>
      <c r="AB264" s="192"/>
      <c r="AC264" s="193"/>
      <c r="AD264" s="194"/>
      <c r="AE264" s="194"/>
      <c r="AF264" s="195"/>
      <c r="AG264" s="195"/>
      <c r="AH264" s="194"/>
      <c r="AI264" s="193"/>
      <c r="AJ264" s="194"/>
      <c r="AK264" s="194"/>
      <c r="AL264" s="195"/>
      <c r="AM264" s="196"/>
      <c r="AN264" s="166"/>
      <c r="AO264" s="192"/>
      <c r="AP264" s="193"/>
      <c r="AQ264" s="194"/>
      <c r="AR264" s="194"/>
      <c r="AS264" s="195"/>
      <c r="AT264" s="195"/>
      <c r="AU264" s="194"/>
      <c r="AV264" s="193"/>
      <c r="AW264" s="194"/>
      <c r="AX264" s="194"/>
      <c r="AY264" s="195"/>
      <c r="AZ264" s="196"/>
      <c r="BA264" s="166"/>
      <c r="BB264" s="192"/>
      <c r="BC264" s="193"/>
      <c r="BD264" s="194"/>
      <c r="BE264" s="194"/>
      <c r="BF264" s="195"/>
      <c r="BG264" s="195"/>
      <c r="BH264" s="194"/>
      <c r="BI264" s="193"/>
      <c r="BJ264" s="194"/>
      <c r="BK264" s="194"/>
      <c r="BL264" s="195"/>
      <c r="BM264" s="196"/>
    </row>
    <row r="265" spans="1:65" ht="13.5" customHeight="1">
      <c r="A265" s="191"/>
      <c r="B265" s="192">
        <v>6</v>
      </c>
      <c r="C265" s="193"/>
      <c r="D265" s="194"/>
      <c r="E265" s="194"/>
      <c r="F265" s="195"/>
      <c r="G265" s="195"/>
      <c r="H265" s="194">
        <v>6</v>
      </c>
      <c r="I265" s="193"/>
      <c r="J265" s="194"/>
      <c r="K265" s="194"/>
      <c r="L265" s="195"/>
      <c r="M265" s="196"/>
      <c r="N265" s="166"/>
      <c r="O265" s="192">
        <v>6</v>
      </c>
      <c r="P265" s="193"/>
      <c r="Q265" s="194"/>
      <c r="R265" s="194"/>
      <c r="S265" s="195"/>
      <c r="T265" s="195"/>
      <c r="U265" s="194">
        <v>6</v>
      </c>
      <c r="V265" s="193"/>
      <c r="W265" s="194"/>
      <c r="X265" s="194"/>
      <c r="Y265" s="195"/>
      <c r="Z265" s="196"/>
      <c r="AA265" s="166"/>
      <c r="AB265" s="192">
        <v>6</v>
      </c>
      <c r="AC265" s="193"/>
      <c r="AD265" s="194"/>
      <c r="AE265" s="194"/>
      <c r="AF265" s="195"/>
      <c r="AG265" s="195"/>
      <c r="AH265" s="194">
        <v>6</v>
      </c>
      <c r="AI265" s="193"/>
      <c r="AJ265" s="194"/>
      <c r="AK265" s="194"/>
      <c r="AL265" s="195"/>
      <c r="AM265" s="196"/>
      <c r="AN265" s="166"/>
      <c r="AO265" s="192">
        <v>6</v>
      </c>
      <c r="AP265" s="193"/>
      <c r="AQ265" s="194"/>
      <c r="AR265" s="194"/>
      <c r="AS265" s="195"/>
      <c r="AT265" s="195"/>
      <c r="AU265" s="194">
        <v>6</v>
      </c>
      <c r="AV265" s="193"/>
      <c r="AW265" s="194"/>
      <c r="AX265" s="194"/>
      <c r="AY265" s="195"/>
      <c r="AZ265" s="196"/>
      <c r="BA265" s="166"/>
      <c r="BB265" s="192">
        <v>6</v>
      </c>
      <c r="BC265" s="193"/>
      <c r="BD265" s="194"/>
      <c r="BE265" s="194"/>
      <c r="BF265" s="195"/>
      <c r="BG265" s="195"/>
      <c r="BH265" s="194">
        <v>6</v>
      </c>
      <c r="BI265" s="193"/>
      <c r="BJ265" s="194"/>
      <c r="BK265" s="194"/>
      <c r="BL265" s="195"/>
      <c r="BM265" s="196"/>
    </row>
    <row r="266" spans="1:65" ht="13.5" customHeight="1">
      <c r="A266" s="191"/>
      <c r="B266" s="192"/>
      <c r="C266" s="193"/>
      <c r="D266" s="194"/>
      <c r="E266" s="194"/>
      <c r="F266" s="195"/>
      <c r="G266" s="195"/>
      <c r="H266" s="194"/>
      <c r="I266" s="193"/>
      <c r="J266" s="194"/>
      <c r="K266" s="194"/>
      <c r="L266" s="195"/>
      <c r="M266" s="196"/>
      <c r="N266" s="166"/>
      <c r="O266" s="192"/>
      <c r="P266" s="193"/>
      <c r="Q266" s="194"/>
      <c r="R266" s="194"/>
      <c r="S266" s="195"/>
      <c r="T266" s="195"/>
      <c r="U266" s="194"/>
      <c r="V266" s="193"/>
      <c r="W266" s="194"/>
      <c r="X266" s="194"/>
      <c r="Y266" s="195"/>
      <c r="Z266" s="196"/>
      <c r="AA266" s="166"/>
      <c r="AB266" s="192"/>
      <c r="AC266" s="193"/>
      <c r="AD266" s="194"/>
      <c r="AE266" s="194"/>
      <c r="AF266" s="195"/>
      <c r="AG266" s="195"/>
      <c r="AH266" s="194"/>
      <c r="AI266" s="193"/>
      <c r="AJ266" s="194"/>
      <c r="AK266" s="194"/>
      <c r="AL266" s="195"/>
      <c r="AM266" s="196"/>
      <c r="AN266" s="166"/>
      <c r="AO266" s="192"/>
      <c r="AP266" s="193"/>
      <c r="AQ266" s="194"/>
      <c r="AR266" s="194"/>
      <c r="AS266" s="195"/>
      <c r="AT266" s="195"/>
      <c r="AU266" s="194"/>
      <c r="AV266" s="193"/>
      <c r="AW266" s="194"/>
      <c r="AX266" s="194"/>
      <c r="AY266" s="195"/>
      <c r="AZ266" s="196"/>
      <c r="BA266" s="166"/>
      <c r="BB266" s="192"/>
      <c r="BC266" s="193"/>
      <c r="BD266" s="194"/>
      <c r="BE266" s="194"/>
      <c r="BF266" s="195"/>
      <c r="BG266" s="195"/>
      <c r="BH266" s="194"/>
      <c r="BI266" s="193"/>
      <c r="BJ266" s="194"/>
      <c r="BK266" s="194"/>
      <c r="BL266" s="195"/>
      <c r="BM266" s="196"/>
    </row>
    <row r="267" spans="1:65" ht="13.5" customHeight="1">
      <c r="A267" s="197"/>
      <c r="B267" s="198" t="s">
        <v>90</v>
      </c>
      <c r="C267" s="198"/>
      <c r="D267" s="199" t="s">
        <v>91</v>
      </c>
      <c r="E267" s="199"/>
      <c r="F267" s="200"/>
      <c r="G267" s="200"/>
      <c r="H267" s="199" t="s">
        <v>90</v>
      </c>
      <c r="I267" s="199"/>
      <c r="J267" s="199" t="s">
        <v>91</v>
      </c>
      <c r="K267" s="199"/>
      <c r="L267" s="201"/>
      <c r="M267" s="201"/>
      <c r="N267" s="166"/>
      <c r="O267" s="198" t="s">
        <v>90</v>
      </c>
      <c r="P267" s="198"/>
      <c r="Q267" s="199" t="s">
        <v>91</v>
      </c>
      <c r="R267" s="199"/>
      <c r="S267" s="200"/>
      <c r="T267" s="200"/>
      <c r="U267" s="202" t="s">
        <v>90</v>
      </c>
      <c r="V267" s="202"/>
      <c r="W267" s="202" t="s">
        <v>91</v>
      </c>
      <c r="X267" s="202"/>
      <c r="Y267" s="201"/>
      <c r="Z267" s="201"/>
      <c r="AA267" s="166"/>
      <c r="AB267" s="203" t="s">
        <v>90</v>
      </c>
      <c r="AC267" s="203"/>
      <c r="AD267" s="202" t="s">
        <v>91</v>
      </c>
      <c r="AE267" s="202"/>
      <c r="AF267" s="200"/>
      <c r="AG267" s="200"/>
      <c r="AH267" s="202" t="s">
        <v>90</v>
      </c>
      <c r="AI267" s="202"/>
      <c r="AJ267" s="202" t="s">
        <v>91</v>
      </c>
      <c r="AK267" s="202"/>
      <c r="AL267" s="201"/>
      <c r="AM267" s="201"/>
      <c r="AN267" s="166"/>
      <c r="AO267" s="203" t="s">
        <v>90</v>
      </c>
      <c r="AP267" s="203"/>
      <c r="AQ267" s="202" t="s">
        <v>91</v>
      </c>
      <c r="AR267" s="202"/>
      <c r="AS267" s="200"/>
      <c r="AT267" s="200"/>
      <c r="AU267" s="202" t="s">
        <v>90</v>
      </c>
      <c r="AV267" s="202"/>
      <c r="AW267" s="202" t="s">
        <v>91</v>
      </c>
      <c r="AX267" s="202"/>
      <c r="AY267" s="201"/>
      <c r="AZ267" s="201"/>
      <c r="BA267" s="166"/>
      <c r="BB267" s="203" t="s">
        <v>90</v>
      </c>
      <c r="BC267" s="203"/>
      <c r="BD267" s="202" t="s">
        <v>91</v>
      </c>
      <c r="BE267" s="202"/>
      <c r="BF267" s="204"/>
      <c r="BG267" s="204"/>
      <c r="BH267" s="202" t="s">
        <v>90</v>
      </c>
      <c r="BI267" s="202"/>
      <c r="BJ267" s="202" t="s">
        <v>91</v>
      </c>
      <c r="BK267" s="202"/>
      <c r="BL267" s="205"/>
      <c r="BM267" s="205"/>
    </row>
    <row r="268" spans="1:65" ht="10.5" customHeight="1">
      <c r="A268" s="155"/>
      <c r="B268" s="206"/>
      <c r="C268" s="166"/>
      <c r="D268" s="206"/>
      <c r="E268" s="206"/>
      <c r="F268" s="207"/>
      <c r="G268" s="207"/>
      <c r="H268" s="206"/>
      <c r="I268" s="166"/>
      <c r="J268" s="206"/>
      <c r="K268" s="206"/>
      <c r="L268" s="207"/>
      <c r="M268" s="207"/>
      <c r="N268" s="166"/>
      <c r="O268" s="206"/>
      <c r="P268" s="166"/>
      <c r="Q268" s="206"/>
      <c r="R268" s="206"/>
      <c r="S268" s="207"/>
      <c r="T268" s="207"/>
      <c r="U268" s="206"/>
      <c r="V268" s="166"/>
      <c r="W268" s="206"/>
      <c r="X268" s="206"/>
      <c r="Y268" s="207"/>
      <c r="Z268" s="207"/>
      <c r="AA268" s="166"/>
      <c r="AB268" s="206"/>
      <c r="AC268" s="166"/>
      <c r="AD268" s="206"/>
      <c r="AE268" s="206"/>
      <c r="AF268" s="207"/>
      <c r="AG268" s="207"/>
      <c r="AH268" s="206"/>
      <c r="AI268" s="166"/>
      <c r="AJ268" s="206"/>
      <c r="AK268" s="206"/>
      <c r="AL268" s="207"/>
      <c r="AM268" s="207"/>
      <c r="AN268" s="166"/>
      <c r="AO268" s="206"/>
      <c r="AP268" s="166"/>
      <c r="AQ268" s="206"/>
      <c r="AR268" s="206"/>
      <c r="AS268" s="207"/>
      <c r="AT268" s="207"/>
      <c r="AU268" s="206"/>
      <c r="AV268" s="166"/>
      <c r="AW268" s="206"/>
      <c r="AX268" s="206"/>
      <c r="AY268" s="207"/>
      <c r="AZ268" s="207"/>
      <c r="BA268" s="166"/>
      <c r="BB268" s="206"/>
      <c r="BC268" s="166"/>
      <c r="BD268" s="206"/>
      <c r="BE268" s="206"/>
      <c r="BF268" s="207"/>
      <c r="BG268" s="207"/>
      <c r="BH268" s="206"/>
      <c r="BI268" s="166"/>
      <c r="BJ268" s="206"/>
      <c r="BK268" s="206"/>
      <c r="BL268" s="207"/>
      <c r="BM268" s="208"/>
    </row>
    <row r="269" spans="1:65" ht="15" customHeight="1">
      <c r="A269" s="209" t="s">
        <v>92</v>
      </c>
      <c r="B269" s="209"/>
      <c r="C269" s="209"/>
      <c r="D269" s="209"/>
      <c r="E269" s="210" t="str">
        <f>O249</f>
        <v>VK České Budějovice</v>
      </c>
      <c r="F269" s="210"/>
      <c r="G269" s="210"/>
      <c r="H269" s="210"/>
      <c r="I269" s="210"/>
      <c r="J269" s="210"/>
      <c r="K269" s="210"/>
      <c r="L269" s="211" t="s">
        <v>93</v>
      </c>
      <c r="M269" s="211"/>
      <c r="N269" s="211"/>
      <c r="O269" s="211"/>
      <c r="P269" s="211"/>
      <c r="Q269" s="295" t="str">
        <f aca="true" t="shared" si="4" ref="Q269">AB249</f>
        <v>SK Kometa B</v>
      </c>
      <c r="R269" s="295"/>
      <c r="S269" s="295"/>
      <c r="T269" s="295"/>
      <c r="U269" s="295"/>
      <c r="V269" s="295"/>
      <c r="W269" s="213" t="s">
        <v>94</v>
      </c>
      <c r="X269" s="213"/>
      <c r="Y269" s="213"/>
      <c r="Z269" s="166"/>
      <c r="AA269" s="214" t="s">
        <v>95</v>
      </c>
      <c r="AB269" s="214"/>
      <c r="AC269" s="214"/>
      <c r="AD269" s="214"/>
      <c r="AE269" s="214"/>
      <c r="AF269" s="215" t="s">
        <v>96</v>
      </c>
      <c r="AG269" s="216" t="s">
        <v>97</v>
      </c>
      <c r="AH269" s="166"/>
      <c r="AI269" s="217" t="s">
        <v>98</v>
      </c>
      <c r="AJ269" s="218"/>
      <c r="AK269" s="218"/>
      <c r="AL269" s="218"/>
      <c r="AM269" s="218"/>
      <c r="AN269" s="218"/>
      <c r="AO269" s="218"/>
      <c r="AP269" s="218"/>
      <c r="AQ269" s="218"/>
      <c r="AR269" s="218"/>
      <c r="AS269" s="218"/>
      <c r="AT269" s="218"/>
      <c r="AU269" s="218"/>
      <c r="AV269" s="218"/>
      <c r="AW269" s="218"/>
      <c r="AX269" s="218"/>
      <c r="AY269" s="218"/>
      <c r="AZ269" s="218"/>
      <c r="BA269" s="218"/>
      <c r="BB269" s="166"/>
      <c r="BC269" s="166"/>
      <c r="BD269" s="166"/>
      <c r="BE269" s="166"/>
      <c r="BF269" s="166"/>
      <c r="BG269" s="166"/>
      <c r="BH269" s="166"/>
      <c r="BI269" s="166"/>
      <c r="BJ269" s="166"/>
      <c r="BK269" s="166"/>
      <c r="BL269" s="166"/>
      <c r="BM269" s="219"/>
    </row>
    <row r="270" spans="1:65" ht="15" customHeight="1">
      <c r="A270" s="220" t="s">
        <v>99</v>
      </c>
      <c r="B270" s="220"/>
      <c r="C270" s="220"/>
      <c r="D270" s="220"/>
      <c r="E270" s="220"/>
      <c r="F270" s="220"/>
      <c r="G270" s="220"/>
      <c r="H270" s="220"/>
      <c r="I270" s="220"/>
      <c r="J270" s="221" t="s">
        <v>100</v>
      </c>
      <c r="K270" s="221"/>
      <c r="L270" s="222" t="s">
        <v>99</v>
      </c>
      <c r="M270" s="222"/>
      <c r="N270" s="222"/>
      <c r="O270" s="222"/>
      <c r="P270" s="222"/>
      <c r="Q270" s="222"/>
      <c r="R270" s="222"/>
      <c r="S270" s="222"/>
      <c r="T270" s="222"/>
      <c r="U270" s="223" t="s">
        <v>100</v>
      </c>
      <c r="V270" s="223"/>
      <c r="W270" s="224" t="s">
        <v>101</v>
      </c>
      <c r="X270" s="225" t="s">
        <v>102</v>
      </c>
      <c r="Y270" s="225" t="s">
        <v>103</v>
      </c>
      <c r="Z270" s="225"/>
      <c r="AA270" s="225" t="s">
        <v>104</v>
      </c>
      <c r="AB270" s="226" t="s">
        <v>105</v>
      </c>
      <c r="AC270" s="227" t="s">
        <v>106</v>
      </c>
      <c r="AD270" s="228" t="s">
        <v>107</v>
      </c>
      <c r="AE270" s="228"/>
      <c r="AF270" s="228"/>
      <c r="AG270" s="228"/>
      <c r="AH270" s="145"/>
      <c r="AI270" s="229"/>
      <c r="AJ270" s="229"/>
      <c r="AK270" s="229"/>
      <c r="AL270" s="229"/>
      <c r="AM270" s="229"/>
      <c r="AN270" s="229"/>
      <c r="AO270" s="229"/>
      <c r="AP270" s="229"/>
      <c r="AQ270" s="229"/>
      <c r="AR270" s="229"/>
      <c r="AS270" s="229"/>
      <c r="AT270" s="229"/>
      <c r="AU270" s="229"/>
      <c r="AV270" s="229"/>
      <c r="AW270" s="229"/>
      <c r="AX270" s="229"/>
      <c r="AY270" s="229"/>
      <c r="AZ270" s="229"/>
      <c r="BA270" s="229"/>
      <c r="BB270" s="145"/>
      <c r="BC270" s="230" t="s">
        <v>108</v>
      </c>
      <c r="BD270" s="230"/>
      <c r="BE270" s="230"/>
      <c r="BF270" s="230"/>
      <c r="BG270" s="230"/>
      <c r="BH270" s="230"/>
      <c r="BI270" s="230"/>
      <c r="BJ270" s="230"/>
      <c r="BK270" s="230"/>
      <c r="BL270" s="230"/>
      <c r="BM270" s="230"/>
    </row>
    <row r="271" spans="1:65" ht="15" customHeight="1">
      <c r="A271" s="232"/>
      <c r="B271" s="232"/>
      <c r="C271" s="232"/>
      <c r="D271" s="232"/>
      <c r="E271" s="232"/>
      <c r="F271" s="232"/>
      <c r="G271" s="232"/>
      <c r="H271" s="232"/>
      <c r="I271" s="232"/>
      <c r="J271" s="233"/>
      <c r="K271" s="233"/>
      <c r="L271" s="234"/>
      <c r="M271" s="234"/>
      <c r="N271" s="234"/>
      <c r="O271" s="234"/>
      <c r="P271" s="234"/>
      <c r="Q271" s="234"/>
      <c r="R271" s="234"/>
      <c r="S271" s="234"/>
      <c r="T271" s="234"/>
      <c r="U271" s="233"/>
      <c r="V271" s="233"/>
      <c r="W271" s="235"/>
      <c r="X271" s="193"/>
      <c r="Y271" s="194"/>
      <c r="Z271" s="194"/>
      <c r="AA271" s="193"/>
      <c r="AB271" s="193"/>
      <c r="AC271" s="193"/>
      <c r="AD271" s="236"/>
      <c r="AE271" s="236"/>
      <c r="AF271" s="236"/>
      <c r="AG271" s="236"/>
      <c r="AH271" s="166"/>
      <c r="AI271" s="229"/>
      <c r="AJ271" s="229"/>
      <c r="AK271" s="229"/>
      <c r="AL271" s="229"/>
      <c r="AM271" s="229"/>
      <c r="AN271" s="229"/>
      <c r="AO271" s="229"/>
      <c r="AP271" s="229"/>
      <c r="AQ271" s="229"/>
      <c r="AR271" s="229"/>
      <c r="AS271" s="229"/>
      <c r="AT271" s="229"/>
      <c r="AU271" s="229"/>
      <c r="AV271" s="229"/>
      <c r="AW271" s="229"/>
      <c r="AX271" s="229"/>
      <c r="AY271" s="229"/>
      <c r="AZ271" s="229"/>
      <c r="BA271" s="229"/>
      <c r="BB271" s="166"/>
      <c r="BC271" s="232"/>
      <c r="BD271" s="232"/>
      <c r="BE271" s="232"/>
      <c r="BF271" s="237" t="s">
        <v>96</v>
      </c>
      <c r="BG271" s="237"/>
      <c r="BH271" s="237"/>
      <c r="BI271" s="237" t="s">
        <v>97</v>
      </c>
      <c r="BJ271" s="237"/>
      <c r="BK271" s="238" t="s">
        <v>109</v>
      </c>
      <c r="BL271" s="238"/>
      <c r="BM271" s="238"/>
    </row>
    <row r="272" spans="1:65" ht="15" customHeight="1">
      <c r="A272" s="232"/>
      <c r="B272" s="232"/>
      <c r="C272" s="232"/>
      <c r="D272" s="232"/>
      <c r="E272" s="232"/>
      <c r="F272" s="232"/>
      <c r="G272" s="232"/>
      <c r="H272" s="232"/>
      <c r="I272" s="232"/>
      <c r="J272" s="233"/>
      <c r="K272" s="233"/>
      <c r="L272" s="239"/>
      <c r="M272" s="239"/>
      <c r="N272" s="239"/>
      <c r="O272" s="239"/>
      <c r="P272" s="239"/>
      <c r="Q272" s="239"/>
      <c r="R272" s="239"/>
      <c r="S272" s="239"/>
      <c r="T272" s="239"/>
      <c r="U272" s="233"/>
      <c r="V272" s="233"/>
      <c r="W272" s="235"/>
      <c r="X272" s="193"/>
      <c r="Y272" s="194"/>
      <c r="Z272" s="194"/>
      <c r="AA272" s="193"/>
      <c r="AB272" s="193"/>
      <c r="AC272" s="193"/>
      <c r="AD272" s="236"/>
      <c r="AE272" s="236"/>
      <c r="AF272" s="236"/>
      <c r="AG272" s="236"/>
      <c r="AH272" s="166"/>
      <c r="AI272" s="229"/>
      <c r="AJ272" s="229"/>
      <c r="AK272" s="229"/>
      <c r="AL272" s="229"/>
      <c r="AM272" s="229"/>
      <c r="AN272" s="229"/>
      <c r="AO272" s="229"/>
      <c r="AP272" s="229"/>
      <c r="AQ272" s="229"/>
      <c r="AR272" s="229"/>
      <c r="AS272" s="229"/>
      <c r="AT272" s="229"/>
      <c r="AU272" s="229"/>
      <c r="AV272" s="229"/>
      <c r="AW272" s="229"/>
      <c r="AX272" s="229"/>
      <c r="AY272" s="229"/>
      <c r="AZ272" s="229"/>
      <c r="BA272" s="229"/>
      <c r="BB272" s="166"/>
      <c r="BC272" s="189" t="s">
        <v>79</v>
      </c>
      <c r="BD272" s="189"/>
      <c r="BE272" s="189"/>
      <c r="BF272" s="240"/>
      <c r="BG272" s="241"/>
      <c r="BH272" s="242"/>
      <c r="BI272" s="240"/>
      <c r="BJ272" s="242"/>
      <c r="BK272" s="240"/>
      <c r="BL272" s="241"/>
      <c r="BM272" s="243"/>
    </row>
    <row r="273" spans="1:65" ht="15" customHeight="1">
      <c r="A273" s="232"/>
      <c r="B273" s="232"/>
      <c r="C273" s="232"/>
      <c r="D273" s="232"/>
      <c r="E273" s="232"/>
      <c r="F273" s="232"/>
      <c r="G273" s="232"/>
      <c r="H273" s="232"/>
      <c r="I273" s="232"/>
      <c r="J273" s="233"/>
      <c r="K273" s="233"/>
      <c r="L273" s="239"/>
      <c r="M273" s="239"/>
      <c r="N273" s="239"/>
      <c r="O273" s="239"/>
      <c r="P273" s="239"/>
      <c r="Q273" s="239"/>
      <c r="R273" s="239"/>
      <c r="S273" s="239"/>
      <c r="T273" s="239"/>
      <c r="U273" s="233"/>
      <c r="V273" s="233"/>
      <c r="W273" s="235"/>
      <c r="X273" s="193"/>
      <c r="Y273" s="194"/>
      <c r="Z273" s="194"/>
      <c r="AA273" s="193"/>
      <c r="AB273" s="193"/>
      <c r="AC273" s="193"/>
      <c r="AD273" s="236"/>
      <c r="AE273" s="236"/>
      <c r="AF273" s="236"/>
      <c r="AG273" s="236"/>
      <c r="AH273" s="166"/>
      <c r="AI273" s="229"/>
      <c r="AJ273" s="229"/>
      <c r="AK273" s="229"/>
      <c r="AL273" s="229"/>
      <c r="AM273" s="229"/>
      <c r="AN273" s="229"/>
      <c r="AO273" s="229"/>
      <c r="AP273" s="229"/>
      <c r="AQ273" s="229"/>
      <c r="AR273" s="229"/>
      <c r="AS273" s="229"/>
      <c r="AT273" s="229"/>
      <c r="AU273" s="229"/>
      <c r="AV273" s="229"/>
      <c r="AW273" s="229"/>
      <c r="AX273" s="229"/>
      <c r="AY273" s="229"/>
      <c r="AZ273" s="229"/>
      <c r="BA273" s="229"/>
      <c r="BB273" s="166"/>
      <c r="BC273" s="189" t="s">
        <v>80</v>
      </c>
      <c r="BD273" s="189"/>
      <c r="BE273" s="189"/>
      <c r="BF273" s="244"/>
      <c r="BG273" s="245"/>
      <c r="BH273" s="246"/>
      <c r="BI273" s="244"/>
      <c r="BJ273" s="246"/>
      <c r="BK273" s="240"/>
      <c r="BL273" s="241"/>
      <c r="BM273" s="243"/>
    </row>
    <row r="274" spans="1:65" ht="15" customHeight="1">
      <c r="A274" s="232"/>
      <c r="B274" s="232"/>
      <c r="C274" s="232"/>
      <c r="D274" s="232"/>
      <c r="E274" s="232"/>
      <c r="F274" s="232"/>
      <c r="G274" s="232"/>
      <c r="H274" s="232"/>
      <c r="I274" s="232"/>
      <c r="J274" s="233"/>
      <c r="K274" s="233"/>
      <c r="L274" s="239"/>
      <c r="M274" s="239"/>
      <c r="N274" s="239"/>
      <c r="O274" s="239"/>
      <c r="P274" s="239"/>
      <c r="Q274" s="239"/>
      <c r="R274" s="239"/>
      <c r="S274" s="239"/>
      <c r="T274" s="239"/>
      <c r="U274" s="233"/>
      <c r="V274" s="233"/>
      <c r="W274" s="235"/>
      <c r="X274" s="193"/>
      <c r="Y274" s="194"/>
      <c r="Z274" s="194"/>
      <c r="AA274" s="193"/>
      <c r="AB274" s="193"/>
      <c r="AC274" s="193"/>
      <c r="AD274" s="236"/>
      <c r="AE274" s="236"/>
      <c r="AF274" s="236"/>
      <c r="AG274" s="236"/>
      <c r="AH274" s="166"/>
      <c r="AI274" s="229"/>
      <c r="AJ274" s="229"/>
      <c r="AK274" s="229"/>
      <c r="AL274" s="229"/>
      <c r="AM274" s="229"/>
      <c r="AN274" s="229"/>
      <c r="AO274" s="229"/>
      <c r="AP274" s="229"/>
      <c r="AQ274" s="229"/>
      <c r="AR274" s="229"/>
      <c r="AS274" s="229"/>
      <c r="AT274" s="229"/>
      <c r="AU274" s="229"/>
      <c r="AV274" s="229"/>
      <c r="AW274" s="229"/>
      <c r="AX274" s="229"/>
      <c r="AY274" s="229"/>
      <c r="AZ274" s="229"/>
      <c r="BA274" s="229"/>
      <c r="BB274" s="166"/>
      <c r="BC274" s="189" t="s">
        <v>81</v>
      </c>
      <c r="BD274" s="189"/>
      <c r="BE274" s="189"/>
      <c r="BF274" s="244"/>
      <c r="BG274" s="245"/>
      <c r="BH274" s="246"/>
      <c r="BI274" s="244"/>
      <c r="BJ274" s="246"/>
      <c r="BK274" s="240"/>
      <c r="BL274" s="241"/>
      <c r="BM274" s="243"/>
    </row>
    <row r="275" spans="1:65" ht="15" customHeight="1">
      <c r="A275" s="232"/>
      <c r="B275" s="232"/>
      <c r="C275" s="232"/>
      <c r="D275" s="232"/>
      <c r="E275" s="232"/>
      <c r="F275" s="232"/>
      <c r="G275" s="232"/>
      <c r="H275" s="232"/>
      <c r="I275" s="232"/>
      <c r="J275" s="233"/>
      <c r="K275" s="233"/>
      <c r="L275" s="239"/>
      <c r="M275" s="239"/>
      <c r="N275" s="239"/>
      <c r="O275" s="239"/>
      <c r="P275" s="239"/>
      <c r="Q275" s="239"/>
      <c r="R275" s="239"/>
      <c r="S275" s="239"/>
      <c r="T275" s="239"/>
      <c r="U275" s="233"/>
      <c r="V275" s="233"/>
      <c r="W275" s="235"/>
      <c r="X275" s="193"/>
      <c r="Y275" s="194"/>
      <c r="Z275" s="194"/>
      <c r="AA275" s="193"/>
      <c r="AB275" s="193"/>
      <c r="AC275" s="193"/>
      <c r="AD275" s="236"/>
      <c r="AE275" s="236"/>
      <c r="AF275" s="236"/>
      <c r="AG275" s="236"/>
      <c r="AH275" s="166"/>
      <c r="AI275" s="229"/>
      <c r="AJ275" s="229"/>
      <c r="AK275" s="229"/>
      <c r="AL275" s="229"/>
      <c r="AM275" s="229"/>
      <c r="AN275" s="229"/>
      <c r="AO275" s="229"/>
      <c r="AP275" s="229"/>
      <c r="AQ275" s="229"/>
      <c r="AR275" s="229"/>
      <c r="AS275" s="229"/>
      <c r="AT275" s="229"/>
      <c r="AU275" s="229"/>
      <c r="AV275" s="229"/>
      <c r="AW275" s="229"/>
      <c r="AX275" s="229"/>
      <c r="AY275" s="229"/>
      <c r="AZ275" s="229"/>
      <c r="BA275" s="229"/>
      <c r="BB275" s="166"/>
      <c r="BC275" s="189" t="s">
        <v>82</v>
      </c>
      <c r="BD275" s="189"/>
      <c r="BE275" s="189"/>
      <c r="BF275" s="244"/>
      <c r="BG275" s="245"/>
      <c r="BH275" s="246"/>
      <c r="BI275" s="244"/>
      <c r="BJ275" s="246"/>
      <c r="BK275" s="240"/>
      <c r="BL275" s="241"/>
      <c r="BM275" s="243"/>
    </row>
    <row r="276" spans="1:65" ht="15" customHeight="1">
      <c r="A276" s="232"/>
      <c r="B276" s="232"/>
      <c r="C276" s="232"/>
      <c r="D276" s="232"/>
      <c r="E276" s="232"/>
      <c r="F276" s="232"/>
      <c r="G276" s="232"/>
      <c r="H276" s="232"/>
      <c r="I276" s="232"/>
      <c r="J276" s="233"/>
      <c r="K276" s="233"/>
      <c r="L276" s="239"/>
      <c r="M276" s="239"/>
      <c r="N276" s="239"/>
      <c r="O276" s="239"/>
      <c r="P276" s="239"/>
      <c r="Q276" s="239"/>
      <c r="R276" s="239"/>
      <c r="S276" s="239"/>
      <c r="T276" s="239"/>
      <c r="U276" s="233"/>
      <c r="V276" s="233"/>
      <c r="W276" s="235"/>
      <c r="X276" s="193"/>
      <c r="Y276" s="194"/>
      <c r="Z276" s="194"/>
      <c r="AA276" s="193"/>
      <c r="AB276" s="193"/>
      <c r="AC276" s="193"/>
      <c r="AD276" s="236"/>
      <c r="AE276" s="236"/>
      <c r="AF276" s="236"/>
      <c r="AG276" s="236"/>
      <c r="AH276" s="166"/>
      <c r="AI276" s="229"/>
      <c r="AJ276" s="229"/>
      <c r="AK276" s="229"/>
      <c r="AL276" s="229"/>
      <c r="AM276" s="229"/>
      <c r="AN276" s="229"/>
      <c r="AO276" s="229"/>
      <c r="AP276" s="229"/>
      <c r="AQ276" s="229"/>
      <c r="AR276" s="229"/>
      <c r="AS276" s="229"/>
      <c r="AT276" s="229"/>
      <c r="AU276" s="229"/>
      <c r="AV276" s="229"/>
      <c r="AW276" s="229"/>
      <c r="AX276" s="229"/>
      <c r="AY276" s="229"/>
      <c r="AZ276" s="229"/>
      <c r="BA276" s="229"/>
      <c r="BB276" s="166"/>
      <c r="BC276" s="189" t="s">
        <v>83</v>
      </c>
      <c r="BD276" s="189"/>
      <c r="BE276" s="189"/>
      <c r="BF276" s="244"/>
      <c r="BG276" s="245"/>
      <c r="BH276" s="246"/>
      <c r="BI276" s="244"/>
      <c r="BJ276" s="246"/>
      <c r="BK276" s="240"/>
      <c r="BL276" s="241"/>
      <c r="BM276" s="243"/>
    </row>
    <row r="277" spans="1:65" ht="15" customHeight="1">
      <c r="A277" s="232"/>
      <c r="B277" s="232"/>
      <c r="C277" s="232"/>
      <c r="D277" s="232"/>
      <c r="E277" s="232"/>
      <c r="F277" s="232"/>
      <c r="G277" s="232"/>
      <c r="H277" s="232"/>
      <c r="I277" s="232"/>
      <c r="J277" s="233"/>
      <c r="K277" s="233"/>
      <c r="L277" s="239"/>
      <c r="M277" s="239"/>
      <c r="N277" s="239"/>
      <c r="O277" s="239"/>
      <c r="P277" s="239"/>
      <c r="Q277" s="239"/>
      <c r="R277" s="239"/>
      <c r="S277" s="239"/>
      <c r="T277" s="239"/>
      <c r="U277" s="233"/>
      <c r="V277" s="233"/>
      <c r="W277" s="235"/>
      <c r="X277" s="193"/>
      <c r="Y277" s="194"/>
      <c r="Z277" s="194"/>
      <c r="AA277" s="193"/>
      <c r="AB277" s="193"/>
      <c r="AC277" s="193"/>
      <c r="AD277" s="236"/>
      <c r="AE277" s="236"/>
      <c r="AF277" s="236"/>
      <c r="AG277" s="236"/>
      <c r="AH277" s="166"/>
      <c r="AI277" s="229"/>
      <c r="AJ277" s="229"/>
      <c r="AK277" s="229"/>
      <c r="AL277" s="229"/>
      <c r="AM277" s="229"/>
      <c r="AN277" s="229"/>
      <c r="AO277" s="229"/>
      <c r="AP277" s="229"/>
      <c r="AQ277" s="229"/>
      <c r="AR277" s="229"/>
      <c r="AS277" s="229"/>
      <c r="AT277" s="229"/>
      <c r="AU277" s="229"/>
      <c r="AV277" s="229"/>
      <c r="AW277" s="229"/>
      <c r="AX277" s="229"/>
      <c r="AY277" s="229"/>
      <c r="AZ277" s="229"/>
      <c r="BA277" s="229"/>
      <c r="BB277" s="166"/>
      <c r="BC277" s="189" t="s">
        <v>110</v>
      </c>
      <c r="BD277" s="189"/>
      <c r="BE277" s="189"/>
      <c r="BF277" s="244"/>
      <c r="BG277" s="245"/>
      <c r="BH277" s="246"/>
      <c r="BI277" s="244"/>
      <c r="BJ277" s="246"/>
      <c r="BK277" s="240"/>
      <c r="BL277" s="241"/>
      <c r="BM277" s="243"/>
    </row>
    <row r="278" spans="1:65" ht="15" customHeight="1">
      <c r="A278" s="232"/>
      <c r="B278" s="232"/>
      <c r="C278" s="232"/>
      <c r="D278" s="232"/>
      <c r="E278" s="232"/>
      <c r="F278" s="232"/>
      <c r="G278" s="232"/>
      <c r="H278" s="232"/>
      <c r="I278" s="232"/>
      <c r="J278" s="233"/>
      <c r="K278" s="233"/>
      <c r="L278" s="239"/>
      <c r="M278" s="239"/>
      <c r="N278" s="239"/>
      <c r="O278" s="239"/>
      <c r="P278" s="239"/>
      <c r="Q278" s="239"/>
      <c r="R278" s="239"/>
      <c r="S278" s="239"/>
      <c r="T278" s="239"/>
      <c r="U278" s="233"/>
      <c r="V278" s="233"/>
      <c r="W278" s="235"/>
      <c r="X278" s="193"/>
      <c r="Y278" s="194"/>
      <c r="Z278" s="194"/>
      <c r="AA278" s="193"/>
      <c r="AB278" s="193"/>
      <c r="AC278" s="193"/>
      <c r="AD278" s="236"/>
      <c r="AE278" s="236"/>
      <c r="AF278" s="236"/>
      <c r="AG278" s="236"/>
      <c r="AH278" s="166"/>
      <c r="AI278" s="229"/>
      <c r="AJ278" s="229"/>
      <c r="AK278" s="229"/>
      <c r="AL278" s="229"/>
      <c r="AM278" s="229"/>
      <c r="AN278" s="229"/>
      <c r="AO278" s="229"/>
      <c r="AP278" s="229"/>
      <c r="AQ278" s="229"/>
      <c r="AR278" s="229"/>
      <c r="AS278" s="229"/>
      <c r="AT278" s="229"/>
      <c r="AU278" s="229"/>
      <c r="AV278" s="229"/>
      <c r="AW278" s="229"/>
      <c r="AX278" s="229"/>
      <c r="AY278" s="229"/>
      <c r="AZ278" s="229"/>
      <c r="BA278" s="229"/>
      <c r="BB278" s="166"/>
      <c r="BC278" s="247" t="s">
        <v>111</v>
      </c>
      <c r="BD278" s="247"/>
      <c r="BE278" s="247"/>
      <c r="BF278" s="247"/>
      <c r="BG278" s="247"/>
      <c r="BH278" s="247"/>
      <c r="BI278" s="247"/>
      <c r="BJ278" s="247"/>
      <c r="BK278" s="248" t="s">
        <v>112</v>
      </c>
      <c r="BL278" s="248"/>
      <c r="BM278" s="248"/>
    </row>
    <row r="279" spans="1:65" ht="15" customHeight="1">
      <c r="A279" s="232"/>
      <c r="B279" s="232"/>
      <c r="C279" s="232"/>
      <c r="D279" s="232"/>
      <c r="E279" s="232"/>
      <c r="F279" s="232"/>
      <c r="G279" s="232"/>
      <c r="H279" s="232"/>
      <c r="I279" s="232"/>
      <c r="J279" s="233"/>
      <c r="K279" s="233"/>
      <c r="L279" s="239"/>
      <c r="M279" s="239"/>
      <c r="N279" s="239"/>
      <c r="O279" s="239"/>
      <c r="P279" s="239"/>
      <c r="Q279" s="239"/>
      <c r="R279" s="239"/>
      <c r="S279" s="239"/>
      <c r="T279" s="239"/>
      <c r="U279" s="233"/>
      <c r="V279" s="233"/>
      <c r="W279" s="235"/>
      <c r="X279" s="193"/>
      <c r="Y279" s="194"/>
      <c r="Z279" s="194"/>
      <c r="AA279" s="193"/>
      <c r="AB279" s="193"/>
      <c r="AC279" s="193"/>
      <c r="AD279" s="236"/>
      <c r="AE279" s="236"/>
      <c r="AF279" s="236"/>
      <c r="AG279" s="236"/>
      <c r="AH279" s="166"/>
      <c r="AI279" s="229"/>
      <c r="AJ279" s="229"/>
      <c r="AK279" s="229"/>
      <c r="AL279" s="229"/>
      <c r="AM279" s="229"/>
      <c r="AN279" s="229"/>
      <c r="AO279" s="229"/>
      <c r="AP279" s="229"/>
      <c r="AQ279" s="229"/>
      <c r="AR279" s="229"/>
      <c r="AS279" s="229"/>
      <c r="AT279" s="229"/>
      <c r="AU279" s="229"/>
      <c r="AV279" s="229"/>
      <c r="AW279" s="229"/>
      <c r="AX279" s="229"/>
      <c r="AY279" s="229"/>
      <c r="AZ279" s="229"/>
      <c r="BA279" s="229"/>
      <c r="BB279" s="166"/>
      <c r="BC279" s="249"/>
      <c r="BD279" s="249"/>
      <c r="BE279" s="249"/>
      <c r="BF279" s="249"/>
      <c r="BG279" s="249"/>
      <c r="BH279" s="249"/>
      <c r="BI279" s="249"/>
      <c r="BJ279" s="249"/>
      <c r="BK279" s="250" t="s">
        <v>113</v>
      </c>
      <c r="BL279" s="250"/>
      <c r="BM279" s="250"/>
    </row>
    <row r="280" spans="1:65" ht="15" customHeight="1">
      <c r="A280" s="232"/>
      <c r="B280" s="232"/>
      <c r="C280" s="232"/>
      <c r="D280" s="232"/>
      <c r="E280" s="232"/>
      <c r="F280" s="232"/>
      <c r="G280" s="232"/>
      <c r="H280" s="232"/>
      <c r="I280" s="232"/>
      <c r="J280" s="233"/>
      <c r="K280" s="233"/>
      <c r="L280" s="239"/>
      <c r="M280" s="239"/>
      <c r="N280" s="239"/>
      <c r="O280" s="239"/>
      <c r="P280" s="239"/>
      <c r="Q280" s="239"/>
      <c r="R280" s="239"/>
      <c r="S280" s="239"/>
      <c r="T280" s="239"/>
      <c r="U280" s="233"/>
      <c r="V280" s="233"/>
      <c r="W280" s="251"/>
      <c r="X280" s="252"/>
      <c r="Y280" s="200"/>
      <c r="Z280" s="200"/>
      <c r="AA280" s="252"/>
      <c r="AB280" s="252"/>
      <c r="AC280" s="252"/>
      <c r="AD280" s="201"/>
      <c r="AE280" s="201"/>
      <c r="AF280" s="201"/>
      <c r="AG280" s="201"/>
      <c r="AH280" s="166"/>
      <c r="AI280" s="229"/>
      <c r="AJ280" s="229"/>
      <c r="AK280" s="229"/>
      <c r="AL280" s="229"/>
      <c r="AM280" s="229"/>
      <c r="AN280" s="229"/>
      <c r="AO280" s="229"/>
      <c r="AP280" s="229"/>
      <c r="AQ280" s="229"/>
      <c r="AR280" s="229"/>
      <c r="AS280" s="229"/>
      <c r="AT280" s="229"/>
      <c r="AU280" s="229"/>
      <c r="AV280" s="229"/>
      <c r="AW280" s="229"/>
      <c r="AX280" s="229"/>
      <c r="AY280" s="229"/>
      <c r="AZ280" s="229"/>
      <c r="BA280" s="229"/>
      <c r="BB280" s="166"/>
      <c r="BC280" s="253" t="s">
        <v>114</v>
      </c>
      <c r="BD280" s="253"/>
      <c r="BE280" s="253"/>
      <c r="BF280" s="253"/>
      <c r="BG280" s="253"/>
      <c r="BH280" s="253"/>
      <c r="BI280" s="253"/>
      <c r="BJ280" s="253"/>
      <c r="BK280" s="253"/>
      <c r="BL280" s="253"/>
      <c r="BM280" s="253"/>
    </row>
    <row r="281" spans="1:65" ht="15" customHeight="1">
      <c r="A281" s="232"/>
      <c r="B281" s="232"/>
      <c r="C281" s="232"/>
      <c r="D281" s="232"/>
      <c r="E281" s="232"/>
      <c r="F281" s="232"/>
      <c r="G281" s="232"/>
      <c r="H281" s="232"/>
      <c r="I281" s="232"/>
      <c r="J281" s="233"/>
      <c r="K281" s="233"/>
      <c r="L281" s="239"/>
      <c r="M281" s="239"/>
      <c r="N281" s="239"/>
      <c r="O281" s="239"/>
      <c r="P281" s="239"/>
      <c r="Q281" s="239"/>
      <c r="R281" s="239"/>
      <c r="S281" s="239"/>
      <c r="T281" s="239"/>
      <c r="U281" s="233"/>
      <c r="V281" s="233"/>
      <c r="W281" s="254" t="s">
        <v>115</v>
      </c>
      <c r="X281" s="254"/>
      <c r="Y281" s="254"/>
      <c r="Z281" s="254"/>
      <c r="AA281" s="254"/>
      <c r="AB281" s="254"/>
      <c r="AC281" s="254"/>
      <c r="AD281" s="254"/>
      <c r="AE281" s="254"/>
      <c r="AF281" s="254"/>
      <c r="AG281" s="254"/>
      <c r="AH281" s="166"/>
      <c r="AI281" s="255"/>
      <c r="AJ281" s="255"/>
      <c r="AK281" s="255"/>
      <c r="AL281" s="255"/>
      <c r="AM281" s="255"/>
      <c r="AN281" s="255"/>
      <c r="AO281" s="255"/>
      <c r="AP281" s="255"/>
      <c r="AQ281" s="255"/>
      <c r="AR281" s="255"/>
      <c r="AS281" s="255"/>
      <c r="AT281" s="255"/>
      <c r="AU281" s="255"/>
      <c r="AV281" s="255"/>
      <c r="AW281" s="255"/>
      <c r="AX281" s="255"/>
      <c r="AY281" s="255"/>
      <c r="AZ281" s="255"/>
      <c r="BA281" s="255"/>
      <c r="BB281" s="166"/>
      <c r="BC281" s="256"/>
      <c r="BD281" s="257"/>
      <c r="BE281" s="257"/>
      <c r="BF281" s="257"/>
      <c r="BG281" s="257"/>
      <c r="BH281" s="257"/>
      <c r="BI281" s="257"/>
      <c r="BJ281" s="257"/>
      <c r="BK281" s="257"/>
      <c r="BL281" s="257"/>
      <c r="BM281" s="258"/>
    </row>
    <row r="282" spans="1:65" ht="15" customHeight="1">
      <c r="A282" s="259"/>
      <c r="B282" s="259"/>
      <c r="C282" s="259"/>
      <c r="D282" s="259"/>
      <c r="E282" s="259"/>
      <c r="F282" s="259"/>
      <c r="G282" s="259"/>
      <c r="H282" s="259"/>
      <c r="I282" s="259"/>
      <c r="J282" s="260"/>
      <c r="K282" s="260"/>
      <c r="L282" s="239"/>
      <c r="M282" s="239"/>
      <c r="N282" s="239"/>
      <c r="O282" s="239"/>
      <c r="P282" s="239"/>
      <c r="Q282" s="239"/>
      <c r="R282" s="239"/>
      <c r="S282" s="239"/>
      <c r="T282" s="239"/>
      <c r="U282" s="233"/>
      <c r="V282" s="233"/>
      <c r="W282" s="254"/>
      <c r="X282" s="254"/>
      <c r="Y282" s="254"/>
      <c r="Z282" s="254"/>
      <c r="AA282" s="254"/>
      <c r="AB282" s="254"/>
      <c r="AC282" s="254"/>
      <c r="AD282" s="254"/>
      <c r="AE282" s="254"/>
      <c r="AF282" s="254"/>
      <c r="AG282" s="254"/>
      <c r="AH282" s="166"/>
      <c r="AI282" s="255"/>
      <c r="AJ282" s="255"/>
      <c r="AK282" s="255"/>
      <c r="AL282" s="255"/>
      <c r="AM282" s="255"/>
      <c r="AN282" s="255"/>
      <c r="AO282" s="255"/>
      <c r="AP282" s="255"/>
      <c r="AQ282" s="255"/>
      <c r="AR282" s="255"/>
      <c r="AS282" s="255"/>
      <c r="AT282" s="255"/>
      <c r="AU282" s="255"/>
      <c r="AV282" s="255"/>
      <c r="AW282" s="255"/>
      <c r="AX282" s="255"/>
      <c r="AY282" s="255"/>
      <c r="AZ282" s="255"/>
      <c r="BA282" s="255"/>
      <c r="BB282" s="166"/>
      <c r="BC282" s="261" t="s">
        <v>116</v>
      </c>
      <c r="BD282" s="261"/>
      <c r="BE282" s="261"/>
      <c r="BF282" s="261"/>
      <c r="BG282" s="261"/>
      <c r="BH282" s="261"/>
      <c r="BI282" s="261"/>
      <c r="BJ282" s="261"/>
      <c r="BK282" s="261"/>
      <c r="BL282" s="261"/>
      <c r="BM282" s="261"/>
    </row>
    <row r="283" spans="1:65" ht="15" customHeight="1">
      <c r="A283" s="262" t="s">
        <v>117</v>
      </c>
      <c r="B283" s="262"/>
      <c r="C283" s="263"/>
      <c r="D283" s="263"/>
      <c r="E283" s="263"/>
      <c r="F283" s="263"/>
      <c r="G283" s="263"/>
      <c r="H283" s="263"/>
      <c r="I283" s="263"/>
      <c r="J283" s="264"/>
      <c r="K283" s="264"/>
      <c r="L283" s="262" t="s">
        <v>117</v>
      </c>
      <c r="M283" s="262"/>
      <c r="N283" s="265"/>
      <c r="O283" s="265"/>
      <c r="P283" s="265"/>
      <c r="Q283" s="265"/>
      <c r="R283" s="265"/>
      <c r="S283" s="265"/>
      <c r="T283" s="265"/>
      <c r="U283" s="264"/>
      <c r="V283" s="264"/>
      <c r="W283" s="254"/>
      <c r="X283" s="254"/>
      <c r="Y283" s="254"/>
      <c r="Z283" s="254"/>
      <c r="AA283" s="254"/>
      <c r="AB283" s="254"/>
      <c r="AC283" s="254"/>
      <c r="AD283" s="254"/>
      <c r="AE283" s="254"/>
      <c r="AF283" s="254"/>
      <c r="AG283" s="254"/>
      <c r="AH283" s="166"/>
      <c r="AI283" s="209" t="s">
        <v>118</v>
      </c>
      <c r="AJ283" s="209"/>
      <c r="AK283" s="209"/>
      <c r="AL283" s="209"/>
      <c r="AM283" s="209"/>
      <c r="AN283" s="209"/>
      <c r="AO283" s="209"/>
      <c r="AP283" s="209"/>
      <c r="AQ283" s="209"/>
      <c r="AR283" s="209"/>
      <c r="AS283" s="209"/>
      <c r="AT283" s="209"/>
      <c r="AU283" s="209"/>
      <c r="AV283" s="152"/>
      <c r="AW283" s="152"/>
      <c r="AX283" s="152"/>
      <c r="AY283" s="152"/>
      <c r="AZ283" s="152"/>
      <c r="BA283" s="152"/>
      <c r="BB283" s="152"/>
      <c r="BC283" s="266"/>
      <c r="BD283" s="266"/>
      <c r="BE283" s="266"/>
      <c r="BF283" s="266"/>
      <c r="BG283" s="266"/>
      <c r="BH283" s="266"/>
      <c r="BI283" s="266"/>
      <c r="BJ283" s="266"/>
      <c r="BK283" s="266"/>
      <c r="BL283" s="266"/>
      <c r="BM283" s="267"/>
    </row>
    <row r="284" spans="1:65" ht="15" customHeight="1">
      <c r="A284" s="268" t="s">
        <v>117</v>
      </c>
      <c r="B284" s="268"/>
      <c r="C284" s="269"/>
      <c r="D284" s="269"/>
      <c r="E284" s="269"/>
      <c r="F284" s="269"/>
      <c r="G284" s="269"/>
      <c r="H284" s="269"/>
      <c r="I284" s="269"/>
      <c r="J284" s="270"/>
      <c r="K284" s="270"/>
      <c r="L284" s="268" t="s">
        <v>117</v>
      </c>
      <c r="M284" s="268"/>
      <c r="N284" s="271"/>
      <c r="O284" s="271"/>
      <c r="P284" s="271"/>
      <c r="Q284" s="271"/>
      <c r="R284" s="271"/>
      <c r="S284" s="271"/>
      <c r="T284" s="271"/>
      <c r="U284" s="270"/>
      <c r="V284" s="270"/>
      <c r="W284" s="254"/>
      <c r="X284" s="254"/>
      <c r="Y284" s="254"/>
      <c r="Z284" s="254"/>
      <c r="AA284" s="254"/>
      <c r="AB284" s="254"/>
      <c r="AC284" s="254"/>
      <c r="AD284" s="254"/>
      <c r="AE284" s="254"/>
      <c r="AF284" s="254"/>
      <c r="AG284" s="254"/>
      <c r="AH284" s="166"/>
      <c r="AI284" s="189" t="s">
        <v>119</v>
      </c>
      <c r="AJ284" s="189"/>
      <c r="AK284" s="189"/>
      <c r="AL284" s="189"/>
      <c r="AM284" s="189"/>
      <c r="AN284" s="189"/>
      <c r="AO284" s="272"/>
      <c r="AP284" s="272"/>
      <c r="AQ284" s="272"/>
      <c r="AR284" s="272"/>
      <c r="AS284" s="272"/>
      <c r="AT284" s="272"/>
      <c r="AU284" s="273"/>
      <c r="AV284" s="274" t="s">
        <v>120</v>
      </c>
      <c r="AW284" s="274"/>
      <c r="AX284" s="274"/>
      <c r="AY284" s="274"/>
      <c r="AZ284" s="274"/>
      <c r="BA284" s="274"/>
      <c r="BB284" s="240"/>
      <c r="BC284" s="275"/>
      <c r="BD284" s="275"/>
      <c r="BE284" s="275"/>
      <c r="BF284" s="275"/>
      <c r="BG284" s="276"/>
      <c r="BH284" s="277"/>
      <c r="BI284" s="275"/>
      <c r="BJ284" s="275"/>
      <c r="BK284" s="275"/>
      <c r="BL284" s="275"/>
      <c r="BM284" s="278"/>
    </row>
    <row r="285" spans="1:65" ht="15" customHeight="1">
      <c r="A285" s="279" t="s">
        <v>121</v>
      </c>
      <c r="B285" s="279"/>
      <c r="C285" s="280"/>
      <c r="D285" s="280"/>
      <c r="E285" s="280"/>
      <c r="F285" s="280"/>
      <c r="G285" s="280"/>
      <c r="H285" s="280"/>
      <c r="I285" s="280"/>
      <c r="J285" s="280"/>
      <c r="K285" s="280"/>
      <c r="L285" s="281" t="s">
        <v>122</v>
      </c>
      <c r="M285" s="282"/>
      <c r="N285" s="283"/>
      <c r="O285" s="283"/>
      <c r="P285" s="283"/>
      <c r="Q285" s="283"/>
      <c r="R285" s="283"/>
      <c r="S285" s="283"/>
      <c r="T285" s="283"/>
      <c r="U285" s="283"/>
      <c r="V285" s="283"/>
      <c r="W285" s="254"/>
      <c r="X285" s="254"/>
      <c r="Y285" s="254"/>
      <c r="Z285" s="254"/>
      <c r="AA285" s="254"/>
      <c r="AB285" s="254"/>
      <c r="AC285" s="254"/>
      <c r="AD285" s="254"/>
      <c r="AE285" s="254"/>
      <c r="AF285" s="254"/>
      <c r="AG285" s="254"/>
      <c r="AH285" s="166"/>
      <c r="AI285" s="189"/>
      <c r="AJ285" s="189"/>
      <c r="AK285" s="189"/>
      <c r="AL285" s="189"/>
      <c r="AM285" s="189"/>
      <c r="AN285" s="189"/>
      <c r="AO285" s="217"/>
      <c r="AP285" s="217"/>
      <c r="AQ285" s="217"/>
      <c r="AR285" s="217"/>
      <c r="AS285" s="217"/>
      <c r="AT285" s="217"/>
      <c r="AU285" s="284"/>
      <c r="AV285" s="274" t="s">
        <v>123</v>
      </c>
      <c r="AW285" s="274"/>
      <c r="AX285" s="274"/>
      <c r="AY285" s="274"/>
      <c r="AZ285" s="274"/>
      <c r="BA285" s="274"/>
      <c r="BB285" s="240"/>
      <c r="BC285" s="275"/>
      <c r="BD285" s="275"/>
      <c r="BE285" s="275"/>
      <c r="BF285" s="275"/>
      <c r="BG285" s="276"/>
      <c r="BH285" s="277"/>
      <c r="BI285" s="275"/>
      <c r="BJ285" s="275"/>
      <c r="BK285" s="275"/>
      <c r="BL285" s="275"/>
      <c r="BM285" s="278"/>
    </row>
    <row r="286" spans="1:65" ht="15" customHeight="1">
      <c r="A286" s="189" t="s">
        <v>124</v>
      </c>
      <c r="B286" s="189"/>
      <c r="C286" s="190"/>
      <c r="D286" s="190"/>
      <c r="E286" s="190"/>
      <c r="F286" s="190"/>
      <c r="G286" s="190"/>
      <c r="H286" s="190"/>
      <c r="I286" s="190"/>
      <c r="J286" s="190"/>
      <c r="K286" s="190"/>
      <c r="L286" s="246" t="s">
        <v>125</v>
      </c>
      <c r="M286" s="274"/>
      <c r="N286" s="190"/>
      <c r="O286" s="190"/>
      <c r="P286" s="190"/>
      <c r="Q286" s="190"/>
      <c r="R286" s="190"/>
      <c r="S286" s="190"/>
      <c r="T286" s="190"/>
      <c r="U286" s="190"/>
      <c r="V286" s="190"/>
      <c r="W286" s="254"/>
      <c r="X286" s="254"/>
      <c r="Y286" s="254"/>
      <c r="Z286" s="254"/>
      <c r="AA286" s="254"/>
      <c r="AB286" s="254"/>
      <c r="AC286" s="254"/>
      <c r="AD286" s="254"/>
      <c r="AE286" s="254"/>
      <c r="AF286" s="254"/>
      <c r="AG286" s="254"/>
      <c r="AH286" s="166"/>
      <c r="AI286" s="285" t="s">
        <v>126</v>
      </c>
      <c r="AJ286" s="285"/>
      <c r="AK286" s="285"/>
      <c r="AL286" s="285"/>
      <c r="AM286" s="285"/>
      <c r="AN286" s="285"/>
      <c r="AO286" s="145"/>
      <c r="AP286" s="145"/>
      <c r="AQ286" s="145"/>
      <c r="AR286" s="145"/>
      <c r="AS286" s="145"/>
      <c r="AT286" s="145"/>
      <c r="AU286" s="286"/>
      <c r="AV286" s="274" t="s">
        <v>127</v>
      </c>
      <c r="AW286" s="274"/>
      <c r="AX286" s="274"/>
      <c r="AY286" s="274"/>
      <c r="AZ286" s="274"/>
      <c r="BA286" s="274"/>
      <c r="BB286" s="240"/>
      <c r="BC286" s="275"/>
      <c r="BD286" s="275"/>
      <c r="BE286" s="275"/>
      <c r="BF286" s="275"/>
      <c r="BG286" s="276"/>
      <c r="BH286" s="277"/>
      <c r="BI286" s="275"/>
      <c r="BJ286" s="275"/>
      <c r="BK286" s="275"/>
      <c r="BL286" s="275"/>
      <c r="BM286" s="278"/>
    </row>
    <row r="287" spans="1:65" ht="15" customHeight="1">
      <c r="A287" s="285" t="s">
        <v>128</v>
      </c>
      <c r="B287" s="285"/>
      <c r="C287" s="287"/>
      <c r="D287" s="287"/>
      <c r="E287" s="287"/>
      <c r="F287" s="287"/>
      <c r="G287" s="287"/>
      <c r="H287" s="287"/>
      <c r="I287" s="287"/>
      <c r="J287" s="287"/>
      <c r="K287" s="287"/>
      <c r="L287" s="288" t="s">
        <v>129</v>
      </c>
      <c r="M287" s="269"/>
      <c r="N287" s="287"/>
      <c r="O287" s="287"/>
      <c r="P287" s="287"/>
      <c r="Q287" s="287"/>
      <c r="R287" s="287"/>
      <c r="S287" s="287"/>
      <c r="T287" s="287"/>
      <c r="U287" s="287"/>
      <c r="V287" s="287"/>
      <c r="W287" s="254"/>
      <c r="X287" s="254"/>
      <c r="Y287" s="254"/>
      <c r="Z287" s="254"/>
      <c r="AA287" s="254"/>
      <c r="AB287" s="254"/>
      <c r="AC287" s="254"/>
      <c r="AD287" s="254"/>
      <c r="AE287" s="254"/>
      <c r="AF287" s="254"/>
      <c r="AG287" s="254"/>
      <c r="AH287" s="289"/>
      <c r="AI287" s="285"/>
      <c r="AJ287" s="285"/>
      <c r="AK287" s="285"/>
      <c r="AL287" s="285"/>
      <c r="AM287" s="285"/>
      <c r="AN287" s="285"/>
      <c r="AO287" s="180"/>
      <c r="AP287" s="180"/>
      <c r="AQ287" s="180"/>
      <c r="AR287" s="180"/>
      <c r="AS287" s="180"/>
      <c r="AT287" s="180"/>
      <c r="AU287" s="290"/>
      <c r="AV287" s="291" t="s">
        <v>130</v>
      </c>
      <c r="AW287" s="291"/>
      <c r="AX287" s="291"/>
      <c r="AY287" s="291"/>
      <c r="AZ287" s="291"/>
      <c r="BA287" s="291"/>
      <c r="BB287" s="292"/>
      <c r="BC287" s="180"/>
      <c r="BD287" s="180"/>
      <c r="BE287" s="180"/>
      <c r="BF287" s="180"/>
      <c r="BG287" s="290"/>
      <c r="BH287" s="292"/>
      <c r="BI287" s="180"/>
      <c r="BJ287" s="180"/>
      <c r="BK287" s="180"/>
      <c r="BL287" s="180"/>
      <c r="BM287" s="293"/>
    </row>
    <row r="288" spans="1:65" ht="13.5" customHeight="1">
      <c r="A288" s="144" t="s">
        <v>63</v>
      </c>
      <c r="B288" s="145"/>
      <c r="C288" s="145"/>
      <c r="D288" s="145"/>
      <c r="E288" s="145"/>
      <c r="F288" s="145"/>
      <c r="G288" s="145"/>
      <c r="H288" s="145"/>
      <c r="I288" s="145"/>
      <c r="J288" s="145"/>
      <c r="K288" s="146"/>
      <c r="L288" s="146" t="s">
        <v>64</v>
      </c>
      <c r="M288" s="145"/>
      <c r="N288" s="145"/>
      <c r="O288" s="145"/>
      <c r="P288" s="145"/>
      <c r="Q288" s="145"/>
      <c r="R288" s="145"/>
      <c r="S288" s="145"/>
      <c r="T288" s="145"/>
      <c r="U288" s="145"/>
      <c r="V288" s="145"/>
      <c r="W288" s="145"/>
      <c r="X288" s="145"/>
      <c r="Y288" s="145"/>
      <c r="Z288" s="145"/>
      <c r="AA288" s="145"/>
      <c r="AB288" s="145"/>
      <c r="AC288" s="145"/>
      <c r="AD288" s="145"/>
      <c r="AE288" s="145"/>
      <c r="AF288" s="145"/>
      <c r="AG288" s="145"/>
      <c r="AH288" s="145"/>
      <c r="AI288" s="145"/>
      <c r="AJ288" s="145"/>
      <c r="AK288" s="147"/>
      <c r="AL288" s="155"/>
      <c r="AM288" s="156" t="s">
        <v>65</v>
      </c>
      <c r="AN288" s="158"/>
      <c r="AO288" s="158"/>
      <c r="AP288" s="158"/>
      <c r="AQ288" s="157" t="str">
        <f>'(7) vstupní data'!$B$7</f>
        <v>Český pohár</v>
      </c>
      <c r="AR288" s="157"/>
      <c r="AS288" s="157"/>
      <c r="AT288" s="157"/>
      <c r="AU288" s="157"/>
      <c r="AV288" s="157"/>
      <c r="AW288" s="157"/>
      <c r="AX288" s="157"/>
      <c r="AY288" s="157"/>
      <c r="AZ288" s="157"/>
      <c r="BA288" s="157"/>
      <c r="BB288" s="157"/>
      <c r="BC288" s="157"/>
      <c r="BD288" s="157"/>
      <c r="BE288" s="157"/>
      <c r="BF288" s="145"/>
      <c r="BG288" s="145"/>
      <c r="BH288" s="145"/>
      <c r="BI288" s="145"/>
      <c r="BJ288" s="294" t="s">
        <v>66</v>
      </c>
      <c r="BK288" s="294"/>
      <c r="BL288" s="294"/>
      <c r="BM288" s="294"/>
    </row>
    <row r="289" spans="1:65" ht="13.5" customHeight="1">
      <c r="A289" s="144"/>
      <c r="B289" s="145"/>
      <c r="C289" s="154" t="s">
        <v>67</v>
      </c>
      <c r="D289" s="145"/>
      <c r="E289" s="145"/>
      <c r="F289" s="145"/>
      <c r="G289" s="145"/>
      <c r="H289" s="145"/>
      <c r="I289" s="145"/>
      <c r="J289" s="145"/>
      <c r="K289" s="146"/>
      <c r="L289" s="145"/>
      <c r="M289" s="145"/>
      <c r="N289" s="145"/>
      <c r="O289" s="145"/>
      <c r="P289" s="145"/>
      <c r="Q289" s="145"/>
      <c r="R289" s="145"/>
      <c r="S289" s="145"/>
      <c r="T289" s="145"/>
      <c r="U289" s="145"/>
      <c r="V289" s="145"/>
      <c r="W289" s="145"/>
      <c r="X289" s="145"/>
      <c r="Y289" s="145"/>
      <c r="Z289" s="145"/>
      <c r="AA289" s="145"/>
      <c r="AB289" s="145"/>
      <c r="AC289" s="145"/>
      <c r="AD289" s="145"/>
      <c r="AE289" s="145"/>
      <c r="AF289" s="145"/>
      <c r="AG289" s="145"/>
      <c r="AH289" s="145"/>
      <c r="AI289" s="145"/>
      <c r="AJ289" s="145"/>
      <c r="AK289" s="145"/>
      <c r="AL289" s="155"/>
      <c r="AM289" s="156" t="s">
        <v>68</v>
      </c>
      <c r="AN289" s="156"/>
      <c r="AO289" s="156"/>
      <c r="AP289" s="156"/>
      <c r="AQ289" s="157">
        <f>'(7) vstupní data'!$B$9</f>
        <v>0</v>
      </c>
      <c r="AR289" s="157"/>
      <c r="AS289" s="157"/>
      <c r="AT289" s="157"/>
      <c r="AU289" s="157"/>
      <c r="AV289" s="157"/>
      <c r="AW289" s="157"/>
      <c r="AX289" s="157"/>
      <c r="AY289" s="157"/>
      <c r="AZ289" s="157"/>
      <c r="BA289" s="157"/>
      <c r="BB289" s="157"/>
      <c r="BC289" s="157"/>
      <c r="BD289" s="157"/>
      <c r="BE289" s="157"/>
      <c r="BF289" s="145"/>
      <c r="BG289" s="145"/>
      <c r="BH289" s="145"/>
      <c r="BI289" s="145"/>
      <c r="BJ289" s="294"/>
      <c r="BK289" s="294"/>
      <c r="BL289" s="294"/>
      <c r="BM289" s="294"/>
    </row>
    <row r="290" spans="1:65" ht="13.5" customHeight="1">
      <c r="A290" s="144"/>
      <c r="B290" s="145"/>
      <c r="C290" s="145" t="s">
        <v>69</v>
      </c>
      <c r="D290" s="145"/>
      <c r="E290" s="145"/>
      <c r="F290" s="145"/>
      <c r="G290" s="145"/>
      <c r="H290" s="145"/>
      <c r="I290" s="145"/>
      <c r="J290" s="145"/>
      <c r="K290" s="158" t="s">
        <v>70</v>
      </c>
      <c r="L290" s="145"/>
      <c r="M290" s="145"/>
      <c r="N290" s="145"/>
      <c r="O290" s="159" t="str">
        <f>VLOOKUP(BL290,'(7) vstupní data'!$H$2:$P$29,2,0)</f>
        <v>TJ Kralupy</v>
      </c>
      <c r="P290" s="159"/>
      <c r="Q290" s="159"/>
      <c r="R290" s="159"/>
      <c r="S290" s="159"/>
      <c r="T290" s="159"/>
      <c r="U290" s="159"/>
      <c r="V290" s="159"/>
      <c r="W290" s="159"/>
      <c r="X290" s="160" t="s">
        <v>71</v>
      </c>
      <c r="Y290" s="160"/>
      <c r="Z290" s="160"/>
      <c r="AA290" s="160"/>
      <c r="AB290" s="161" t="str">
        <f>VLOOKUP(BL290,'(7) vstupní data'!$H$2:$P$29,6,0)</f>
        <v>VK Karlovy Vary</v>
      </c>
      <c r="AC290" s="161"/>
      <c r="AD290" s="161"/>
      <c r="AE290" s="161"/>
      <c r="AF290" s="161"/>
      <c r="AG290" s="161"/>
      <c r="AH290" s="161"/>
      <c r="AI290" s="161"/>
      <c r="AJ290" s="161"/>
      <c r="AK290" s="145"/>
      <c r="AL290" s="155"/>
      <c r="AM290" s="156" t="s">
        <v>72</v>
      </c>
      <c r="AN290" s="158"/>
      <c r="AO290" s="158"/>
      <c r="AP290" s="158"/>
      <c r="AQ290" s="157" t="str">
        <f>'(7) vstupní data'!$B$8</f>
        <v>starší žákyně</v>
      </c>
      <c r="AR290" s="157"/>
      <c r="AS290" s="157"/>
      <c r="AT290" s="157"/>
      <c r="AU290" s="157"/>
      <c r="AV290" s="157"/>
      <c r="AW290" s="157"/>
      <c r="AX290" s="157"/>
      <c r="AY290" s="157"/>
      <c r="AZ290" s="157"/>
      <c r="BA290" s="157"/>
      <c r="BB290" s="157"/>
      <c r="BC290" s="157"/>
      <c r="BD290" s="157"/>
      <c r="BE290" s="157"/>
      <c r="BF290" s="162"/>
      <c r="BG290" s="162"/>
      <c r="BH290" s="162"/>
      <c r="BI290" s="162"/>
      <c r="BJ290" s="163" t="str">
        <f>LEFT('(7) vstupní data'!$B$6,2)</f>
        <v>25</v>
      </c>
      <c r="BK290" s="164" t="s">
        <v>73</v>
      </c>
      <c r="BL290" s="165">
        <f>'(7) vstupní data'!H9</f>
        <v>8</v>
      </c>
      <c r="BM290" s="165"/>
    </row>
    <row r="291" spans="1:65" ht="13.5" customHeight="1">
      <c r="A291" s="144"/>
      <c r="B291" s="166"/>
      <c r="C291" s="145"/>
      <c r="D291" s="145"/>
      <c r="E291" s="145"/>
      <c r="F291" s="145"/>
      <c r="G291" s="145"/>
      <c r="H291" s="145"/>
      <c r="I291" s="145"/>
      <c r="J291" s="145"/>
      <c r="K291" s="167"/>
      <c r="L291" s="167"/>
      <c r="M291" s="167"/>
      <c r="N291" s="167"/>
      <c r="O291" s="168"/>
      <c r="P291" s="169"/>
      <c r="Q291" s="169"/>
      <c r="R291" s="169"/>
      <c r="S291" s="169"/>
      <c r="T291" s="169"/>
      <c r="U291" s="169"/>
      <c r="V291" s="169"/>
      <c r="W291" s="169"/>
      <c r="X291" s="170"/>
      <c r="Y291" s="170"/>
      <c r="Z291" s="170"/>
      <c r="AA291" s="170"/>
      <c r="AB291" s="168"/>
      <c r="AC291" s="169"/>
      <c r="AD291" s="169"/>
      <c r="AE291" s="169"/>
      <c r="AF291" s="169"/>
      <c r="AG291" s="169"/>
      <c r="AH291" s="169"/>
      <c r="AI291" s="169"/>
      <c r="AJ291" s="169"/>
      <c r="AK291" s="145"/>
      <c r="AL291" s="144"/>
      <c r="AM291" s="158"/>
      <c r="AN291" s="158"/>
      <c r="AO291" s="158"/>
      <c r="AP291" s="158"/>
      <c r="AQ291" s="166"/>
      <c r="AR291" s="162"/>
      <c r="AS291" s="162"/>
      <c r="AT291" s="162"/>
      <c r="AU291" s="162"/>
      <c r="AV291" s="162"/>
      <c r="AW291" s="162"/>
      <c r="AX291" s="162"/>
      <c r="AY291" s="162"/>
      <c r="AZ291" s="162"/>
      <c r="BA291" s="162"/>
      <c r="BB291" s="162"/>
      <c r="BC291" s="162"/>
      <c r="BD291" s="162"/>
      <c r="BE291" s="162"/>
      <c r="BF291" s="162"/>
      <c r="BG291" s="162"/>
      <c r="BH291" s="162"/>
      <c r="BI291" s="162"/>
      <c r="BJ291" s="163"/>
      <c r="BK291" s="164"/>
      <c r="BL291" s="165"/>
      <c r="BM291" s="165"/>
    </row>
    <row r="292" spans="1:65" ht="13.5" customHeight="1">
      <c r="A292" s="171" t="s">
        <v>53</v>
      </c>
      <c r="B292" s="172"/>
      <c r="C292" s="172"/>
      <c r="D292" s="172"/>
      <c r="E292" s="172"/>
      <c r="F292" s="173" t="str">
        <f>'(7) vstupní data'!$B$11</f>
        <v>3.skupina</v>
      </c>
      <c r="G292" s="173"/>
      <c r="H292" s="173"/>
      <c r="I292" s="173"/>
      <c r="J292" s="173"/>
      <c r="K292" s="172"/>
      <c r="L292" s="172" t="s">
        <v>74</v>
      </c>
      <c r="M292" s="174">
        <f>VLOOKUP(BL290,'(7) tabulka + rozpis'!$N$23:$Q$37,2,0)</f>
        <v>0.5208373333333333</v>
      </c>
      <c r="N292" s="174"/>
      <c r="O292" s="174"/>
      <c r="P292" s="172" t="s">
        <v>75</v>
      </c>
      <c r="Q292" s="175"/>
      <c r="R292" s="176" t="s">
        <v>76</v>
      </c>
      <c r="S292" s="176"/>
      <c r="T292" s="176"/>
      <c r="U292" s="176"/>
      <c r="V292" s="177" t="str">
        <f>'(7) vstupní data'!$B$1</f>
        <v>TJ Orion Praha</v>
      </c>
      <c r="W292" s="177"/>
      <c r="X292" s="177"/>
      <c r="Y292" s="177"/>
      <c r="Z292" s="177"/>
      <c r="AA292" s="177"/>
      <c r="AB292" s="177"/>
      <c r="AC292" s="177"/>
      <c r="AD292" s="177"/>
      <c r="AE292" s="177"/>
      <c r="AF292" s="177"/>
      <c r="AG292" s="177"/>
      <c r="AH292" s="177"/>
      <c r="AI292" s="177"/>
      <c r="AJ292" s="177"/>
      <c r="AK292" s="177"/>
      <c r="AL292" s="178" t="s">
        <v>77</v>
      </c>
      <c r="AM292" s="179"/>
      <c r="AN292" s="179"/>
      <c r="AO292" s="179"/>
      <c r="AP292" s="180"/>
      <c r="AQ292" s="181" t="s">
        <v>78</v>
      </c>
      <c r="AR292" s="181"/>
      <c r="AS292" s="181"/>
      <c r="AT292" s="181"/>
      <c r="AU292" s="181"/>
      <c r="AV292" s="181"/>
      <c r="AW292" s="181"/>
      <c r="AX292" s="181"/>
      <c r="AY292" s="181"/>
      <c r="AZ292" s="181"/>
      <c r="BA292" s="181"/>
      <c r="BB292" s="181"/>
      <c r="BC292" s="181"/>
      <c r="BD292" s="181"/>
      <c r="BE292" s="180"/>
      <c r="BF292" s="180"/>
      <c r="BG292" s="180"/>
      <c r="BH292" s="180"/>
      <c r="BI292" s="180"/>
      <c r="BJ292" s="163"/>
      <c r="BK292" s="164"/>
      <c r="BL292" s="165"/>
      <c r="BM292" s="165"/>
    </row>
    <row r="293" spans="1:65" ht="13.5" customHeight="1">
      <c r="A293" s="182"/>
      <c r="B293" s="183" t="s">
        <v>79</v>
      </c>
      <c r="C293" s="183"/>
      <c r="D293" s="183"/>
      <c r="E293" s="183"/>
      <c r="F293" s="183"/>
      <c r="G293" s="183"/>
      <c r="H293" s="183"/>
      <c r="I293" s="183"/>
      <c r="J293" s="183"/>
      <c r="K293" s="183"/>
      <c r="L293" s="183"/>
      <c r="M293" s="183"/>
      <c r="N293" s="183"/>
      <c r="O293" s="183" t="s">
        <v>80</v>
      </c>
      <c r="P293" s="183"/>
      <c r="Q293" s="183"/>
      <c r="R293" s="183"/>
      <c r="S293" s="183"/>
      <c r="T293" s="183"/>
      <c r="U293" s="183"/>
      <c r="V293" s="183"/>
      <c r="W293" s="183"/>
      <c r="X293" s="183"/>
      <c r="Y293" s="183"/>
      <c r="Z293" s="183"/>
      <c r="AA293" s="183"/>
      <c r="AB293" s="183" t="s">
        <v>81</v>
      </c>
      <c r="AC293" s="183"/>
      <c r="AD293" s="183"/>
      <c r="AE293" s="183"/>
      <c r="AF293" s="183"/>
      <c r="AG293" s="183"/>
      <c r="AH293" s="183"/>
      <c r="AI293" s="183"/>
      <c r="AJ293" s="183"/>
      <c r="AK293" s="183"/>
      <c r="AL293" s="183"/>
      <c r="AM293" s="183"/>
      <c r="AN293" s="183"/>
      <c r="AO293" s="183" t="s">
        <v>82</v>
      </c>
      <c r="AP293" s="183"/>
      <c r="AQ293" s="183"/>
      <c r="AR293" s="183"/>
      <c r="AS293" s="183"/>
      <c r="AT293" s="183"/>
      <c r="AU293" s="183"/>
      <c r="AV293" s="183"/>
      <c r="AW293" s="183"/>
      <c r="AX293" s="183"/>
      <c r="AY293" s="183"/>
      <c r="AZ293" s="183"/>
      <c r="BA293" s="183"/>
      <c r="BB293" s="183" t="s">
        <v>83</v>
      </c>
      <c r="BC293" s="183"/>
      <c r="BD293" s="183"/>
      <c r="BE293" s="183"/>
      <c r="BF293" s="183"/>
      <c r="BG293" s="183"/>
      <c r="BH293" s="183"/>
      <c r="BI293" s="183"/>
      <c r="BJ293" s="184"/>
      <c r="BK293" s="184"/>
      <c r="BL293" s="184"/>
      <c r="BM293" s="185"/>
    </row>
    <row r="294" spans="1:65" ht="13.5" customHeight="1">
      <c r="A294" s="155"/>
      <c r="B294" s="187" t="s">
        <v>84</v>
      </c>
      <c r="C294" s="187"/>
      <c r="D294" s="187"/>
      <c r="E294" s="187"/>
      <c r="F294" s="187"/>
      <c r="G294" s="187"/>
      <c r="H294" s="188" t="s">
        <v>85</v>
      </c>
      <c r="I294" s="188"/>
      <c r="J294" s="188"/>
      <c r="K294" s="188"/>
      <c r="L294" s="188"/>
      <c r="M294" s="188"/>
      <c r="N294" s="166"/>
      <c r="O294" s="187" t="s">
        <v>84</v>
      </c>
      <c r="P294" s="187"/>
      <c r="Q294" s="187"/>
      <c r="R294" s="187"/>
      <c r="S294" s="187"/>
      <c r="T294" s="187"/>
      <c r="U294" s="188" t="s">
        <v>85</v>
      </c>
      <c r="V294" s="188"/>
      <c r="W294" s="188"/>
      <c r="X294" s="188"/>
      <c r="Y294" s="188"/>
      <c r="Z294" s="188"/>
      <c r="AA294" s="166"/>
      <c r="AB294" s="187" t="s">
        <v>84</v>
      </c>
      <c r="AC294" s="187"/>
      <c r="AD294" s="187"/>
      <c r="AE294" s="187"/>
      <c r="AF294" s="187"/>
      <c r="AG294" s="187"/>
      <c r="AH294" s="188" t="s">
        <v>85</v>
      </c>
      <c r="AI294" s="188"/>
      <c r="AJ294" s="188"/>
      <c r="AK294" s="188"/>
      <c r="AL294" s="188"/>
      <c r="AM294" s="188"/>
      <c r="AN294" s="166"/>
      <c r="AO294" s="187" t="s">
        <v>84</v>
      </c>
      <c r="AP294" s="187"/>
      <c r="AQ294" s="187"/>
      <c r="AR294" s="187"/>
      <c r="AS294" s="187"/>
      <c r="AT294" s="187"/>
      <c r="AU294" s="188" t="s">
        <v>85</v>
      </c>
      <c r="AV294" s="188"/>
      <c r="AW294" s="188"/>
      <c r="AX294" s="188"/>
      <c r="AY294" s="188"/>
      <c r="AZ294" s="188"/>
      <c r="BA294" s="166"/>
      <c r="BB294" s="187" t="s">
        <v>84</v>
      </c>
      <c r="BC294" s="187"/>
      <c r="BD294" s="187"/>
      <c r="BE294" s="187"/>
      <c r="BF294" s="187"/>
      <c r="BG294" s="187"/>
      <c r="BH294" s="188" t="s">
        <v>85</v>
      </c>
      <c r="BI294" s="188"/>
      <c r="BJ294" s="188"/>
      <c r="BK294" s="188"/>
      <c r="BL294" s="188"/>
      <c r="BM294" s="188"/>
    </row>
    <row r="295" spans="1:65" ht="13.5" customHeight="1">
      <c r="A295" s="155"/>
      <c r="B295" s="189" t="s">
        <v>86</v>
      </c>
      <c r="C295" s="189"/>
      <c r="D295" s="189"/>
      <c r="E295" s="189"/>
      <c r="F295" s="189"/>
      <c r="G295" s="189"/>
      <c r="H295" s="190" t="s">
        <v>86</v>
      </c>
      <c r="I295" s="190"/>
      <c r="J295" s="190"/>
      <c r="K295" s="190"/>
      <c r="L295" s="190"/>
      <c r="M295" s="190"/>
      <c r="N295" s="166"/>
      <c r="O295" s="189" t="s">
        <v>86</v>
      </c>
      <c r="P295" s="189"/>
      <c r="Q295" s="189"/>
      <c r="R295" s="189"/>
      <c r="S295" s="189"/>
      <c r="T295" s="189"/>
      <c r="U295" s="190" t="s">
        <v>86</v>
      </c>
      <c r="V295" s="190"/>
      <c r="W295" s="190"/>
      <c r="X295" s="190"/>
      <c r="Y295" s="190"/>
      <c r="Z295" s="190"/>
      <c r="AA295" s="166"/>
      <c r="AB295" s="189" t="s">
        <v>86</v>
      </c>
      <c r="AC295" s="189"/>
      <c r="AD295" s="189"/>
      <c r="AE295" s="189"/>
      <c r="AF295" s="189"/>
      <c r="AG295" s="189"/>
      <c r="AH295" s="190" t="s">
        <v>86</v>
      </c>
      <c r="AI295" s="190"/>
      <c r="AJ295" s="190"/>
      <c r="AK295" s="190"/>
      <c r="AL295" s="190"/>
      <c r="AM295" s="190"/>
      <c r="AN295" s="166"/>
      <c r="AO295" s="189" t="s">
        <v>86</v>
      </c>
      <c r="AP295" s="189"/>
      <c r="AQ295" s="189"/>
      <c r="AR295" s="189"/>
      <c r="AS295" s="189"/>
      <c r="AT295" s="189"/>
      <c r="AU295" s="190" t="s">
        <v>86</v>
      </c>
      <c r="AV295" s="190"/>
      <c r="AW295" s="190"/>
      <c r="AX295" s="190"/>
      <c r="AY295" s="190"/>
      <c r="AZ295" s="190"/>
      <c r="BA295" s="166"/>
      <c r="BB295" s="189" t="s">
        <v>86</v>
      </c>
      <c r="BC295" s="189"/>
      <c r="BD295" s="189"/>
      <c r="BE295" s="189"/>
      <c r="BF295" s="189"/>
      <c r="BG295" s="189"/>
      <c r="BH295" s="190" t="s">
        <v>86</v>
      </c>
      <c r="BI295" s="190"/>
      <c r="BJ295" s="190"/>
      <c r="BK295" s="190"/>
      <c r="BL295" s="190"/>
      <c r="BM295" s="190"/>
    </row>
    <row r="296" spans="1:65" ht="13.5" customHeight="1">
      <c r="A296" s="191" t="s">
        <v>87</v>
      </c>
      <c r="B296" s="192">
        <v>1</v>
      </c>
      <c r="C296" s="193"/>
      <c r="D296" s="194"/>
      <c r="E296" s="194"/>
      <c r="F296" s="195" t="s">
        <v>88</v>
      </c>
      <c r="G296" s="195" t="s">
        <v>89</v>
      </c>
      <c r="H296" s="194">
        <v>1</v>
      </c>
      <c r="I296" s="193"/>
      <c r="J296" s="194"/>
      <c r="K296" s="194"/>
      <c r="L296" s="195" t="s">
        <v>88</v>
      </c>
      <c r="M296" s="196" t="s">
        <v>89</v>
      </c>
      <c r="N296" s="166"/>
      <c r="O296" s="192">
        <v>1</v>
      </c>
      <c r="P296" s="193"/>
      <c r="Q296" s="194"/>
      <c r="R296" s="194"/>
      <c r="S296" s="195" t="s">
        <v>88</v>
      </c>
      <c r="T296" s="195" t="s">
        <v>89</v>
      </c>
      <c r="U296" s="194">
        <v>1</v>
      </c>
      <c r="V296" s="193"/>
      <c r="W296" s="194"/>
      <c r="X296" s="194"/>
      <c r="Y296" s="195" t="s">
        <v>88</v>
      </c>
      <c r="Z296" s="196" t="s">
        <v>89</v>
      </c>
      <c r="AA296" s="166"/>
      <c r="AB296" s="192">
        <v>1</v>
      </c>
      <c r="AC296" s="193"/>
      <c r="AD296" s="194"/>
      <c r="AE296" s="194"/>
      <c r="AF296" s="195" t="s">
        <v>88</v>
      </c>
      <c r="AG296" s="195" t="s">
        <v>89</v>
      </c>
      <c r="AH296" s="194">
        <v>1</v>
      </c>
      <c r="AI296" s="193"/>
      <c r="AJ296" s="194"/>
      <c r="AK296" s="194"/>
      <c r="AL296" s="195" t="s">
        <v>88</v>
      </c>
      <c r="AM296" s="196" t="s">
        <v>89</v>
      </c>
      <c r="AN296" s="166"/>
      <c r="AO296" s="192">
        <v>1</v>
      </c>
      <c r="AP296" s="193"/>
      <c r="AQ296" s="194"/>
      <c r="AR296" s="194"/>
      <c r="AS296" s="195" t="s">
        <v>88</v>
      </c>
      <c r="AT296" s="195" t="s">
        <v>89</v>
      </c>
      <c r="AU296" s="194">
        <v>1</v>
      </c>
      <c r="AV296" s="193"/>
      <c r="AW296" s="194"/>
      <c r="AX296" s="194"/>
      <c r="AY296" s="195" t="s">
        <v>88</v>
      </c>
      <c r="AZ296" s="196" t="s">
        <v>89</v>
      </c>
      <c r="BA296" s="166"/>
      <c r="BB296" s="192">
        <v>1</v>
      </c>
      <c r="BC296" s="193"/>
      <c r="BD296" s="194"/>
      <c r="BE296" s="194"/>
      <c r="BF296" s="195" t="s">
        <v>88</v>
      </c>
      <c r="BG296" s="195" t="s">
        <v>89</v>
      </c>
      <c r="BH296" s="194">
        <v>1</v>
      </c>
      <c r="BI296" s="193"/>
      <c r="BJ296" s="194"/>
      <c r="BK296" s="194"/>
      <c r="BL296" s="195" t="s">
        <v>88</v>
      </c>
      <c r="BM296" s="196" t="s">
        <v>89</v>
      </c>
    </row>
    <row r="297" spans="1:65" ht="13.5" customHeight="1">
      <c r="A297" s="191"/>
      <c r="B297" s="192"/>
      <c r="C297" s="193"/>
      <c r="D297" s="194"/>
      <c r="E297" s="194"/>
      <c r="F297" s="195"/>
      <c r="G297" s="195"/>
      <c r="H297" s="194"/>
      <c r="I297" s="193"/>
      <c r="J297" s="194"/>
      <c r="K297" s="194"/>
      <c r="L297" s="195"/>
      <c r="M297" s="196"/>
      <c r="N297" s="166"/>
      <c r="O297" s="192"/>
      <c r="P297" s="193"/>
      <c r="Q297" s="194"/>
      <c r="R297" s="194"/>
      <c r="S297" s="195"/>
      <c r="T297" s="195"/>
      <c r="U297" s="194"/>
      <c r="V297" s="193"/>
      <c r="W297" s="194"/>
      <c r="X297" s="194"/>
      <c r="Y297" s="195"/>
      <c r="Z297" s="196"/>
      <c r="AA297" s="166"/>
      <c r="AB297" s="192"/>
      <c r="AC297" s="193"/>
      <c r="AD297" s="194"/>
      <c r="AE297" s="194"/>
      <c r="AF297" s="195"/>
      <c r="AG297" s="195"/>
      <c r="AH297" s="194"/>
      <c r="AI297" s="193"/>
      <c r="AJ297" s="194"/>
      <c r="AK297" s="194"/>
      <c r="AL297" s="195"/>
      <c r="AM297" s="196"/>
      <c r="AN297" s="166"/>
      <c r="AO297" s="192"/>
      <c r="AP297" s="193"/>
      <c r="AQ297" s="194"/>
      <c r="AR297" s="194"/>
      <c r="AS297" s="195"/>
      <c r="AT297" s="195"/>
      <c r="AU297" s="194"/>
      <c r="AV297" s="193"/>
      <c r="AW297" s="194"/>
      <c r="AX297" s="194"/>
      <c r="AY297" s="195"/>
      <c r="AZ297" s="196"/>
      <c r="BA297" s="166"/>
      <c r="BB297" s="192"/>
      <c r="BC297" s="193"/>
      <c r="BD297" s="194"/>
      <c r="BE297" s="194"/>
      <c r="BF297" s="195"/>
      <c r="BG297" s="195"/>
      <c r="BH297" s="194"/>
      <c r="BI297" s="193"/>
      <c r="BJ297" s="194"/>
      <c r="BK297" s="194"/>
      <c r="BL297" s="195"/>
      <c r="BM297" s="196"/>
    </row>
    <row r="298" spans="1:65" ht="13.5" customHeight="1">
      <c r="A298" s="191"/>
      <c r="B298" s="192">
        <v>2</v>
      </c>
      <c r="C298" s="193"/>
      <c r="D298" s="194"/>
      <c r="E298" s="194"/>
      <c r="F298" s="195"/>
      <c r="G298" s="195"/>
      <c r="H298" s="194">
        <v>2</v>
      </c>
      <c r="I298" s="193"/>
      <c r="J298" s="194"/>
      <c r="K298" s="194"/>
      <c r="L298" s="195"/>
      <c r="M298" s="196"/>
      <c r="N298" s="166"/>
      <c r="O298" s="192">
        <v>2</v>
      </c>
      <c r="P298" s="193"/>
      <c r="Q298" s="194"/>
      <c r="R298" s="194"/>
      <c r="S298" s="195"/>
      <c r="T298" s="195"/>
      <c r="U298" s="194">
        <v>2</v>
      </c>
      <c r="V298" s="193"/>
      <c r="W298" s="194"/>
      <c r="X298" s="194"/>
      <c r="Y298" s="195"/>
      <c r="Z298" s="196"/>
      <c r="AA298" s="166"/>
      <c r="AB298" s="192">
        <v>2</v>
      </c>
      <c r="AC298" s="193"/>
      <c r="AD298" s="194"/>
      <c r="AE298" s="194"/>
      <c r="AF298" s="195"/>
      <c r="AG298" s="195"/>
      <c r="AH298" s="194">
        <v>2</v>
      </c>
      <c r="AI298" s="193"/>
      <c r="AJ298" s="194"/>
      <c r="AK298" s="194"/>
      <c r="AL298" s="195"/>
      <c r="AM298" s="196"/>
      <c r="AN298" s="166"/>
      <c r="AO298" s="192">
        <v>2</v>
      </c>
      <c r="AP298" s="193"/>
      <c r="AQ298" s="194"/>
      <c r="AR298" s="194"/>
      <c r="AS298" s="195"/>
      <c r="AT298" s="195"/>
      <c r="AU298" s="194">
        <v>2</v>
      </c>
      <c r="AV298" s="193"/>
      <c r="AW298" s="194"/>
      <c r="AX298" s="194"/>
      <c r="AY298" s="195"/>
      <c r="AZ298" s="196"/>
      <c r="BA298" s="166"/>
      <c r="BB298" s="192">
        <v>2</v>
      </c>
      <c r="BC298" s="193"/>
      <c r="BD298" s="194"/>
      <c r="BE298" s="194"/>
      <c r="BF298" s="195"/>
      <c r="BG298" s="195"/>
      <c r="BH298" s="194">
        <v>2</v>
      </c>
      <c r="BI298" s="193"/>
      <c r="BJ298" s="194"/>
      <c r="BK298" s="194"/>
      <c r="BL298" s="195"/>
      <c r="BM298" s="196"/>
    </row>
    <row r="299" spans="1:65" ht="13.5" customHeight="1">
      <c r="A299" s="191"/>
      <c r="B299" s="192"/>
      <c r="C299" s="193"/>
      <c r="D299" s="194"/>
      <c r="E299" s="194"/>
      <c r="F299" s="195"/>
      <c r="G299" s="195"/>
      <c r="H299" s="194"/>
      <c r="I299" s="193"/>
      <c r="J299" s="194"/>
      <c r="K299" s="194"/>
      <c r="L299" s="195"/>
      <c r="M299" s="196"/>
      <c r="N299" s="166"/>
      <c r="O299" s="192"/>
      <c r="P299" s="193"/>
      <c r="Q299" s="194"/>
      <c r="R299" s="194"/>
      <c r="S299" s="195"/>
      <c r="T299" s="195"/>
      <c r="U299" s="194"/>
      <c r="V299" s="193"/>
      <c r="W299" s="194"/>
      <c r="X299" s="194"/>
      <c r="Y299" s="195"/>
      <c r="Z299" s="196"/>
      <c r="AA299" s="166"/>
      <c r="AB299" s="192"/>
      <c r="AC299" s="193"/>
      <c r="AD299" s="194"/>
      <c r="AE299" s="194"/>
      <c r="AF299" s="195"/>
      <c r="AG299" s="195"/>
      <c r="AH299" s="194"/>
      <c r="AI299" s="193"/>
      <c r="AJ299" s="194"/>
      <c r="AK299" s="194"/>
      <c r="AL299" s="195"/>
      <c r="AM299" s="196"/>
      <c r="AN299" s="166"/>
      <c r="AO299" s="192"/>
      <c r="AP299" s="193"/>
      <c r="AQ299" s="194"/>
      <c r="AR299" s="194"/>
      <c r="AS299" s="195"/>
      <c r="AT299" s="195"/>
      <c r="AU299" s="194"/>
      <c r="AV299" s="193"/>
      <c r="AW299" s="194"/>
      <c r="AX299" s="194"/>
      <c r="AY299" s="195"/>
      <c r="AZ299" s="196"/>
      <c r="BA299" s="166"/>
      <c r="BB299" s="192"/>
      <c r="BC299" s="193"/>
      <c r="BD299" s="194"/>
      <c r="BE299" s="194"/>
      <c r="BF299" s="195"/>
      <c r="BG299" s="195"/>
      <c r="BH299" s="194"/>
      <c r="BI299" s="193"/>
      <c r="BJ299" s="194"/>
      <c r="BK299" s="194"/>
      <c r="BL299" s="195"/>
      <c r="BM299" s="196"/>
    </row>
    <row r="300" spans="1:65" ht="13.5" customHeight="1">
      <c r="A300" s="191"/>
      <c r="B300" s="192">
        <v>3</v>
      </c>
      <c r="C300" s="193"/>
      <c r="D300" s="194"/>
      <c r="E300" s="194"/>
      <c r="F300" s="195"/>
      <c r="G300" s="195"/>
      <c r="H300" s="194">
        <v>3</v>
      </c>
      <c r="I300" s="193"/>
      <c r="J300" s="194"/>
      <c r="K300" s="194"/>
      <c r="L300" s="195"/>
      <c r="M300" s="196"/>
      <c r="N300" s="166"/>
      <c r="O300" s="192">
        <v>3</v>
      </c>
      <c r="P300" s="193"/>
      <c r="Q300" s="194"/>
      <c r="R300" s="194"/>
      <c r="S300" s="195"/>
      <c r="T300" s="195"/>
      <c r="U300" s="194">
        <v>3</v>
      </c>
      <c r="V300" s="193"/>
      <c r="W300" s="194"/>
      <c r="X300" s="194"/>
      <c r="Y300" s="195"/>
      <c r="Z300" s="196"/>
      <c r="AA300" s="166"/>
      <c r="AB300" s="192">
        <v>3</v>
      </c>
      <c r="AC300" s="193"/>
      <c r="AD300" s="194"/>
      <c r="AE300" s="194"/>
      <c r="AF300" s="195"/>
      <c r="AG300" s="195"/>
      <c r="AH300" s="194">
        <v>3</v>
      </c>
      <c r="AI300" s="193"/>
      <c r="AJ300" s="194"/>
      <c r="AK300" s="194"/>
      <c r="AL300" s="195"/>
      <c r="AM300" s="196"/>
      <c r="AN300" s="166"/>
      <c r="AO300" s="192">
        <v>3</v>
      </c>
      <c r="AP300" s="193"/>
      <c r="AQ300" s="194"/>
      <c r="AR300" s="194"/>
      <c r="AS300" s="195"/>
      <c r="AT300" s="195"/>
      <c r="AU300" s="194">
        <v>3</v>
      </c>
      <c r="AV300" s="193"/>
      <c r="AW300" s="194"/>
      <c r="AX300" s="194"/>
      <c r="AY300" s="195"/>
      <c r="AZ300" s="196"/>
      <c r="BA300" s="166"/>
      <c r="BB300" s="192">
        <v>3</v>
      </c>
      <c r="BC300" s="193"/>
      <c r="BD300" s="194"/>
      <c r="BE300" s="194"/>
      <c r="BF300" s="195"/>
      <c r="BG300" s="195"/>
      <c r="BH300" s="194">
        <v>3</v>
      </c>
      <c r="BI300" s="193"/>
      <c r="BJ300" s="194"/>
      <c r="BK300" s="194"/>
      <c r="BL300" s="195"/>
      <c r="BM300" s="196"/>
    </row>
    <row r="301" spans="1:65" ht="13.5" customHeight="1">
      <c r="A301" s="191"/>
      <c r="B301" s="192"/>
      <c r="C301" s="193"/>
      <c r="D301" s="194"/>
      <c r="E301" s="194"/>
      <c r="F301" s="195"/>
      <c r="G301" s="195"/>
      <c r="H301" s="194"/>
      <c r="I301" s="193"/>
      <c r="J301" s="194"/>
      <c r="K301" s="194"/>
      <c r="L301" s="195"/>
      <c r="M301" s="196"/>
      <c r="N301" s="166"/>
      <c r="O301" s="192"/>
      <c r="P301" s="193"/>
      <c r="Q301" s="194"/>
      <c r="R301" s="194"/>
      <c r="S301" s="195"/>
      <c r="T301" s="195"/>
      <c r="U301" s="194"/>
      <c r="V301" s="193"/>
      <c r="W301" s="194"/>
      <c r="X301" s="194"/>
      <c r="Y301" s="195"/>
      <c r="Z301" s="196"/>
      <c r="AA301" s="166"/>
      <c r="AB301" s="192"/>
      <c r="AC301" s="193"/>
      <c r="AD301" s="194"/>
      <c r="AE301" s="194"/>
      <c r="AF301" s="195"/>
      <c r="AG301" s="195"/>
      <c r="AH301" s="194"/>
      <c r="AI301" s="193"/>
      <c r="AJ301" s="194"/>
      <c r="AK301" s="194"/>
      <c r="AL301" s="195"/>
      <c r="AM301" s="196"/>
      <c r="AN301" s="166"/>
      <c r="AO301" s="192"/>
      <c r="AP301" s="193"/>
      <c r="AQ301" s="194"/>
      <c r="AR301" s="194"/>
      <c r="AS301" s="195"/>
      <c r="AT301" s="195"/>
      <c r="AU301" s="194"/>
      <c r="AV301" s="193"/>
      <c r="AW301" s="194"/>
      <c r="AX301" s="194"/>
      <c r="AY301" s="195"/>
      <c r="AZ301" s="196"/>
      <c r="BA301" s="166"/>
      <c r="BB301" s="192"/>
      <c r="BC301" s="193"/>
      <c r="BD301" s="194"/>
      <c r="BE301" s="194"/>
      <c r="BF301" s="195"/>
      <c r="BG301" s="195"/>
      <c r="BH301" s="194"/>
      <c r="BI301" s="193"/>
      <c r="BJ301" s="194"/>
      <c r="BK301" s="194"/>
      <c r="BL301" s="195"/>
      <c r="BM301" s="196"/>
    </row>
    <row r="302" spans="1:65" ht="13.5" customHeight="1">
      <c r="A302" s="191"/>
      <c r="B302" s="192">
        <v>4</v>
      </c>
      <c r="C302" s="193"/>
      <c r="D302" s="194"/>
      <c r="E302" s="194"/>
      <c r="F302" s="195"/>
      <c r="G302" s="195"/>
      <c r="H302" s="194">
        <v>4</v>
      </c>
      <c r="I302" s="193"/>
      <c r="J302" s="194"/>
      <c r="K302" s="194"/>
      <c r="L302" s="195"/>
      <c r="M302" s="196"/>
      <c r="N302" s="166"/>
      <c r="O302" s="192">
        <v>4</v>
      </c>
      <c r="P302" s="193"/>
      <c r="Q302" s="194"/>
      <c r="R302" s="194"/>
      <c r="S302" s="195"/>
      <c r="T302" s="195"/>
      <c r="U302" s="194">
        <v>4</v>
      </c>
      <c r="V302" s="193"/>
      <c r="W302" s="194"/>
      <c r="X302" s="194"/>
      <c r="Y302" s="195"/>
      <c r="Z302" s="196"/>
      <c r="AA302" s="166"/>
      <c r="AB302" s="192">
        <v>4</v>
      </c>
      <c r="AC302" s="193"/>
      <c r="AD302" s="194"/>
      <c r="AE302" s="194"/>
      <c r="AF302" s="195"/>
      <c r="AG302" s="195"/>
      <c r="AH302" s="194">
        <v>4</v>
      </c>
      <c r="AI302" s="193"/>
      <c r="AJ302" s="194"/>
      <c r="AK302" s="194"/>
      <c r="AL302" s="195"/>
      <c r="AM302" s="196"/>
      <c r="AN302" s="166"/>
      <c r="AO302" s="192">
        <v>4</v>
      </c>
      <c r="AP302" s="193"/>
      <c r="AQ302" s="194"/>
      <c r="AR302" s="194"/>
      <c r="AS302" s="195"/>
      <c r="AT302" s="195"/>
      <c r="AU302" s="194">
        <v>4</v>
      </c>
      <c r="AV302" s="193"/>
      <c r="AW302" s="194"/>
      <c r="AX302" s="194"/>
      <c r="AY302" s="195"/>
      <c r="AZ302" s="196"/>
      <c r="BA302" s="166"/>
      <c r="BB302" s="192">
        <v>4</v>
      </c>
      <c r="BC302" s="193"/>
      <c r="BD302" s="194"/>
      <c r="BE302" s="194"/>
      <c r="BF302" s="195"/>
      <c r="BG302" s="195"/>
      <c r="BH302" s="194">
        <v>4</v>
      </c>
      <c r="BI302" s="193"/>
      <c r="BJ302" s="194"/>
      <c r="BK302" s="194"/>
      <c r="BL302" s="195"/>
      <c r="BM302" s="196"/>
    </row>
    <row r="303" spans="1:65" ht="13.5" customHeight="1">
      <c r="A303" s="191"/>
      <c r="B303" s="192"/>
      <c r="C303" s="193"/>
      <c r="D303" s="194"/>
      <c r="E303" s="194"/>
      <c r="F303" s="195"/>
      <c r="G303" s="195"/>
      <c r="H303" s="194"/>
      <c r="I303" s="193"/>
      <c r="J303" s="194"/>
      <c r="K303" s="194"/>
      <c r="L303" s="195"/>
      <c r="M303" s="196"/>
      <c r="N303" s="166"/>
      <c r="O303" s="192"/>
      <c r="P303" s="193"/>
      <c r="Q303" s="194"/>
      <c r="R303" s="194"/>
      <c r="S303" s="195"/>
      <c r="T303" s="195"/>
      <c r="U303" s="194"/>
      <c r="V303" s="193"/>
      <c r="W303" s="194"/>
      <c r="X303" s="194"/>
      <c r="Y303" s="195"/>
      <c r="Z303" s="196"/>
      <c r="AA303" s="166"/>
      <c r="AB303" s="192"/>
      <c r="AC303" s="193"/>
      <c r="AD303" s="194"/>
      <c r="AE303" s="194"/>
      <c r="AF303" s="195"/>
      <c r="AG303" s="195"/>
      <c r="AH303" s="194"/>
      <c r="AI303" s="193"/>
      <c r="AJ303" s="194"/>
      <c r="AK303" s="194"/>
      <c r="AL303" s="195"/>
      <c r="AM303" s="196"/>
      <c r="AN303" s="166"/>
      <c r="AO303" s="192"/>
      <c r="AP303" s="193"/>
      <c r="AQ303" s="194"/>
      <c r="AR303" s="194"/>
      <c r="AS303" s="195"/>
      <c r="AT303" s="195"/>
      <c r="AU303" s="194"/>
      <c r="AV303" s="193"/>
      <c r="AW303" s="194"/>
      <c r="AX303" s="194"/>
      <c r="AY303" s="195"/>
      <c r="AZ303" s="196"/>
      <c r="BA303" s="166"/>
      <c r="BB303" s="192"/>
      <c r="BC303" s="193"/>
      <c r="BD303" s="194"/>
      <c r="BE303" s="194"/>
      <c r="BF303" s="195"/>
      <c r="BG303" s="195"/>
      <c r="BH303" s="194"/>
      <c r="BI303" s="193"/>
      <c r="BJ303" s="194"/>
      <c r="BK303" s="194"/>
      <c r="BL303" s="195"/>
      <c r="BM303" s="196"/>
    </row>
    <row r="304" spans="1:65" ht="13.5" customHeight="1">
      <c r="A304" s="191"/>
      <c r="B304" s="192">
        <v>5</v>
      </c>
      <c r="C304" s="193"/>
      <c r="D304" s="194"/>
      <c r="E304" s="194"/>
      <c r="F304" s="195"/>
      <c r="G304" s="195"/>
      <c r="H304" s="194">
        <v>5</v>
      </c>
      <c r="I304" s="193"/>
      <c r="J304" s="194"/>
      <c r="K304" s="194"/>
      <c r="L304" s="195"/>
      <c r="M304" s="196"/>
      <c r="N304" s="166"/>
      <c r="O304" s="192">
        <v>5</v>
      </c>
      <c r="P304" s="193"/>
      <c r="Q304" s="194"/>
      <c r="R304" s="194"/>
      <c r="S304" s="195"/>
      <c r="T304" s="195"/>
      <c r="U304" s="194">
        <v>5</v>
      </c>
      <c r="V304" s="193"/>
      <c r="W304" s="194"/>
      <c r="X304" s="194"/>
      <c r="Y304" s="195"/>
      <c r="Z304" s="196"/>
      <c r="AA304" s="166"/>
      <c r="AB304" s="192">
        <v>5</v>
      </c>
      <c r="AC304" s="193"/>
      <c r="AD304" s="194"/>
      <c r="AE304" s="194"/>
      <c r="AF304" s="195"/>
      <c r="AG304" s="195"/>
      <c r="AH304" s="194">
        <v>5</v>
      </c>
      <c r="AI304" s="193"/>
      <c r="AJ304" s="194"/>
      <c r="AK304" s="194"/>
      <c r="AL304" s="195"/>
      <c r="AM304" s="196"/>
      <c r="AN304" s="166"/>
      <c r="AO304" s="192">
        <v>5</v>
      </c>
      <c r="AP304" s="193"/>
      <c r="AQ304" s="194"/>
      <c r="AR304" s="194"/>
      <c r="AS304" s="195"/>
      <c r="AT304" s="195"/>
      <c r="AU304" s="194">
        <v>5</v>
      </c>
      <c r="AV304" s="193"/>
      <c r="AW304" s="194"/>
      <c r="AX304" s="194"/>
      <c r="AY304" s="195"/>
      <c r="AZ304" s="196"/>
      <c r="BA304" s="166"/>
      <c r="BB304" s="192">
        <v>5</v>
      </c>
      <c r="BC304" s="193"/>
      <c r="BD304" s="194"/>
      <c r="BE304" s="194"/>
      <c r="BF304" s="195"/>
      <c r="BG304" s="195"/>
      <c r="BH304" s="194">
        <v>5</v>
      </c>
      <c r="BI304" s="193"/>
      <c r="BJ304" s="194"/>
      <c r="BK304" s="194"/>
      <c r="BL304" s="195"/>
      <c r="BM304" s="196"/>
    </row>
    <row r="305" spans="1:65" ht="13.5" customHeight="1">
      <c r="A305" s="191"/>
      <c r="B305" s="192"/>
      <c r="C305" s="193"/>
      <c r="D305" s="194"/>
      <c r="E305" s="194"/>
      <c r="F305" s="195"/>
      <c r="G305" s="195"/>
      <c r="H305" s="194"/>
      <c r="I305" s="193"/>
      <c r="J305" s="194"/>
      <c r="K305" s="194"/>
      <c r="L305" s="195"/>
      <c r="M305" s="196"/>
      <c r="N305" s="166"/>
      <c r="O305" s="192"/>
      <c r="P305" s="193"/>
      <c r="Q305" s="194"/>
      <c r="R305" s="194"/>
      <c r="S305" s="195"/>
      <c r="T305" s="195"/>
      <c r="U305" s="194"/>
      <c r="V305" s="193"/>
      <c r="W305" s="194"/>
      <c r="X305" s="194"/>
      <c r="Y305" s="195"/>
      <c r="Z305" s="196"/>
      <c r="AA305" s="166"/>
      <c r="AB305" s="192"/>
      <c r="AC305" s="193"/>
      <c r="AD305" s="194"/>
      <c r="AE305" s="194"/>
      <c r="AF305" s="195"/>
      <c r="AG305" s="195"/>
      <c r="AH305" s="194"/>
      <c r="AI305" s="193"/>
      <c r="AJ305" s="194"/>
      <c r="AK305" s="194"/>
      <c r="AL305" s="195"/>
      <c r="AM305" s="196"/>
      <c r="AN305" s="166"/>
      <c r="AO305" s="192"/>
      <c r="AP305" s="193"/>
      <c r="AQ305" s="194"/>
      <c r="AR305" s="194"/>
      <c r="AS305" s="195"/>
      <c r="AT305" s="195"/>
      <c r="AU305" s="194"/>
      <c r="AV305" s="193"/>
      <c r="AW305" s="194"/>
      <c r="AX305" s="194"/>
      <c r="AY305" s="195"/>
      <c r="AZ305" s="196"/>
      <c r="BA305" s="166"/>
      <c r="BB305" s="192"/>
      <c r="BC305" s="193"/>
      <c r="BD305" s="194"/>
      <c r="BE305" s="194"/>
      <c r="BF305" s="195"/>
      <c r="BG305" s="195"/>
      <c r="BH305" s="194"/>
      <c r="BI305" s="193"/>
      <c r="BJ305" s="194"/>
      <c r="BK305" s="194"/>
      <c r="BL305" s="195"/>
      <c r="BM305" s="196"/>
    </row>
    <row r="306" spans="1:65" ht="13.5" customHeight="1">
      <c r="A306" s="191"/>
      <c r="B306" s="192">
        <v>6</v>
      </c>
      <c r="C306" s="193"/>
      <c r="D306" s="194"/>
      <c r="E306" s="194"/>
      <c r="F306" s="195"/>
      <c r="G306" s="195"/>
      <c r="H306" s="194">
        <v>6</v>
      </c>
      <c r="I306" s="193"/>
      <c r="J306" s="194"/>
      <c r="K306" s="194"/>
      <c r="L306" s="195"/>
      <c r="M306" s="196"/>
      <c r="N306" s="166"/>
      <c r="O306" s="192">
        <v>6</v>
      </c>
      <c r="P306" s="193"/>
      <c r="Q306" s="194"/>
      <c r="R306" s="194"/>
      <c r="S306" s="195"/>
      <c r="T306" s="195"/>
      <c r="U306" s="194">
        <v>6</v>
      </c>
      <c r="V306" s="193"/>
      <c r="W306" s="194"/>
      <c r="X306" s="194"/>
      <c r="Y306" s="195"/>
      <c r="Z306" s="196"/>
      <c r="AA306" s="166"/>
      <c r="AB306" s="192">
        <v>6</v>
      </c>
      <c r="AC306" s="193"/>
      <c r="AD306" s="194"/>
      <c r="AE306" s="194"/>
      <c r="AF306" s="195"/>
      <c r="AG306" s="195"/>
      <c r="AH306" s="194">
        <v>6</v>
      </c>
      <c r="AI306" s="193"/>
      <c r="AJ306" s="194"/>
      <c r="AK306" s="194"/>
      <c r="AL306" s="195"/>
      <c r="AM306" s="196"/>
      <c r="AN306" s="166"/>
      <c r="AO306" s="192">
        <v>6</v>
      </c>
      <c r="AP306" s="193"/>
      <c r="AQ306" s="194"/>
      <c r="AR306" s="194"/>
      <c r="AS306" s="195"/>
      <c r="AT306" s="195"/>
      <c r="AU306" s="194">
        <v>6</v>
      </c>
      <c r="AV306" s="193"/>
      <c r="AW306" s="194"/>
      <c r="AX306" s="194"/>
      <c r="AY306" s="195"/>
      <c r="AZ306" s="196"/>
      <c r="BA306" s="166"/>
      <c r="BB306" s="192">
        <v>6</v>
      </c>
      <c r="BC306" s="193"/>
      <c r="BD306" s="194"/>
      <c r="BE306" s="194"/>
      <c r="BF306" s="195"/>
      <c r="BG306" s="195"/>
      <c r="BH306" s="194">
        <v>6</v>
      </c>
      <c r="BI306" s="193"/>
      <c r="BJ306" s="194"/>
      <c r="BK306" s="194"/>
      <c r="BL306" s="195"/>
      <c r="BM306" s="196"/>
    </row>
    <row r="307" spans="1:65" ht="13.5" customHeight="1">
      <c r="A307" s="191"/>
      <c r="B307" s="192"/>
      <c r="C307" s="193"/>
      <c r="D307" s="194"/>
      <c r="E307" s="194"/>
      <c r="F307" s="195"/>
      <c r="G307" s="195"/>
      <c r="H307" s="194"/>
      <c r="I307" s="193"/>
      <c r="J307" s="194"/>
      <c r="K307" s="194"/>
      <c r="L307" s="195"/>
      <c r="M307" s="196"/>
      <c r="N307" s="166"/>
      <c r="O307" s="192"/>
      <c r="P307" s="193"/>
      <c r="Q307" s="194"/>
      <c r="R307" s="194"/>
      <c r="S307" s="195"/>
      <c r="T307" s="195"/>
      <c r="U307" s="194"/>
      <c r="V307" s="193"/>
      <c r="W307" s="194"/>
      <c r="X307" s="194"/>
      <c r="Y307" s="195"/>
      <c r="Z307" s="196"/>
      <c r="AA307" s="166"/>
      <c r="AB307" s="192"/>
      <c r="AC307" s="193"/>
      <c r="AD307" s="194"/>
      <c r="AE307" s="194"/>
      <c r="AF307" s="195"/>
      <c r="AG307" s="195"/>
      <c r="AH307" s="194"/>
      <c r="AI307" s="193"/>
      <c r="AJ307" s="194"/>
      <c r="AK307" s="194"/>
      <c r="AL307" s="195"/>
      <c r="AM307" s="196"/>
      <c r="AN307" s="166"/>
      <c r="AO307" s="192"/>
      <c r="AP307" s="193"/>
      <c r="AQ307" s="194"/>
      <c r="AR307" s="194"/>
      <c r="AS307" s="195"/>
      <c r="AT307" s="195"/>
      <c r="AU307" s="194"/>
      <c r="AV307" s="193"/>
      <c r="AW307" s="194"/>
      <c r="AX307" s="194"/>
      <c r="AY307" s="195"/>
      <c r="AZ307" s="196"/>
      <c r="BA307" s="166"/>
      <c r="BB307" s="192"/>
      <c r="BC307" s="193"/>
      <c r="BD307" s="194"/>
      <c r="BE307" s="194"/>
      <c r="BF307" s="195"/>
      <c r="BG307" s="195"/>
      <c r="BH307" s="194"/>
      <c r="BI307" s="193"/>
      <c r="BJ307" s="194"/>
      <c r="BK307" s="194"/>
      <c r="BL307" s="195"/>
      <c r="BM307" s="196"/>
    </row>
    <row r="308" spans="1:65" ht="13.5" customHeight="1">
      <c r="A308" s="197"/>
      <c r="B308" s="198" t="s">
        <v>90</v>
      </c>
      <c r="C308" s="198"/>
      <c r="D308" s="199" t="s">
        <v>91</v>
      </c>
      <c r="E308" s="199"/>
      <c r="F308" s="200"/>
      <c r="G308" s="200"/>
      <c r="H308" s="199" t="s">
        <v>90</v>
      </c>
      <c r="I308" s="199"/>
      <c r="J308" s="199" t="s">
        <v>91</v>
      </c>
      <c r="K308" s="199"/>
      <c r="L308" s="201"/>
      <c r="M308" s="201"/>
      <c r="N308" s="166"/>
      <c r="O308" s="198" t="s">
        <v>90</v>
      </c>
      <c r="P308" s="198"/>
      <c r="Q308" s="199" t="s">
        <v>91</v>
      </c>
      <c r="R308" s="199"/>
      <c r="S308" s="200"/>
      <c r="T308" s="200"/>
      <c r="U308" s="202" t="s">
        <v>90</v>
      </c>
      <c r="V308" s="202"/>
      <c r="W308" s="202" t="s">
        <v>91</v>
      </c>
      <c r="X308" s="202"/>
      <c r="Y308" s="201"/>
      <c r="Z308" s="201"/>
      <c r="AA308" s="166"/>
      <c r="AB308" s="203" t="s">
        <v>90</v>
      </c>
      <c r="AC308" s="203"/>
      <c r="AD308" s="202" t="s">
        <v>91</v>
      </c>
      <c r="AE308" s="202"/>
      <c r="AF308" s="200"/>
      <c r="AG308" s="200"/>
      <c r="AH308" s="202" t="s">
        <v>90</v>
      </c>
      <c r="AI308" s="202"/>
      <c r="AJ308" s="202" t="s">
        <v>91</v>
      </c>
      <c r="AK308" s="202"/>
      <c r="AL308" s="201"/>
      <c r="AM308" s="201"/>
      <c r="AN308" s="166"/>
      <c r="AO308" s="203" t="s">
        <v>90</v>
      </c>
      <c r="AP308" s="203"/>
      <c r="AQ308" s="202" t="s">
        <v>91</v>
      </c>
      <c r="AR308" s="202"/>
      <c r="AS308" s="200"/>
      <c r="AT308" s="200"/>
      <c r="AU308" s="202" t="s">
        <v>90</v>
      </c>
      <c r="AV308" s="202"/>
      <c r="AW308" s="202" t="s">
        <v>91</v>
      </c>
      <c r="AX308" s="202"/>
      <c r="AY308" s="201"/>
      <c r="AZ308" s="201"/>
      <c r="BA308" s="166"/>
      <c r="BB308" s="203" t="s">
        <v>90</v>
      </c>
      <c r="BC308" s="203"/>
      <c r="BD308" s="202" t="s">
        <v>91</v>
      </c>
      <c r="BE308" s="202"/>
      <c r="BF308" s="204"/>
      <c r="BG308" s="204"/>
      <c r="BH308" s="202" t="s">
        <v>90</v>
      </c>
      <c r="BI308" s="202"/>
      <c r="BJ308" s="202" t="s">
        <v>91</v>
      </c>
      <c r="BK308" s="202"/>
      <c r="BL308" s="205"/>
      <c r="BM308" s="205"/>
    </row>
    <row r="309" spans="1:65" ht="10.5" customHeight="1">
      <c r="A309" s="155"/>
      <c r="B309" s="206"/>
      <c r="C309" s="166"/>
      <c r="D309" s="206"/>
      <c r="E309" s="206"/>
      <c r="F309" s="207"/>
      <c r="G309" s="207"/>
      <c r="H309" s="206"/>
      <c r="I309" s="166"/>
      <c r="J309" s="206"/>
      <c r="K309" s="206"/>
      <c r="L309" s="207"/>
      <c r="M309" s="207"/>
      <c r="N309" s="166"/>
      <c r="O309" s="206"/>
      <c r="P309" s="166"/>
      <c r="Q309" s="206"/>
      <c r="R309" s="206"/>
      <c r="S309" s="207"/>
      <c r="T309" s="207"/>
      <c r="U309" s="206"/>
      <c r="V309" s="166"/>
      <c r="W309" s="206"/>
      <c r="X309" s="206"/>
      <c r="Y309" s="207"/>
      <c r="Z309" s="207"/>
      <c r="AA309" s="166"/>
      <c r="AB309" s="206"/>
      <c r="AC309" s="166"/>
      <c r="AD309" s="206"/>
      <c r="AE309" s="206"/>
      <c r="AF309" s="207"/>
      <c r="AG309" s="207"/>
      <c r="AH309" s="206"/>
      <c r="AI309" s="166"/>
      <c r="AJ309" s="206"/>
      <c r="AK309" s="206"/>
      <c r="AL309" s="207"/>
      <c r="AM309" s="207"/>
      <c r="AN309" s="166"/>
      <c r="AO309" s="206"/>
      <c r="AP309" s="166"/>
      <c r="AQ309" s="206"/>
      <c r="AR309" s="206"/>
      <c r="AS309" s="207"/>
      <c r="AT309" s="207"/>
      <c r="AU309" s="206"/>
      <c r="AV309" s="166"/>
      <c r="AW309" s="206"/>
      <c r="AX309" s="206"/>
      <c r="AY309" s="207"/>
      <c r="AZ309" s="207"/>
      <c r="BA309" s="166"/>
      <c r="BB309" s="206"/>
      <c r="BC309" s="166"/>
      <c r="BD309" s="206"/>
      <c r="BE309" s="206"/>
      <c r="BF309" s="207"/>
      <c r="BG309" s="207"/>
      <c r="BH309" s="206"/>
      <c r="BI309" s="166"/>
      <c r="BJ309" s="206"/>
      <c r="BK309" s="206"/>
      <c r="BL309" s="207"/>
      <c r="BM309" s="208"/>
    </row>
    <row r="310" spans="1:65" ht="15" customHeight="1">
      <c r="A310" s="209" t="s">
        <v>92</v>
      </c>
      <c r="B310" s="209"/>
      <c r="C310" s="209"/>
      <c r="D310" s="209"/>
      <c r="E310" s="210" t="str">
        <f>O290</f>
        <v>TJ Kralupy</v>
      </c>
      <c r="F310" s="210"/>
      <c r="G310" s="210"/>
      <c r="H310" s="210"/>
      <c r="I310" s="210"/>
      <c r="J310" s="210"/>
      <c r="K310" s="210"/>
      <c r="L310" s="211" t="s">
        <v>93</v>
      </c>
      <c r="M310" s="211"/>
      <c r="N310" s="211"/>
      <c r="O310" s="211"/>
      <c r="P310" s="211"/>
      <c r="Q310" s="295" t="str">
        <f aca="true" t="shared" si="5" ref="Q310">AB290</f>
        <v>VK Karlovy Vary</v>
      </c>
      <c r="R310" s="295"/>
      <c r="S310" s="295"/>
      <c r="T310" s="295"/>
      <c r="U310" s="295"/>
      <c r="V310" s="295"/>
      <c r="W310" s="213" t="s">
        <v>94</v>
      </c>
      <c r="X310" s="213"/>
      <c r="Y310" s="213"/>
      <c r="Z310" s="166"/>
      <c r="AA310" s="214" t="s">
        <v>95</v>
      </c>
      <c r="AB310" s="214"/>
      <c r="AC310" s="214"/>
      <c r="AD310" s="214"/>
      <c r="AE310" s="214"/>
      <c r="AF310" s="215" t="s">
        <v>96</v>
      </c>
      <c r="AG310" s="216" t="s">
        <v>97</v>
      </c>
      <c r="AH310" s="166"/>
      <c r="AI310" s="217" t="s">
        <v>98</v>
      </c>
      <c r="AJ310" s="218"/>
      <c r="AK310" s="218"/>
      <c r="AL310" s="218"/>
      <c r="AM310" s="218"/>
      <c r="AN310" s="218"/>
      <c r="AO310" s="218"/>
      <c r="AP310" s="218"/>
      <c r="AQ310" s="218"/>
      <c r="AR310" s="218"/>
      <c r="AS310" s="218"/>
      <c r="AT310" s="218"/>
      <c r="AU310" s="218"/>
      <c r="AV310" s="218"/>
      <c r="AW310" s="218"/>
      <c r="AX310" s="218"/>
      <c r="AY310" s="218"/>
      <c r="AZ310" s="218"/>
      <c r="BA310" s="218"/>
      <c r="BB310" s="166"/>
      <c r="BC310" s="166"/>
      <c r="BD310" s="166"/>
      <c r="BE310" s="166"/>
      <c r="BF310" s="166"/>
      <c r="BG310" s="166"/>
      <c r="BH310" s="166"/>
      <c r="BI310" s="166"/>
      <c r="BJ310" s="166"/>
      <c r="BK310" s="166"/>
      <c r="BL310" s="166"/>
      <c r="BM310" s="219"/>
    </row>
    <row r="311" spans="1:65" ht="15" customHeight="1">
      <c r="A311" s="220" t="s">
        <v>99</v>
      </c>
      <c r="B311" s="220"/>
      <c r="C311" s="220"/>
      <c r="D311" s="220"/>
      <c r="E311" s="220"/>
      <c r="F311" s="220"/>
      <c r="G311" s="220"/>
      <c r="H311" s="220"/>
      <c r="I311" s="220"/>
      <c r="J311" s="221" t="s">
        <v>100</v>
      </c>
      <c r="K311" s="221"/>
      <c r="L311" s="222" t="s">
        <v>99</v>
      </c>
      <c r="M311" s="222"/>
      <c r="N311" s="222"/>
      <c r="O311" s="222"/>
      <c r="P311" s="222"/>
      <c r="Q311" s="222"/>
      <c r="R311" s="222"/>
      <c r="S311" s="222"/>
      <c r="T311" s="222"/>
      <c r="U311" s="223" t="s">
        <v>100</v>
      </c>
      <c r="V311" s="223"/>
      <c r="W311" s="224" t="s">
        <v>101</v>
      </c>
      <c r="X311" s="225" t="s">
        <v>102</v>
      </c>
      <c r="Y311" s="225" t="s">
        <v>103</v>
      </c>
      <c r="Z311" s="225"/>
      <c r="AA311" s="225" t="s">
        <v>104</v>
      </c>
      <c r="AB311" s="226" t="s">
        <v>105</v>
      </c>
      <c r="AC311" s="227" t="s">
        <v>106</v>
      </c>
      <c r="AD311" s="228" t="s">
        <v>107</v>
      </c>
      <c r="AE311" s="228"/>
      <c r="AF311" s="228"/>
      <c r="AG311" s="228"/>
      <c r="AH311" s="145"/>
      <c r="AI311" s="229"/>
      <c r="AJ311" s="229"/>
      <c r="AK311" s="229"/>
      <c r="AL311" s="229"/>
      <c r="AM311" s="229"/>
      <c r="AN311" s="229"/>
      <c r="AO311" s="229"/>
      <c r="AP311" s="229"/>
      <c r="AQ311" s="229"/>
      <c r="AR311" s="229"/>
      <c r="AS311" s="229"/>
      <c r="AT311" s="229"/>
      <c r="AU311" s="229"/>
      <c r="AV311" s="229"/>
      <c r="AW311" s="229"/>
      <c r="AX311" s="229"/>
      <c r="AY311" s="229"/>
      <c r="AZ311" s="229"/>
      <c r="BA311" s="229"/>
      <c r="BB311" s="145"/>
      <c r="BC311" s="230" t="s">
        <v>108</v>
      </c>
      <c r="BD311" s="230"/>
      <c r="BE311" s="230"/>
      <c r="BF311" s="230"/>
      <c r="BG311" s="230"/>
      <c r="BH311" s="230"/>
      <c r="BI311" s="230"/>
      <c r="BJ311" s="230"/>
      <c r="BK311" s="230"/>
      <c r="BL311" s="230"/>
      <c r="BM311" s="230"/>
    </row>
    <row r="312" spans="1:65" ht="15" customHeight="1">
      <c r="A312" s="232"/>
      <c r="B312" s="232"/>
      <c r="C312" s="232"/>
      <c r="D312" s="232"/>
      <c r="E312" s="232"/>
      <c r="F312" s="232"/>
      <c r="G312" s="232"/>
      <c r="H312" s="232"/>
      <c r="I312" s="232"/>
      <c r="J312" s="233"/>
      <c r="K312" s="233"/>
      <c r="L312" s="234"/>
      <c r="M312" s="234"/>
      <c r="N312" s="234"/>
      <c r="O312" s="234"/>
      <c r="P312" s="234"/>
      <c r="Q312" s="234"/>
      <c r="R312" s="234"/>
      <c r="S312" s="234"/>
      <c r="T312" s="234"/>
      <c r="U312" s="233"/>
      <c r="V312" s="233"/>
      <c r="W312" s="235"/>
      <c r="X312" s="193"/>
      <c r="Y312" s="194"/>
      <c r="Z312" s="194"/>
      <c r="AA312" s="193"/>
      <c r="AB312" s="193"/>
      <c r="AC312" s="193"/>
      <c r="AD312" s="236"/>
      <c r="AE312" s="236"/>
      <c r="AF312" s="236"/>
      <c r="AG312" s="236"/>
      <c r="AH312" s="166"/>
      <c r="AI312" s="229"/>
      <c r="AJ312" s="229"/>
      <c r="AK312" s="229"/>
      <c r="AL312" s="229"/>
      <c r="AM312" s="229"/>
      <c r="AN312" s="229"/>
      <c r="AO312" s="229"/>
      <c r="AP312" s="229"/>
      <c r="AQ312" s="229"/>
      <c r="AR312" s="229"/>
      <c r="AS312" s="229"/>
      <c r="AT312" s="229"/>
      <c r="AU312" s="229"/>
      <c r="AV312" s="229"/>
      <c r="AW312" s="229"/>
      <c r="AX312" s="229"/>
      <c r="AY312" s="229"/>
      <c r="AZ312" s="229"/>
      <c r="BA312" s="229"/>
      <c r="BB312" s="166"/>
      <c r="BC312" s="232"/>
      <c r="BD312" s="232"/>
      <c r="BE312" s="232"/>
      <c r="BF312" s="237" t="s">
        <v>96</v>
      </c>
      <c r="BG312" s="237"/>
      <c r="BH312" s="237"/>
      <c r="BI312" s="237" t="s">
        <v>97</v>
      </c>
      <c r="BJ312" s="237"/>
      <c r="BK312" s="238" t="s">
        <v>109</v>
      </c>
      <c r="BL312" s="238"/>
      <c r="BM312" s="238"/>
    </row>
    <row r="313" spans="1:65" ht="15" customHeight="1">
      <c r="A313" s="232"/>
      <c r="B313" s="232"/>
      <c r="C313" s="232"/>
      <c r="D313" s="232"/>
      <c r="E313" s="232"/>
      <c r="F313" s="232"/>
      <c r="G313" s="232"/>
      <c r="H313" s="232"/>
      <c r="I313" s="232"/>
      <c r="J313" s="233"/>
      <c r="K313" s="233"/>
      <c r="L313" s="239"/>
      <c r="M313" s="239"/>
      <c r="N313" s="239"/>
      <c r="O313" s="239"/>
      <c r="P313" s="239"/>
      <c r="Q313" s="239"/>
      <c r="R313" s="239"/>
      <c r="S313" s="239"/>
      <c r="T313" s="239"/>
      <c r="U313" s="233"/>
      <c r="V313" s="233"/>
      <c r="W313" s="235"/>
      <c r="X313" s="193"/>
      <c r="Y313" s="194"/>
      <c r="Z313" s="194"/>
      <c r="AA313" s="193"/>
      <c r="AB313" s="193"/>
      <c r="AC313" s="193"/>
      <c r="AD313" s="236"/>
      <c r="AE313" s="236"/>
      <c r="AF313" s="236"/>
      <c r="AG313" s="236"/>
      <c r="AH313" s="166"/>
      <c r="AI313" s="229"/>
      <c r="AJ313" s="229"/>
      <c r="AK313" s="229"/>
      <c r="AL313" s="229"/>
      <c r="AM313" s="229"/>
      <c r="AN313" s="229"/>
      <c r="AO313" s="229"/>
      <c r="AP313" s="229"/>
      <c r="AQ313" s="229"/>
      <c r="AR313" s="229"/>
      <c r="AS313" s="229"/>
      <c r="AT313" s="229"/>
      <c r="AU313" s="229"/>
      <c r="AV313" s="229"/>
      <c r="AW313" s="229"/>
      <c r="AX313" s="229"/>
      <c r="AY313" s="229"/>
      <c r="AZ313" s="229"/>
      <c r="BA313" s="229"/>
      <c r="BB313" s="166"/>
      <c r="BC313" s="189" t="s">
        <v>79</v>
      </c>
      <c r="BD313" s="189"/>
      <c r="BE313" s="189"/>
      <c r="BF313" s="240"/>
      <c r="BG313" s="241"/>
      <c r="BH313" s="242"/>
      <c r="BI313" s="240"/>
      <c r="BJ313" s="242"/>
      <c r="BK313" s="240"/>
      <c r="BL313" s="241"/>
      <c r="BM313" s="243"/>
    </row>
    <row r="314" spans="1:65" ht="15" customHeight="1">
      <c r="A314" s="232"/>
      <c r="B314" s="232"/>
      <c r="C314" s="232"/>
      <c r="D314" s="232"/>
      <c r="E314" s="232"/>
      <c r="F314" s="232"/>
      <c r="G314" s="232"/>
      <c r="H314" s="232"/>
      <c r="I314" s="232"/>
      <c r="J314" s="233"/>
      <c r="K314" s="233"/>
      <c r="L314" s="239"/>
      <c r="M314" s="239"/>
      <c r="N314" s="239"/>
      <c r="O314" s="239"/>
      <c r="P314" s="239"/>
      <c r="Q314" s="239"/>
      <c r="R314" s="239"/>
      <c r="S314" s="239"/>
      <c r="T314" s="239"/>
      <c r="U314" s="233"/>
      <c r="V314" s="233"/>
      <c r="W314" s="235"/>
      <c r="X314" s="193"/>
      <c r="Y314" s="194"/>
      <c r="Z314" s="194"/>
      <c r="AA314" s="193"/>
      <c r="AB314" s="193"/>
      <c r="AC314" s="193"/>
      <c r="AD314" s="236"/>
      <c r="AE314" s="236"/>
      <c r="AF314" s="236"/>
      <c r="AG314" s="236"/>
      <c r="AH314" s="166"/>
      <c r="AI314" s="229"/>
      <c r="AJ314" s="229"/>
      <c r="AK314" s="229"/>
      <c r="AL314" s="229"/>
      <c r="AM314" s="229"/>
      <c r="AN314" s="229"/>
      <c r="AO314" s="229"/>
      <c r="AP314" s="229"/>
      <c r="AQ314" s="229"/>
      <c r="AR314" s="229"/>
      <c r="AS314" s="229"/>
      <c r="AT314" s="229"/>
      <c r="AU314" s="229"/>
      <c r="AV314" s="229"/>
      <c r="AW314" s="229"/>
      <c r="AX314" s="229"/>
      <c r="AY314" s="229"/>
      <c r="AZ314" s="229"/>
      <c r="BA314" s="229"/>
      <c r="BB314" s="166"/>
      <c r="BC314" s="189" t="s">
        <v>80</v>
      </c>
      <c r="BD314" s="189"/>
      <c r="BE314" s="189"/>
      <c r="BF314" s="244"/>
      <c r="BG314" s="245"/>
      <c r="BH314" s="246"/>
      <c r="BI314" s="244"/>
      <c r="BJ314" s="246"/>
      <c r="BK314" s="240"/>
      <c r="BL314" s="241"/>
      <c r="BM314" s="243"/>
    </row>
    <row r="315" spans="1:65" ht="15" customHeight="1">
      <c r="A315" s="232"/>
      <c r="B315" s="232"/>
      <c r="C315" s="232"/>
      <c r="D315" s="232"/>
      <c r="E315" s="232"/>
      <c r="F315" s="232"/>
      <c r="G315" s="232"/>
      <c r="H315" s="232"/>
      <c r="I315" s="232"/>
      <c r="J315" s="233"/>
      <c r="K315" s="233"/>
      <c r="L315" s="239"/>
      <c r="M315" s="239"/>
      <c r="N315" s="239"/>
      <c r="O315" s="239"/>
      <c r="P315" s="239"/>
      <c r="Q315" s="239"/>
      <c r="R315" s="239"/>
      <c r="S315" s="239"/>
      <c r="T315" s="239"/>
      <c r="U315" s="233"/>
      <c r="V315" s="233"/>
      <c r="W315" s="235"/>
      <c r="X315" s="193"/>
      <c r="Y315" s="194"/>
      <c r="Z315" s="194"/>
      <c r="AA315" s="193"/>
      <c r="AB315" s="193"/>
      <c r="AC315" s="193"/>
      <c r="AD315" s="236"/>
      <c r="AE315" s="236"/>
      <c r="AF315" s="236"/>
      <c r="AG315" s="236"/>
      <c r="AH315" s="166"/>
      <c r="AI315" s="229"/>
      <c r="AJ315" s="229"/>
      <c r="AK315" s="229"/>
      <c r="AL315" s="229"/>
      <c r="AM315" s="229"/>
      <c r="AN315" s="229"/>
      <c r="AO315" s="229"/>
      <c r="AP315" s="229"/>
      <c r="AQ315" s="229"/>
      <c r="AR315" s="229"/>
      <c r="AS315" s="229"/>
      <c r="AT315" s="229"/>
      <c r="AU315" s="229"/>
      <c r="AV315" s="229"/>
      <c r="AW315" s="229"/>
      <c r="AX315" s="229"/>
      <c r="AY315" s="229"/>
      <c r="AZ315" s="229"/>
      <c r="BA315" s="229"/>
      <c r="BB315" s="166"/>
      <c r="BC315" s="189" t="s">
        <v>81</v>
      </c>
      <c r="BD315" s="189"/>
      <c r="BE315" s="189"/>
      <c r="BF315" s="244"/>
      <c r="BG315" s="245"/>
      <c r="BH315" s="246"/>
      <c r="BI315" s="244"/>
      <c r="BJ315" s="246"/>
      <c r="BK315" s="240"/>
      <c r="BL315" s="241"/>
      <c r="BM315" s="243"/>
    </row>
    <row r="316" spans="1:65" ht="15" customHeight="1">
      <c r="A316" s="232"/>
      <c r="B316" s="232"/>
      <c r="C316" s="232"/>
      <c r="D316" s="232"/>
      <c r="E316" s="232"/>
      <c r="F316" s="232"/>
      <c r="G316" s="232"/>
      <c r="H316" s="232"/>
      <c r="I316" s="232"/>
      <c r="J316" s="233"/>
      <c r="K316" s="233"/>
      <c r="L316" s="239"/>
      <c r="M316" s="239"/>
      <c r="N316" s="239"/>
      <c r="O316" s="239"/>
      <c r="P316" s="239"/>
      <c r="Q316" s="239"/>
      <c r="R316" s="239"/>
      <c r="S316" s="239"/>
      <c r="T316" s="239"/>
      <c r="U316" s="233"/>
      <c r="V316" s="233"/>
      <c r="W316" s="235"/>
      <c r="X316" s="193"/>
      <c r="Y316" s="194"/>
      <c r="Z316" s="194"/>
      <c r="AA316" s="193"/>
      <c r="AB316" s="193"/>
      <c r="AC316" s="193"/>
      <c r="AD316" s="236"/>
      <c r="AE316" s="236"/>
      <c r="AF316" s="236"/>
      <c r="AG316" s="236"/>
      <c r="AH316" s="166"/>
      <c r="AI316" s="229"/>
      <c r="AJ316" s="229"/>
      <c r="AK316" s="229"/>
      <c r="AL316" s="229"/>
      <c r="AM316" s="229"/>
      <c r="AN316" s="229"/>
      <c r="AO316" s="229"/>
      <c r="AP316" s="229"/>
      <c r="AQ316" s="229"/>
      <c r="AR316" s="229"/>
      <c r="AS316" s="229"/>
      <c r="AT316" s="229"/>
      <c r="AU316" s="229"/>
      <c r="AV316" s="229"/>
      <c r="AW316" s="229"/>
      <c r="AX316" s="229"/>
      <c r="AY316" s="229"/>
      <c r="AZ316" s="229"/>
      <c r="BA316" s="229"/>
      <c r="BB316" s="166"/>
      <c r="BC316" s="189" t="s">
        <v>82</v>
      </c>
      <c r="BD316" s="189"/>
      <c r="BE316" s="189"/>
      <c r="BF316" s="244"/>
      <c r="BG316" s="245"/>
      <c r="BH316" s="246"/>
      <c r="BI316" s="244"/>
      <c r="BJ316" s="246"/>
      <c r="BK316" s="240"/>
      <c r="BL316" s="241"/>
      <c r="BM316" s="243"/>
    </row>
    <row r="317" spans="1:65" ht="15" customHeight="1">
      <c r="A317" s="232"/>
      <c r="B317" s="232"/>
      <c r="C317" s="232"/>
      <c r="D317" s="232"/>
      <c r="E317" s="232"/>
      <c r="F317" s="232"/>
      <c r="G317" s="232"/>
      <c r="H317" s="232"/>
      <c r="I317" s="232"/>
      <c r="J317" s="233"/>
      <c r="K317" s="233"/>
      <c r="L317" s="239"/>
      <c r="M317" s="239"/>
      <c r="N317" s="239"/>
      <c r="O317" s="239"/>
      <c r="P317" s="239"/>
      <c r="Q317" s="239"/>
      <c r="R317" s="239"/>
      <c r="S317" s="239"/>
      <c r="T317" s="239"/>
      <c r="U317" s="233"/>
      <c r="V317" s="233"/>
      <c r="W317" s="235"/>
      <c r="X317" s="193"/>
      <c r="Y317" s="194"/>
      <c r="Z317" s="194"/>
      <c r="AA317" s="193"/>
      <c r="AB317" s="193"/>
      <c r="AC317" s="193"/>
      <c r="AD317" s="236"/>
      <c r="AE317" s="236"/>
      <c r="AF317" s="236"/>
      <c r="AG317" s="236"/>
      <c r="AH317" s="166"/>
      <c r="AI317" s="229"/>
      <c r="AJ317" s="229"/>
      <c r="AK317" s="229"/>
      <c r="AL317" s="229"/>
      <c r="AM317" s="229"/>
      <c r="AN317" s="229"/>
      <c r="AO317" s="229"/>
      <c r="AP317" s="229"/>
      <c r="AQ317" s="229"/>
      <c r="AR317" s="229"/>
      <c r="AS317" s="229"/>
      <c r="AT317" s="229"/>
      <c r="AU317" s="229"/>
      <c r="AV317" s="229"/>
      <c r="AW317" s="229"/>
      <c r="AX317" s="229"/>
      <c r="AY317" s="229"/>
      <c r="AZ317" s="229"/>
      <c r="BA317" s="229"/>
      <c r="BB317" s="166"/>
      <c r="BC317" s="189" t="s">
        <v>83</v>
      </c>
      <c r="BD317" s="189"/>
      <c r="BE317" s="189"/>
      <c r="BF317" s="244"/>
      <c r="BG317" s="245"/>
      <c r="BH317" s="246"/>
      <c r="BI317" s="244"/>
      <c r="BJ317" s="246"/>
      <c r="BK317" s="240"/>
      <c r="BL317" s="241"/>
      <c r="BM317" s="243"/>
    </row>
    <row r="318" spans="1:65" ht="15" customHeight="1">
      <c r="A318" s="232"/>
      <c r="B318" s="232"/>
      <c r="C318" s="232"/>
      <c r="D318" s="232"/>
      <c r="E318" s="232"/>
      <c r="F318" s="232"/>
      <c r="G318" s="232"/>
      <c r="H318" s="232"/>
      <c r="I318" s="232"/>
      <c r="J318" s="233"/>
      <c r="K318" s="233"/>
      <c r="L318" s="239"/>
      <c r="M318" s="239"/>
      <c r="N318" s="239"/>
      <c r="O318" s="239"/>
      <c r="P318" s="239"/>
      <c r="Q318" s="239"/>
      <c r="R318" s="239"/>
      <c r="S318" s="239"/>
      <c r="T318" s="239"/>
      <c r="U318" s="233"/>
      <c r="V318" s="233"/>
      <c r="W318" s="235"/>
      <c r="X318" s="193"/>
      <c r="Y318" s="194"/>
      <c r="Z318" s="194"/>
      <c r="AA318" s="193"/>
      <c r="AB318" s="193"/>
      <c r="AC318" s="193"/>
      <c r="AD318" s="236"/>
      <c r="AE318" s="236"/>
      <c r="AF318" s="236"/>
      <c r="AG318" s="236"/>
      <c r="AH318" s="166"/>
      <c r="AI318" s="229"/>
      <c r="AJ318" s="229"/>
      <c r="AK318" s="229"/>
      <c r="AL318" s="229"/>
      <c r="AM318" s="229"/>
      <c r="AN318" s="229"/>
      <c r="AO318" s="229"/>
      <c r="AP318" s="229"/>
      <c r="AQ318" s="229"/>
      <c r="AR318" s="229"/>
      <c r="AS318" s="229"/>
      <c r="AT318" s="229"/>
      <c r="AU318" s="229"/>
      <c r="AV318" s="229"/>
      <c r="AW318" s="229"/>
      <c r="AX318" s="229"/>
      <c r="AY318" s="229"/>
      <c r="AZ318" s="229"/>
      <c r="BA318" s="229"/>
      <c r="BB318" s="166"/>
      <c r="BC318" s="189" t="s">
        <v>110</v>
      </c>
      <c r="BD318" s="189"/>
      <c r="BE318" s="189"/>
      <c r="BF318" s="244"/>
      <c r="BG318" s="245"/>
      <c r="BH318" s="246"/>
      <c r="BI318" s="244"/>
      <c r="BJ318" s="246"/>
      <c r="BK318" s="240"/>
      <c r="BL318" s="241"/>
      <c r="BM318" s="243"/>
    </row>
    <row r="319" spans="1:65" ht="15" customHeight="1">
      <c r="A319" s="232"/>
      <c r="B319" s="232"/>
      <c r="C319" s="232"/>
      <c r="D319" s="232"/>
      <c r="E319" s="232"/>
      <c r="F319" s="232"/>
      <c r="G319" s="232"/>
      <c r="H319" s="232"/>
      <c r="I319" s="232"/>
      <c r="J319" s="233"/>
      <c r="K319" s="233"/>
      <c r="L319" s="239"/>
      <c r="M319" s="239"/>
      <c r="N319" s="239"/>
      <c r="O319" s="239"/>
      <c r="P319" s="239"/>
      <c r="Q319" s="239"/>
      <c r="R319" s="239"/>
      <c r="S319" s="239"/>
      <c r="T319" s="239"/>
      <c r="U319" s="233"/>
      <c r="V319" s="233"/>
      <c r="W319" s="235"/>
      <c r="X319" s="193"/>
      <c r="Y319" s="194"/>
      <c r="Z319" s="194"/>
      <c r="AA319" s="193"/>
      <c r="AB319" s="193"/>
      <c r="AC319" s="193"/>
      <c r="AD319" s="236"/>
      <c r="AE319" s="236"/>
      <c r="AF319" s="236"/>
      <c r="AG319" s="236"/>
      <c r="AH319" s="166"/>
      <c r="AI319" s="229"/>
      <c r="AJ319" s="229"/>
      <c r="AK319" s="229"/>
      <c r="AL319" s="229"/>
      <c r="AM319" s="229"/>
      <c r="AN319" s="229"/>
      <c r="AO319" s="229"/>
      <c r="AP319" s="229"/>
      <c r="AQ319" s="229"/>
      <c r="AR319" s="229"/>
      <c r="AS319" s="229"/>
      <c r="AT319" s="229"/>
      <c r="AU319" s="229"/>
      <c r="AV319" s="229"/>
      <c r="AW319" s="229"/>
      <c r="AX319" s="229"/>
      <c r="AY319" s="229"/>
      <c r="AZ319" s="229"/>
      <c r="BA319" s="229"/>
      <c r="BB319" s="166"/>
      <c r="BC319" s="247" t="s">
        <v>111</v>
      </c>
      <c r="BD319" s="247"/>
      <c r="BE319" s="247"/>
      <c r="BF319" s="247"/>
      <c r="BG319" s="247"/>
      <c r="BH319" s="247"/>
      <c r="BI319" s="247"/>
      <c r="BJ319" s="247"/>
      <c r="BK319" s="248" t="s">
        <v>112</v>
      </c>
      <c r="BL319" s="248"/>
      <c r="BM319" s="248"/>
    </row>
    <row r="320" spans="1:65" ht="15" customHeight="1">
      <c r="A320" s="232"/>
      <c r="B320" s="232"/>
      <c r="C320" s="232"/>
      <c r="D320" s="232"/>
      <c r="E320" s="232"/>
      <c r="F320" s="232"/>
      <c r="G320" s="232"/>
      <c r="H320" s="232"/>
      <c r="I320" s="232"/>
      <c r="J320" s="233"/>
      <c r="K320" s="233"/>
      <c r="L320" s="239"/>
      <c r="M320" s="239"/>
      <c r="N320" s="239"/>
      <c r="O320" s="239"/>
      <c r="P320" s="239"/>
      <c r="Q320" s="239"/>
      <c r="R320" s="239"/>
      <c r="S320" s="239"/>
      <c r="T320" s="239"/>
      <c r="U320" s="233"/>
      <c r="V320" s="233"/>
      <c r="W320" s="235"/>
      <c r="X320" s="193"/>
      <c r="Y320" s="194"/>
      <c r="Z320" s="194"/>
      <c r="AA320" s="193"/>
      <c r="AB320" s="193"/>
      <c r="AC320" s="193"/>
      <c r="AD320" s="236"/>
      <c r="AE320" s="236"/>
      <c r="AF320" s="236"/>
      <c r="AG320" s="236"/>
      <c r="AH320" s="166"/>
      <c r="AI320" s="229"/>
      <c r="AJ320" s="229"/>
      <c r="AK320" s="229"/>
      <c r="AL320" s="229"/>
      <c r="AM320" s="229"/>
      <c r="AN320" s="229"/>
      <c r="AO320" s="229"/>
      <c r="AP320" s="229"/>
      <c r="AQ320" s="229"/>
      <c r="AR320" s="229"/>
      <c r="AS320" s="229"/>
      <c r="AT320" s="229"/>
      <c r="AU320" s="229"/>
      <c r="AV320" s="229"/>
      <c r="AW320" s="229"/>
      <c r="AX320" s="229"/>
      <c r="AY320" s="229"/>
      <c r="AZ320" s="229"/>
      <c r="BA320" s="229"/>
      <c r="BB320" s="166"/>
      <c r="BC320" s="249"/>
      <c r="BD320" s="249"/>
      <c r="BE320" s="249"/>
      <c r="BF320" s="249"/>
      <c r="BG320" s="249"/>
      <c r="BH320" s="249"/>
      <c r="BI320" s="249"/>
      <c r="BJ320" s="249"/>
      <c r="BK320" s="250" t="s">
        <v>113</v>
      </c>
      <c r="BL320" s="250"/>
      <c r="BM320" s="250"/>
    </row>
    <row r="321" spans="1:65" ht="15" customHeight="1">
      <c r="A321" s="232"/>
      <c r="B321" s="232"/>
      <c r="C321" s="232"/>
      <c r="D321" s="232"/>
      <c r="E321" s="232"/>
      <c r="F321" s="232"/>
      <c r="G321" s="232"/>
      <c r="H321" s="232"/>
      <c r="I321" s="232"/>
      <c r="J321" s="233"/>
      <c r="K321" s="233"/>
      <c r="L321" s="239"/>
      <c r="M321" s="239"/>
      <c r="N321" s="239"/>
      <c r="O321" s="239"/>
      <c r="P321" s="239"/>
      <c r="Q321" s="239"/>
      <c r="R321" s="239"/>
      <c r="S321" s="239"/>
      <c r="T321" s="239"/>
      <c r="U321" s="233"/>
      <c r="V321" s="233"/>
      <c r="W321" s="251"/>
      <c r="X321" s="252"/>
      <c r="Y321" s="200"/>
      <c r="Z321" s="200"/>
      <c r="AA321" s="252"/>
      <c r="AB321" s="252"/>
      <c r="AC321" s="252"/>
      <c r="AD321" s="201"/>
      <c r="AE321" s="201"/>
      <c r="AF321" s="201"/>
      <c r="AG321" s="201"/>
      <c r="AH321" s="166"/>
      <c r="AI321" s="229"/>
      <c r="AJ321" s="229"/>
      <c r="AK321" s="229"/>
      <c r="AL321" s="229"/>
      <c r="AM321" s="229"/>
      <c r="AN321" s="229"/>
      <c r="AO321" s="229"/>
      <c r="AP321" s="229"/>
      <c r="AQ321" s="229"/>
      <c r="AR321" s="229"/>
      <c r="AS321" s="229"/>
      <c r="AT321" s="229"/>
      <c r="AU321" s="229"/>
      <c r="AV321" s="229"/>
      <c r="AW321" s="229"/>
      <c r="AX321" s="229"/>
      <c r="AY321" s="229"/>
      <c r="AZ321" s="229"/>
      <c r="BA321" s="229"/>
      <c r="BB321" s="166"/>
      <c r="BC321" s="253" t="s">
        <v>114</v>
      </c>
      <c r="BD321" s="253"/>
      <c r="BE321" s="253"/>
      <c r="BF321" s="253"/>
      <c r="BG321" s="253"/>
      <c r="BH321" s="253"/>
      <c r="BI321" s="253"/>
      <c r="BJ321" s="253"/>
      <c r="BK321" s="253"/>
      <c r="BL321" s="253"/>
      <c r="BM321" s="253"/>
    </row>
    <row r="322" spans="1:65" ht="15" customHeight="1">
      <c r="A322" s="232"/>
      <c r="B322" s="232"/>
      <c r="C322" s="232"/>
      <c r="D322" s="232"/>
      <c r="E322" s="232"/>
      <c r="F322" s="232"/>
      <c r="G322" s="232"/>
      <c r="H322" s="232"/>
      <c r="I322" s="232"/>
      <c r="J322" s="233"/>
      <c r="K322" s="233"/>
      <c r="L322" s="239"/>
      <c r="M322" s="239"/>
      <c r="N322" s="239"/>
      <c r="O322" s="239"/>
      <c r="P322" s="239"/>
      <c r="Q322" s="239"/>
      <c r="R322" s="239"/>
      <c r="S322" s="239"/>
      <c r="T322" s="239"/>
      <c r="U322" s="233"/>
      <c r="V322" s="233"/>
      <c r="W322" s="254" t="s">
        <v>115</v>
      </c>
      <c r="X322" s="254"/>
      <c r="Y322" s="254"/>
      <c r="Z322" s="254"/>
      <c r="AA322" s="254"/>
      <c r="AB322" s="254"/>
      <c r="AC322" s="254"/>
      <c r="AD322" s="254"/>
      <c r="AE322" s="254"/>
      <c r="AF322" s="254"/>
      <c r="AG322" s="254"/>
      <c r="AH322" s="166"/>
      <c r="AI322" s="255"/>
      <c r="AJ322" s="255"/>
      <c r="AK322" s="255"/>
      <c r="AL322" s="255"/>
      <c r="AM322" s="255"/>
      <c r="AN322" s="255"/>
      <c r="AO322" s="255"/>
      <c r="AP322" s="255"/>
      <c r="AQ322" s="255"/>
      <c r="AR322" s="255"/>
      <c r="AS322" s="255"/>
      <c r="AT322" s="255"/>
      <c r="AU322" s="255"/>
      <c r="AV322" s="255"/>
      <c r="AW322" s="255"/>
      <c r="AX322" s="255"/>
      <c r="AY322" s="255"/>
      <c r="AZ322" s="255"/>
      <c r="BA322" s="255"/>
      <c r="BB322" s="166"/>
      <c r="BC322" s="256"/>
      <c r="BD322" s="257"/>
      <c r="BE322" s="257"/>
      <c r="BF322" s="257"/>
      <c r="BG322" s="257"/>
      <c r="BH322" s="257"/>
      <c r="BI322" s="257"/>
      <c r="BJ322" s="257"/>
      <c r="BK322" s="257"/>
      <c r="BL322" s="257"/>
      <c r="BM322" s="258"/>
    </row>
    <row r="323" spans="1:65" ht="15" customHeight="1">
      <c r="A323" s="259"/>
      <c r="B323" s="259"/>
      <c r="C323" s="259"/>
      <c r="D323" s="259"/>
      <c r="E323" s="259"/>
      <c r="F323" s="259"/>
      <c r="G323" s="259"/>
      <c r="H323" s="259"/>
      <c r="I323" s="259"/>
      <c r="J323" s="260"/>
      <c r="K323" s="260"/>
      <c r="L323" s="239"/>
      <c r="M323" s="239"/>
      <c r="N323" s="239"/>
      <c r="O323" s="239"/>
      <c r="P323" s="239"/>
      <c r="Q323" s="239"/>
      <c r="R323" s="239"/>
      <c r="S323" s="239"/>
      <c r="T323" s="239"/>
      <c r="U323" s="233"/>
      <c r="V323" s="233"/>
      <c r="W323" s="254"/>
      <c r="X323" s="254"/>
      <c r="Y323" s="254"/>
      <c r="Z323" s="254"/>
      <c r="AA323" s="254"/>
      <c r="AB323" s="254"/>
      <c r="AC323" s="254"/>
      <c r="AD323" s="254"/>
      <c r="AE323" s="254"/>
      <c r="AF323" s="254"/>
      <c r="AG323" s="254"/>
      <c r="AH323" s="166"/>
      <c r="AI323" s="255"/>
      <c r="AJ323" s="255"/>
      <c r="AK323" s="255"/>
      <c r="AL323" s="255"/>
      <c r="AM323" s="255"/>
      <c r="AN323" s="255"/>
      <c r="AO323" s="255"/>
      <c r="AP323" s="255"/>
      <c r="AQ323" s="255"/>
      <c r="AR323" s="255"/>
      <c r="AS323" s="255"/>
      <c r="AT323" s="255"/>
      <c r="AU323" s="255"/>
      <c r="AV323" s="255"/>
      <c r="AW323" s="255"/>
      <c r="AX323" s="255"/>
      <c r="AY323" s="255"/>
      <c r="AZ323" s="255"/>
      <c r="BA323" s="255"/>
      <c r="BB323" s="166"/>
      <c r="BC323" s="261" t="s">
        <v>116</v>
      </c>
      <c r="BD323" s="261"/>
      <c r="BE323" s="261"/>
      <c r="BF323" s="261"/>
      <c r="BG323" s="261"/>
      <c r="BH323" s="261"/>
      <c r="BI323" s="261"/>
      <c r="BJ323" s="261"/>
      <c r="BK323" s="261"/>
      <c r="BL323" s="261"/>
      <c r="BM323" s="261"/>
    </row>
    <row r="324" spans="1:65" ht="15" customHeight="1">
      <c r="A324" s="262" t="s">
        <v>117</v>
      </c>
      <c r="B324" s="262"/>
      <c r="C324" s="263"/>
      <c r="D324" s="263"/>
      <c r="E324" s="263"/>
      <c r="F324" s="263"/>
      <c r="G324" s="263"/>
      <c r="H324" s="263"/>
      <c r="I324" s="263"/>
      <c r="J324" s="264"/>
      <c r="K324" s="264"/>
      <c r="L324" s="262" t="s">
        <v>117</v>
      </c>
      <c r="M324" s="262"/>
      <c r="N324" s="265"/>
      <c r="O324" s="265"/>
      <c r="P324" s="265"/>
      <c r="Q324" s="265"/>
      <c r="R324" s="265"/>
      <c r="S324" s="265"/>
      <c r="T324" s="265"/>
      <c r="U324" s="264"/>
      <c r="V324" s="264"/>
      <c r="W324" s="254"/>
      <c r="X324" s="254"/>
      <c r="Y324" s="254"/>
      <c r="Z324" s="254"/>
      <c r="AA324" s="254"/>
      <c r="AB324" s="254"/>
      <c r="AC324" s="254"/>
      <c r="AD324" s="254"/>
      <c r="AE324" s="254"/>
      <c r="AF324" s="254"/>
      <c r="AG324" s="254"/>
      <c r="AH324" s="166"/>
      <c r="AI324" s="209" t="s">
        <v>118</v>
      </c>
      <c r="AJ324" s="209"/>
      <c r="AK324" s="209"/>
      <c r="AL324" s="209"/>
      <c r="AM324" s="209"/>
      <c r="AN324" s="209"/>
      <c r="AO324" s="209"/>
      <c r="AP324" s="209"/>
      <c r="AQ324" s="209"/>
      <c r="AR324" s="209"/>
      <c r="AS324" s="209"/>
      <c r="AT324" s="209"/>
      <c r="AU324" s="209"/>
      <c r="AV324" s="152"/>
      <c r="AW324" s="152"/>
      <c r="AX324" s="152"/>
      <c r="AY324" s="152"/>
      <c r="AZ324" s="152"/>
      <c r="BA324" s="152"/>
      <c r="BB324" s="152"/>
      <c r="BC324" s="266"/>
      <c r="BD324" s="266"/>
      <c r="BE324" s="266"/>
      <c r="BF324" s="266"/>
      <c r="BG324" s="266"/>
      <c r="BH324" s="266"/>
      <c r="BI324" s="266"/>
      <c r="BJ324" s="266"/>
      <c r="BK324" s="266"/>
      <c r="BL324" s="266"/>
      <c r="BM324" s="267"/>
    </row>
    <row r="325" spans="1:65" ht="15" customHeight="1">
      <c r="A325" s="268" t="s">
        <v>117</v>
      </c>
      <c r="B325" s="268"/>
      <c r="C325" s="269"/>
      <c r="D325" s="269"/>
      <c r="E325" s="269"/>
      <c r="F325" s="269"/>
      <c r="G325" s="269"/>
      <c r="H325" s="269"/>
      <c r="I325" s="269"/>
      <c r="J325" s="270"/>
      <c r="K325" s="270"/>
      <c r="L325" s="268" t="s">
        <v>117</v>
      </c>
      <c r="M325" s="268"/>
      <c r="N325" s="271"/>
      <c r="O325" s="271"/>
      <c r="P325" s="271"/>
      <c r="Q325" s="271"/>
      <c r="R325" s="271"/>
      <c r="S325" s="271"/>
      <c r="T325" s="271"/>
      <c r="U325" s="270"/>
      <c r="V325" s="270"/>
      <c r="W325" s="254"/>
      <c r="X325" s="254"/>
      <c r="Y325" s="254"/>
      <c r="Z325" s="254"/>
      <c r="AA325" s="254"/>
      <c r="AB325" s="254"/>
      <c r="AC325" s="254"/>
      <c r="AD325" s="254"/>
      <c r="AE325" s="254"/>
      <c r="AF325" s="254"/>
      <c r="AG325" s="254"/>
      <c r="AH325" s="166"/>
      <c r="AI325" s="189" t="s">
        <v>119</v>
      </c>
      <c r="AJ325" s="189"/>
      <c r="AK325" s="189"/>
      <c r="AL325" s="189"/>
      <c r="AM325" s="189"/>
      <c r="AN325" s="189"/>
      <c r="AO325" s="272"/>
      <c r="AP325" s="272"/>
      <c r="AQ325" s="272"/>
      <c r="AR325" s="272"/>
      <c r="AS325" s="272"/>
      <c r="AT325" s="272"/>
      <c r="AU325" s="273"/>
      <c r="AV325" s="274" t="s">
        <v>120</v>
      </c>
      <c r="AW325" s="274"/>
      <c r="AX325" s="274"/>
      <c r="AY325" s="274"/>
      <c r="AZ325" s="274"/>
      <c r="BA325" s="274"/>
      <c r="BB325" s="240"/>
      <c r="BC325" s="275"/>
      <c r="BD325" s="275"/>
      <c r="BE325" s="275"/>
      <c r="BF325" s="275"/>
      <c r="BG325" s="276"/>
      <c r="BH325" s="277"/>
      <c r="BI325" s="275"/>
      <c r="BJ325" s="275"/>
      <c r="BK325" s="275"/>
      <c r="BL325" s="275"/>
      <c r="BM325" s="278"/>
    </row>
    <row r="326" spans="1:65" ht="15" customHeight="1">
      <c r="A326" s="279" t="s">
        <v>121</v>
      </c>
      <c r="B326" s="279"/>
      <c r="C326" s="280"/>
      <c r="D326" s="280"/>
      <c r="E326" s="280"/>
      <c r="F326" s="280"/>
      <c r="G326" s="280"/>
      <c r="H326" s="280"/>
      <c r="I326" s="280"/>
      <c r="J326" s="280"/>
      <c r="K326" s="280"/>
      <c r="L326" s="281" t="s">
        <v>122</v>
      </c>
      <c r="M326" s="282"/>
      <c r="N326" s="283"/>
      <c r="O326" s="283"/>
      <c r="P326" s="283"/>
      <c r="Q326" s="283"/>
      <c r="R326" s="283"/>
      <c r="S326" s="283"/>
      <c r="T326" s="283"/>
      <c r="U326" s="283"/>
      <c r="V326" s="283"/>
      <c r="W326" s="254"/>
      <c r="X326" s="254"/>
      <c r="Y326" s="254"/>
      <c r="Z326" s="254"/>
      <c r="AA326" s="254"/>
      <c r="AB326" s="254"/>
      <c r="AC326" s="254"/>
      <c r="AD326" s="254"/>
      <c r="AE326" s="254"/>
      <c r="AF326" s="254"/>
      <c r="AG326" s="254"/>
      <c r="AH326" s="166"/>
      <c r="AI326" s="189"/>
      <c r="AJ326" s="189"/>
      <c r="AK326" s="189"/>
      <c r="AL326" s="189"/>
      <c r="AM326" s="189"/>
      <c r="AN326" s="189"/>
      <c r="AO326" s="217"/>
      <c r="AP326" s="217"/>
      <c r="AQ326" s="217"/>
      <c r="AR326" s="217"/>
      <c r="AS326" s="217"/>
      <c r="AT326" s="217"/>
      <c r="AU326" s="284"/>
      <c r="AV326" s="274" t="s">
        <v>123</v>
      </c>
      <c r="AW326" s="274"/>
      <c r="AX326" s="274"/>
      <c r="AY326" s="274"/>
      <c r="AZ326" s="274"/>
      <c r="BA326" s="274"/>
      <c r="BB326" s="240"/>
      <c r="BC326" s="275"/>
      <c r="BD326" s="275"/>
      <c r="BE326" s="275"/>
      <c r="BF326" s="275"/>
      <c r="BG326" s="276"/>
      <c r="BH326" s="277"/>
      <c r="BI326" s="275"/>
      <c r="BJ326" s="275"/>
      <c r="BK326" s="275"/>
      <c r="BL326" s="275"/>
      <c r="BM326" s="278"/>
    </row>
    <row r="327" spans="1:65" ht="15" customHeight="1">
      <c r="A327" s="189" t="s">
        <v>124</v>
      </c>
      <c r="B327" s="189"/>
      <c r="C327" s="190"/>
      <c r="D327" s="190"/>
      <c r="E327" s="190"/>
      <c r="F327" s="190"/>
      <c r="G327" s="190"/>
      <c r="H327" s="190"/>
      <c r="I327" s="190"/>
      <c r="J327" s="190"/>
      <c r="K327" s="190"/>
      <c r="L327" s="246" t="s">
        <v>125</v>
      </c>
      <c r="M327" s="274"/>
      <c r="N327" s="190"/>
      <c r="O327" s="190"/>
      <c r="P327" s="190"/>
      <c r="Q327" s="190"/>
      <c r="R327" s="190"/>
      <c r="S327" s="190"/>
      <c r="T327" s="190"/>
      <c r="U327" s="190"/>
      <c r="V327" s="190"/>
      <c r="W327" s="254"/>
      <c r="X327" s="254"/>
      <c r="Y327" s="254"/>
      <c r="Z327" s="254"/>
      <c r="AA327" s="254"/>
      <c r="AB327" s="254"/>
      <c r="AC327" s="254"/>
      <c r="AD327" s="254"/>
      <c r="AE327" s="254"/>
      <c r="AF327" s="254"/>
      <c r="AG327" s="254"/>
      <c r="AH327" s="166"/>
      <c r="AI327" s="285" t="s">
        <v>126</v>
      </c>
      <c r="AJ327" s="285"/>
      <c r="AK327" s="285"/>
      <c r="AL327" s="285"/>
      <c r="AM327" s="285"/>
      <c r="AN327" s="285"/>
      <c r="AO327" s="145"/>
      <c r="AP327" s="145"/>
      <c r="AQ327" s="145"/>
      <c r="AR327" s="145"/>
      <c r="AS327" s="145"/>
      <c r="AT327" s="145"/>
      <c r="AU327" s="286"/>
      <c r="AV327" s="274" t="s">
        <v>127</v>
      </c>
      <c r="AW327" s="274"/>
      <c r="AX327" s="274"/>
      <c r="AY327" s="274"/>
      <c r="AZ327" s="274"/>
      <c r="BA327" s="274"/>
      <c r="BB327" s="240"/>
      <c r="BC327" s="275"/>
      <c r="BD327" s="275"/>
      <c r="BE327" s="275"/>
      <c r="BF327" s="275"/>
      <c r="BG327" s="276"/>
      <c r="BH327" s="277"/>
      <c r="BI327" s="275"/>
      <c r="BJ327" s="275"/>
      <c r="BK327" s="275"/>
      <c r="BL327" s="275"/>
      <c r="BM327" s="278"/>
    </row>
    <row r="328" spans="1:65" ht="15" customHeight="1">
      <c r="A328" s="285" t="s">
        <v>128</v>
      </c>
      <c r="B328" s="285"/>
      <c r="C328" s="287"/>
      <c r="D328" s="287"/>
      <c r="E328" s="287"/>
      <c r="F328" s="287"/>
      <c r="G328" s="287"/>
      <c r="H328" s="287"/>
      <c r="I328" s="287"/>
      <c r="J328" s="287"/>
      <c r="K328" s="287"/>
      <c r="L328" s="288" t="s">
        <v>129</v>
      </c>
      <c r="M328" s="269"/>
      <c r="N328" s="287"/>
      <c r="O328" s="287"/>
      <c r="P328" s="287"/>
      <c r="Q328" s="287"/>
      <c r="R328" s="287"/>
      <c r="S328" s="287"/>
      <c r="T328" s="287"/>
      <c r="U328" s="287"/>
      <c r="V328" s="287"/>
      <c r="W328" s="254"/>
      <c r="X328" s="254"/>
      <c r="Y328" s="254"/>
      <c r="Z328" s="254"/>
      <c r="AA328" s="254"/>
      <c r="AB328" s="254"/>
      <c r="AC328" s="254"/>
      <c r="AD328" s="254"/>
      <c r="AE328" s="254"/>
      <c r="AF328" s="254"/>
      <c r="AG328" s="254"/>
      <c r="AH328" s="289"/>
      <c r="AI328" s="285"/>
      <c r="AJ328" s="285"/>
      <c r="AK328" s="285"/>
      <c r="AL328" s="285"/>
      <c r="AM328" s="285"/>
      <c r="AN328" s="285"/>
      <c r="AO328" s="180"/>
      <c r="AP328" s="180"/>
      <c r="AQ328" s="180"/>
      <c r="AR328" s="180"/>
      <c r="AS328" s="180"/>
      <c r="AT328" s="180"/>
      <c r="AU328" s="290"/>
      <c r="AV328" s="291" t="s">
        <v>130</v>
      </c>
      <c r="AW328" s="291"/>
      <c r="AX328" s="291"/>
      <c r="AY328" s="291"/>
      <c r="AZ328" s="291"/>
      <c r="BA328" s="291"/>
      <c r="BB328" s="292"/>
      <c r="BC328" s="180"/>
      <c r="BD328" s="180"/>
      <c r="BE328" s="180"/>
      <c r="BF328" s="180"/>
      <c r="BG328" s="290"/>
      <c r="BH328" s="292"/>
      <c r="BI328" s="180"/>
      <c r="BJ328" s="180"/>
      <c r="BK328" s="180"/>
      <c r="BL328" s="180"/>
      <c r="BM328" s="293"/>
    </row>
    <row r="329" spans="1:65" ht="13.5" customHeight="1">
      <c r="A329" s="144" t="s">
        <v>63</v>
      </c>
      <c r="B329" s="145"/>
      <c r="C329" s="145"/>
      <c r="D329" s="145"/>
      <c r="E329" s="145"/>
      <c r="F329" s="145"/>
      <c r="G329" s="145"/>
      <c r="H329" s="145"/>
      <c r="I329" s="145"/>
      <c r="J329" s="145"/>
      <c r="K329" s="146"/>
      <c r="L329" s="146" t="s">
        <v>64</v>
      </c>
      <c r="M329" s="145"/>
      <c r="N329" s="145"/>
      <c r="O329" s="145"/>
      <c r="P329" s="145"/>
      <c r="Q329" s="145"/>
      <c r="R329" s="145"/>
      <c r="S329" s="145"/>
      <c r="T329" s="145"/>
      <c r="U329" s="145"/>
      <c r="V329" s="145"/>
      <c r="W329" s="145"/>
      <c r="X329" s="145"/>
      <c r="Y329" s="145"/>
      <c r="Z329" s="145"/>
      <c r="AA329" s="145"/>
      <c r="AB329" s="145"/>
      <c r="AC329" s="145"/>
      <c r="AD329" s="145"/>
      <c r="AE329" s="145"/>
      <c r="AF329" s="145"/>
      <c r="AG329" s="145"/>
      <c r="AH329" s="145"/>
      <c r="AI329" s="145"/>
      <c r="AJ329" s="145"/>
      <c r="AK329" s="147"/>
      <c r="AL329" s="155"/>
      <c r="AM329" s="156" t="s">
        <v>65</v>
      </c>
      <c r="AN329" s="158"/>
      <c r="AO329" s="158"/>
      <c r="AP329" s="158"/>
      <c r="AQ329" s="157" t="str">
        <f>'(7) vstupní data'!$B$7</f>
        <v>Český pohár</v>
      </c>
      <c r="AR329" s="157"/>
      <c r="AS329" s="157"/>
      <c r="AT329" s="157"/>
      <c r="AU329" s="157"/>
      <c r="AV329" s="157"/>
      <c r="AW329" s="157"/>
      <c r="AX329" s="157"/>
      <c r="AY329" s="157"/>
      <c r="AZ329" s="157"/>
      <c r="BA329" s="157"/>
      <c r="BB329" s="157"/>
      <c r="BC329" s="157"/>
      <c r="BD329" s="157"/>
      <c r="BE329" s="157"/>
      <c r="BF329" s="145"/>
      <c r="BG329" s="145"/>
      <c r="BH329" s="145"/>
      <c r="BI329" s="145"/>
      <c r="BJ329" s="294" t="s">
        <v>66</v>
      </c>
      <c r="BK329" s="294"/>
      <c r="BL329" s="294"/>
      <c r="BM329" s="294"/>
    </row>
    <row r="330" spans="1:65" ht="13.5" customHeight="1">
      <c r="A330" s="144"/>
      <c r="B330" s="145"/>
      <c r="C330" s="154" t="s">
        <v>67</v>
      </c>
      <c r="D330" s="145"/>
      <c r="E330" s="145"/>
      <c r="F330" s="145"/>
      <c r="G330" s="145"/>
      <c r="H330" s="145"/>
      <c r="I330" s="145"/>
      <c r="J330" s="145"/>
      <c r="K330" s="146"/>
      <c r="L330" s="145"/>
      <c r="M330" s="145"/>
      <c r="N330" s="145"/>
      <c r="O330" s="145"/>
      <c r="P330" s="145"/>
      <c r="Q330" s="145"/>
      <c r="R330" s="145"/>
      <c r="S330" s="145"/>
      <c r="T330" s="145"/>
      <c r="U330" s="145"/>
      <c r="V330" s="145"/>
      <c r="W330" s="145"/>
      <c r="X330" s="145"/>
      <c r="Y330" s="145"/>
      <c r="Z330" s="145"/>
      <c r="AA330" s="145"/>
      <c r="AB330" s="145"/>
      <c r="AC330" s="145"/>
      <c r="AD330" s="145"/>
      <c r="AE330" s="145"/>
      <c r="AF330" s="145"/>
      <c r="AG330" s="145"/>
      <c r="AH330" s="145"/>
      <c r="AI330" s="145"/>
      <c r="AJ330" s="145"/>
      <c r="AK330" s="145"/>
      <c r="AL330" s="155"/>
      <c r="AM330" s="156" t="s">
        <v>68</v>
      </c>
      <c r="AN330" s="156"/>
      <c r="AO330" s="156"/>
      <c r="AP330" s="156"/>
      <c r="AQ330" s="157">
        <f>'(7) vstupní data'!$B$9</f>
        <v>0</v>
      </c>
      <c r="AR330" s="157"/>
      <c r="AS330" s="157"/>
      <c r="AT330" s="157"/>
      <c r="AU330" s="157"/>
      <c r="AV330" s="157"/>
      <c r="AW330" s="157"/>
      <c r="AX330" s="157"/>
      <c r="AY330" s="157"/>
      <c r="AZ330" s="157"/>
      <c r="BA330" s="157"/>
      <c r="BB330" s="157"/>
      <c r="BC330" s="157"/>
      <c r="BD330" s="157"/>
      <c r="BE330" s="157"/>
      <c r="BF330" s="145"/>
      <c r="BG330" s="145"/>
      <c r="BH330" s="145"/>
      <c r="BI330" s="145"/>
      <c r="BJ330" s="294"/>
      <c r="BK330" s="294"/>
      <c r="BL330" s="294"/>
      <c r="BM330" s="294"/>
    </row>
    <row r="331" spans="1:65" ht="13.5" customHeight="1">
      <c r="A331" s="144"/>
      <c r="B331" s="145"/>
      <c r="C331" s="145" t="s">
        <v>69</v>
      </c>
      <c r="D331" s="145"/>
      <c r="E331" s="145"/>
      <c r="F331" s="145"/>
      <c r="G331" s="145"/>
      <c r="H331" s="145"/>
      <c r="I331" s="145"/>
      <c r="J331" s="145"/>
      <c r="K331" s="158" t="s">
        <v>70</v>
      </c>
      <c r="L331" s="145"/>
      <c r="M331" s="145"/>
      <c r="N331" s="145"/>
      <c r="O331" s="159" t="str">
        <f>VLOOKUP(BL331,'(7) vstupní data'!$H$2:$P$29,2,0)</f>
        <v>SK TO Duchcov</v>
      </c>
      <c r="P331" s="159"/>
      <c r="Q331" s="159"/>
      <c r="R331" s="159"/>
      <c r="S331" s="159"/>
      <c r="T331" s="159"/>
      <c r="U331" s="159"/>
      <c r="V331" s="159"/>
      <c r="W331" s="159"/>
      <c r="X331" s="160" t="s">
        <v>71</v>
      </c>
      <c r="Y331" s="160"/>
      <c r="Z331" s="160"/>
      <c r="AA331" s="160"/>
      <c r="AB331" s="161" t="str">
        <f>VLOOKUP(BL331,'(7) vstupní data'!$H$2:$P$29,6,0)</f>
        <v>TJ Orion Praha</v>
      </c>
      <c r="AC331" s="161"/>
      <c r="AD331" s="161"/>
      <c r="AE331" s="161"/>
      <c r="AF331" s="161"/>
      <c r="AG331" s="161"/>
      <c r="AH331" s="161"/>
      <c r="AI331" s="161"/>
      <c r="AJ331" s="161"/>
      <c r="AK331" s="145"/>
      <c r="AL331" s="155"/>
      <c r="AM331" s="156" t="s">
        <v>72</v>
      </c>
      <c r="AN331" s="158"/>
      <c r="AO331" s="158"/>
      <c r="AP331" s="158"/>
      <c r="AQ331" s="157" t="str">
        <f>'(7) vstupní data'!$B$8</f>
        <v>starší žákyně</v>
      </c>
      <c r="AR331" s="157"/>
      <c r="AS331" s="157"/>
      <c r="AT331" s="157"/>
      <c r="AU331" s="157"/>
      <c r="AV331" s="157"/>
      <c r="AW331" s="157"/>
      <c r="AX331" s="157"/>
      <c r="AY331" s="157"/>
      <c r="AZ331" s="157"/>
      <c r="BA331" s="157"/>
      <c r="BB331" s="157"/>
      <c r="BC331" s="157"/>
      <c r="BD331" s="157"/>
      <c r="BE331" s="157"/>
      <c r="BF331" s="162"/>
      <c r="BG331" s="162"/>
      <c r="BH331" s="162"/>
      <c r="BI331" s="162"/>
      <c r="BJ331" s="163" t="str">
        <f>LEFT('(7) vstupní data'!$B$6,2)</f>
        <v>25</v>
      </c>
      <c r="BK331" s="164" t="s">
        <v>73</v>
      </c>
      <c r="BL331" s="165">
        <f>'(7) vstupní data'!H10</f>
        <v>9</v>
      </c>
      <c r="BM331" s="165"/>
    </row>
    <row r="332" spans="1:65" ht="13.5" customHeight="1">
      <c r="A332" s="144"/>
      <c r="B332" s="166"/>
      <c r="C332" s="145"/>
      <c r="D332" s="145"/>
      <c r="E332" s="145"/>
      <c r="F332" s="145"/>
      <c r="G332" s="145"/>
      <c r="H332" s="145"/>
      <c r="I332" s="145"/>
      <c r="J332" s="145"/>
      <c r="K332" s="167"/>
      <c r="L332" s="167"/>
      <c r="M332" s="167"/>
      <c r="N332" s="167"/>
      <c r="O332" s="168"/>
      <c r="P332" s="169"/>
      <c r="Q332" s="169"/>
      <c r="R332" s="169"/>
      <c r="S332" s="169"/>
      <c r="T332" s="169"/>
      <c r="U332" s="169"/>
      <c r="V332" s="169"/>
      <c r="W332" s="169"/>
      <c r="X332" s="170"/>
      <c r="Y332" s="170"/>
      <c r="Z332" s="170"/>
      <c r="AA332" s="170"/>
      <c r="AB332" s="168"/>
      <c r="AC332" s="169"/>
      <c r="AD332" s="169"/>
      <c r="AE332" s="169"/>
      <c r="AF332" s="169"/>
      <c r="AG332" s="169"/>
      <c r="AH332" s="169"/>
      <c r="AI332" s="169"/>
      <c r="AJ332" s="169"/>
      <c r="AK332" s="145"/>
      <c r="AL332" s="144"/>
      <c r="AM332" s="158"/>
      <c r="AN332" s="158"/>
      <c r="AO332" s="158"/>
      <c r="AP332" s="158"/>
      <c r="AQ332" s="166"/>
      <c r="AR332" s="162"/>
      <c r="AS332" s="162"/>
      <c r="AT332" s="162"/>
      <c r="AU332" s="162"/>
      <c r="AV332" s="162"/>
      <c r="AW332" s="162"/>
      <c r="AX332" s="162"/>
      <c r="AY332" s="162"/>
      <c r="AZ332" s="162"/>
      <c r="BA332" s="162"/>
      <c r="BB332" s="162"/>
      <c r="BC332" s="162"/>
      <c r="BD332" s="162"/>
      <c r="BE332" s="162"/>
      <c r="BF332" s="162"/>
      <c r="BG332" s="162"/>
      <c r="BH332" s="162"/>
      <c r="BI332" s="162"/>
      <c r="BJ332" s="163"/>
      <c r="BK332" s="164"/>
      <c r="BL332" s="165"/>
      <c r="BM332" s="165"/>
    </row>
    <row r="333" spans="1:65" ht="13.5" customHeight="1">
      <c r="A333" s="171" t="s">
        <v>53</v>
      </c>
      <c r="B333" s="172"/>
      <c r="C333" s="172"/>
      <c r="D333" s="172"/>
      <c r="E333" s="172"/>
      <c r="F333" s="173" t="str">
        <f>'(7) vstupní data'!$B$11</f>
        <v>3.skupina</v>
      </c>
      <c r="G333" s="173"/>
      <c r="H333" s="173"/>
      <c r="I333" s="173"/>
      <c r="J333" s="173"/>
      <c r="K333" s="172"/>
      <c r="L333" s="172" t="s">
        <v>74</v>
      </c>
      <c r="M333" s="174">
        <f>VLOOKUP(BL331,'(7) tabulka + rozpis'!$D$23:$G$37,2,0)</f>
        <v>0.5625053333333333</v>
      </c>
      <c r="N333" s="174"/>
      <c r="O333" s="174"/>
      <c r="P333" s="172" t="s">
        <v>75</v>
      </c>
      <c r="Q333" s="175"/>
      <c r="R333" s="176" t="s">
        <v>76</v>
      </c>
      <c r="S333" s="176"/>
      <c r="T333" s="176"/>
      <c r="U333" s="176"/>
      <c r="V333" s="177" t="str">
        <f>'(7) vstupní data'!$B$1</f>
        <v>TJ Orion Praha</v>
      </c>
      <c r="W333" s="177"/>
      <c r="X333" s="177"/>
      <c r="Y333" s="177"/>
      <c r="Z333" s="177"/>
      <c r="AA333" s="177"/>
      <c r="AB333" s="177"/>
      <c r="AC333" s="177"/>
      <c r="AD333" s="177"/>
      <c r="AE333" s="177"/>
      <c r="AF333" s="177"/>
      <c r="AG333" s="177"/>
      <c r="AH333" s="177"/>
      <c r="AI333" s="177"/>
      <c r="AJ333" s="177"/>
      <c r="AK333" s="177"/>
      <c r="AL333" s="178" t="s">
        <v>77</v>
      </c>
      <c r="AM333" s="179"/>
      <c r="AN333" s="179"/>
      <c r="AO333" s="179"/>
      <c r="AP333" s="180"/>
      <c r="AQ333" s="181" t="s">
        <v>78</v>
      </c>
      <c r="AR333" s="181"/>
      <c r="AS333" s="181"/>
      <c r="AT333" s="181"/>
      <c r="AU333" s="181"/>
      <c r="AV333" s="181"/>
      <c r="AW333" s="181"/>
      <c r="AX333" s="181"/>
      <c r="AY333" s="181"/>
      <c r="AZ333" s="181"/>
      <c r="BA333" s="181"/>
      <c r="BB333" s="181"/>
      <c r="BC333" s="181"/>
      <c r="BD333" s="181"/>
      <c r="BE333" s="180"/>
      <c r="BF333" s="180"/>
      <c r="BG333" s="180"/>
      <c r="BH333" s="180"/>
      <c r="BI333" s="180"/>
      <c r="BJ333" s="163"/>
      <c r="BK333" s="164"/>
      <c r="BL333" s="165"/>
      <c r="BM333" s="165"/>
    </row>
    <row r="334" spans="1:65" ht="13.5" customHeight="1">
      <c r="A334" s="182"/>
      <c r="B334" s="183" t="s">
        <v>79</v>
      </c>
      <c r="C334" s="183"/>
      <c r="D334" s="183"/>
      <c r="E334" s="183"/>
      <c r="F334" s="183"/>
      <c r="G334" s="183"/>
      <c r="H334" s="183"/>
      <c r="I334" s="183"/>
      <c r="J334" s="183"/>
      <c r="K334" s="183"/>
      <c r="L334" s="183"/>
      <c r="M334" s="183"/>
      <c r="N334" s="183"/>
      <c r="O334" s="183" t="s">
        <v>80</v>
      </c>
      <c r="P334" s="183"/>
      <c r="Q334" s="183"/>
      <c r="R334" s="183"/>
      <c r="S334" s="183"/>
      <c r="T334" s="183"/>
      <c r="U334" s="183"/>
      <c r="V334" s="183"/>
      <c r="W334" s="183"/>
      <c r="X334" s="183"/>
      <c r="Y334" s="183"/>
      <c r="Z334" s="183"/>
      <c r="AA334" s="183"/>
      <c r="AB334" s="183" t="s">
        <v>81</v>
      </c>
      <c r="AC334" s="183"/>
      <c r="AD334" s="183"/>
      <c r="AE334" s="183"/>
      <c r="AF334" s="183"/>
      <c r="AG334" s="183"/>
      <c r="AH334" s="183"/>
      <c r="AI334" s="183"/>
      <c r="AJ334" s="183"/>
      <c r="AK334" s="183"/>
      <c r="AL334" s="183"/>
      <c r="AM334" s="183"/>
      <c r="AN334" s="183"/>
      <c r="AO334" s="183" t="s">
        <v>82</v>
      </c>
      <c r="AP334" s="183"/>
      <c r="AQ334" s="183"/>
      <c r="AR334" s="183"/>
      <c r="AS334" s="183"/>
      <c r="AT334" s="183"/>
      <c r="AU334" s="183"/>
      <c r="AV334" s="183"/>
      <c r="AW334" s="183"/>
      <c r="AX334" s="183"/>
      <c r="AY334" s="183"/>
      <c r="AZ334" s="183"/>
      <c r="BA334" s="183"/>
      <c r="BB334" s="183" t="s">
        <v>83</v>
      </c>
      <c r="BC334" s="183"/>
      <c r="BD334" s="183"/>
      <c r="BE334" s="183"/>
      <c r="BF334" s="183"/>
      <c r="BG334" s="183"/>
      <c r="BH334" s="183"/>
      <c r="BI334" s="183"/>
      <c r="BJ334" s="184"/>
      <c r="BK334" s="184"/>
      <c r="BL334" s="184"/>
      <c r="BM334" s="185"/>
    </row>
    <row r="335" spans="1:65" ht="13.5" customHeight="1">
      <c r="A335" s="155"/>
      <c r="B335" s="187" t="s">
        <v>84</v>
      </c>
      <c r="C335" s="187"/>
      <c r="D335" s="187"/>
      <c r="E335" s="187"/>
      <c r="F335" s="187"/>
      <c r="G335" s="187"/>
      <c r="H335" s="188" t="s">
        <v>85</v>
      </c>
      <c r="I335" s="188"/>
      <c r="J335" s="188"/>
      <c r="K335" s="188"/>
      <c r="L335" s="188"/>
      <c r="M335" s="188"/>
      <c r="N335" s="166"/>
      <c r="O335" s="187" t="s">
        <v>84</v>
      </c>
      <c r="P335" s="187"/>
      <c r="Q335" s="187"/>
      <c r="R335" s="187"/>
      <c r="S335" s="187"/>
      <c r="T335" s="187"/>
      <c r="U335" s="188" t="s">
        <v>85</v>
      </c>
      <c r="V335" s="188"/>
      <c r="W335" s="188"/>
      <c r="X335" s="188"/>
      <c r="Y335" s="188"/>
      <c r="Z335" s="188"/>
      <c r="AA335" s="166"/>
      <c r="AB335" s="187" t="s">
        <v>84</v>
      </c>
      <c r="AC335" s="187"/>
      <c r="AD335" s="187"/>
      <c r="AE335" s="187"/>
      <c r="AF335" s="187"/>
      <c r="AG335" s="187"/>
      <c r="AH335" s="188" t="s">
        <v>85</v>
      </c>
      <c r="AI335" s="188"/>
      <c r="AJ335" s="188"/>
      <c r="AK335" s="188"/>
      <c r="AL335" s="188"/>
      <c r="AM335" s="188"/>
      <c r="AN335" s="166"/>
      <c r="AO335" s="187" t="s">
        <v>84</v>
      </c>
      <c r="AP335" s="187"/>
      <c r="AQ335" s="187"/>
      <c r="AR335" s="187"/>
      <c r="AS335" s="187"/>
      <c r="AT335" s="187"/>
      <c r="AU335" s="188" t="s">
        <v>85</v>
      </c>
      <c r="AV335" s="188"/>
      <c r="AW335" s="188"/>
      <c r="AX335" s="188"/>
      <c r="AY335" s="188"/>
      <c r="AZ335" s="188"/>
      <c r="BA335" s="166"/>
      <c r="BB335" s="187" t="s">
        <v>84</v>
      </c>
      <c r="BC335" s="187"/>
      <c r="BD335" s="187"/>
      <c r="BE335" s="187"/>
      <c r="BF335" s="187"/>
      <c r="BG335" s="187"/>
      <c r="BH335" s="188" t="s">
        <v>85</v>
      </c>
      <c r="BI335" s="188"/>
      <c r="BJ335" s="188"/>
      <c r="BK335" s="188"/>
      <c r="BL335" s="188"/>
      <c r="BM335" s="188"/>
    </row>
    <row r="336" spans="1:65" ht="13.5" customHeight="1">
      <c r="A336" s="155"/>
      <c r="B336" s="189" t="s">
        <v>86</v>
      </c>
      <c r="C336" s="189"/>
      <c r="D336" s="189"/>
      <c r="E336" s="189"/>
      <c r="F336" s="189"/>
      <c r="G336" s="189"/>
      <c r="H336" s="190" t="s">
        <v>86</v>
      </c>
      <c r="I336" s="190"/>
      <c r="J336" s="190"/>
      <c r="K336" s="190"/>
      <c r="L336" s="190"/>
      <c r="M336" s="190"/>
      <c r="N336" s="166"/>
      <c r="O336" s="189" t="s">
        <v>86</v>
      </c>
      <c r="P336" s="189"/>
      <c r="Q336" s="189"/>
      <c r="R336" s="189"/>
      <c r="S336" s="189"/>
      <c r="T336" s="189"/>
      <c r="U336" s="190" t="s">
        <v>86</v>
      </c>
      <c r="V336" s="190"/>
      <c r="W336" s="190"/>
      <c r="X336" s="190"/>
      <c r="Y336" s="190"/>
      <c r="Z336" s="190"/>
      <c r="AA336" s="166"/>
      <c r="AB336" s="189" t="s">
        <v>86</v>
      </c>
      <c r="AC336" s="189"/>
      <c r="AD336" s="189"/>
      <c r="AE336" s="189"/>
      <c r="AF336" s="189"/>
      <c r="AG336" s="189"/>
      <c r="AH336" s="190" t="s">
        <v>86</v>
      </c>
      <c r="AI336" s="190"/>
      <c r="AJ336" s="190"/>
      <c r="AK336" s="190"/>
      <c r="AL336" s="190"/>
      <c r="AM336" s="190"/>
      <c r="AN336" s="166"/>
      <c r="AO336" s="189" t="s">
        <v>86</v>
      </c>
      <c r="AP336" s="189"/>
      <c r="AQ336" s="189"/>
      <c r="AR336" s="189"/>
      <c r="AS336" s="189"/>
      <c r="AT336" s="189"/>
      <c r="AU336" s="190" t="s">
        <v>86</v>
      </c>
      <c r="AV336" s="190"/>
      <c r="AW336" s="190"/>
      <c r="AX336" s="190"/>
      <c r="AY336" s="190"/>
      <c r="AZ336" s="190"/>
      <c r="BA336" s="166"/>
      <c r="BB336" s="189" t="s">
        <v>86</v>
      </c>
      <c r="BC336" s="189"/>
      <c r="BD336" s="189"/>
      <c r="BE336" s="189"/>
      <c r="BF336" s="189"/>
      <c r="BG336" s="189"/>
      <c r="BH336" s="190" t="s">
        <v>86</v>
      </c>
      <c r="BI336" s="190"/>
      <c r="BJ336" s="190"/>
      <c r="BK336" s="190"/>
      <c r="BL336" s="190"/>
      <c r="BM336" s="190"/>
    </row>
    <row r="337" spans="1:65" ht="13.5" customHeight="1">
      <c r="A337" s="191" t="s">
        <v>87</v>
      </c>
      <c r="B337" s="192">
        <v>1</v>
      </c>
      <c r="C337" s="193"/>
      <c r="D337" s="194"/>
      <c r="E337" s="194"/>
      <c r="F337" s="195" t="s">
        <v>88</v>
      </c>
      <c r="G337" s="195" t="s">
        <v>89</v>
      </c>
      <c r="H337" s="194">
        <v>1</v>
      </c>
      <c r="I337" s="193"/>
      <c r="J337" s="194"/>
      <c r="K337" s="194"/>
      <c r="L337" s="195" t="s">
        <v>88</v>
      </c>
      <c r="M337" s="196" t="s">
        <v>89</v>
      </c>
      <c r="N337" s="166"/>
      <c r="O337" s="192">
        <v>1</v>
      </c>
      <c r="P337" s="193"/>
      <c r="Q337" s="194"/>
      <c r="R337" s="194"/>
      <c r="S337" s="195" t="s">
        <v>88</v>
      </c>
      <c r="T337" s="195" t="s">
        <v>89</v>
      </c>
      <c r="U337" s="194">
        <v>1</v>
      </c>
      <c r="V337" s="193"/>
      <c r="W337" s="194"/>
      <c r="X337" s="194"/>
      <c r="Y337" s="195" t="s">
        <v>88</v>
      </c>
      <c r="Z337" s="196" t="s">
        <v>89</v>
      </c>
      <c r="AA337" s="166"/>
      <c r="AB337" s="192">
        <v>1</v>
      </c>
      <c r="AC337" s="193"/>
      <c r="AD337" s="194"/>
      <c r="AE337" s="194"/>
      <c r="AF337" s="195" t="s">
        <v>88</v>
      </c>
      <c r="AG337" s="195" t="s">
        <v>89</v>
      </c>
      <c r="AH337" s="194">
        <v>1</v>
      </c>
      <c r="AI337" s="193"/>
      <c r="AJ337" s="194"/>
      <c r="AK337" s="194"/>
      <c r="AL337" s="195" t="s">
        <v>88</v>
      </c>
      <c r="AM337" s="196" t="s">
        <v>89</v>
      </c>
      <c r="AN337" s="166"/>
      <c r="AO337" s="192">
        <v>1</v>
      </c>
      <c r="AP337" s="193"/>
      <c r="AQ337" s="194"/>
      <c r="AR337" s="194"/>
      <c r="AS337" s="195" t="s">
        <v>88</v>
      </c>
      <c r="AT337" s="195" t="s">
        <v>89</v>
      </c>
      <c r="AU337" s="194">
        <v>1</v>
      </c>
      <c r="AV337" s="193"/>
      <c r="AW337" s="194"/>
      <c r="AX337" s="194"/>
      <c r="AY337" s="195" t="s">
        <v>88</v>
      </c>
      <c r="AZ337" s="196" t="s">
        <v>89</v>
      </c>
      <c r="BA337" s="166"/>
      <c r="BB337" s="192">
        <v>1</v>
      </c>
      <c r="BC337" s="193"/>
      <c r="BD337" s="194"/>
      <c r="BE337" s="194"/>
      <c r="BF337" s="195" t="s">
        <v>88</v>
      </c>
      <c r="BG337" s="195" t="s">
        <v>89</v>
      </c>
      <c r="BH337" s="194">
        <v>1</v>
      </c>
      <c r="BI337" s="193"/>
      <c r="BJ337" s="194"/>
      <c r="BK337" s="194"/>
      <c r="BL337" s="195" t="s">
        <v>88</v>
      </c>
      <c r="BM337" s="196" t="s">
        <v>89</v>
      </c>
    </row>
    <row r="338" spans="1:65" ht="13.5" customHeight="1">
      <c r="A338" s="191"/>
      <c r="B338" s="192"/>
      <c r="C338" s="193"/>
      <c r="D338" s="194"/>
      <c r="E338" s="194"/>
      <c r="F338" s="195"/>
      <c r="G338" s="195"/>
      <c r="H338" s="194"/>
      <c r="I338" s="193"/>
      <c r="J338" s="194"/>
      <c r="K338" s="194"/>
      <c r="L338" s="195"/>
      <c r="M338" s="196"/>
      <c r="N338" s="166"/>
      <c r="O338" s="192"/>
      <c r="P338" s="193"/>
      <c r="Q338" s="194"/>
      <c r="R338" s="194"/>
      <c r="S338" s="195"/>
      <c r="T338" s="195"/>
      <c r="U338" s="194"/>
      <c r="V338" s="193"/>
      <c r="W338" s="194"/>
      <c r="X338" s="194"/>
      <c r="Y338" s="195"/>
      <c r="Z338" s="196"/>
      <c r="AA338" s="166"/>
      <c r="AB338" s="192"/>
      <c r="AC338" s="193"/>
      <c r="AD338" s="194"/>
      <c r="AE338" s="194"/>
      <c r="AF338" s="195"/>
      <c r="AG338" s="195"/>
      <c r="AH338" s="194"/>
      <c r="AI338" s="193"/>
      <c r="AJ338" s="194"/>
      <c r="AK338" s="194"/>
      <c r="AL338" s="195"/>
      <c r="AM338" s="196"/>
      <c r="AN338" s="166"/>
      <c r="AO338" s="192"/>
      <c r="AP338" s="193"/>
      <c r="AQ338" s="194"/>
      <c r="AR338" s="194"/>
      <c r="AS338" s="195"/>
      <c r="AT338" s="195"/>
      <c r="AU338" s="194"/>
      <c r="AV338" s="193"/>
      <c r="AW338" s="194"/>
      <c r="AX338" s="194"/>
      <c r="AY338" s="195"/>
      <c r="AZ338" s="196"/>
      <c r="BA338" s="166"/>
      <c r="BB338" s="192"/>
      <c r="BC338" s="193"/>
      <c r="BD338" s="194"/>
      <c r="BE338" s="194"/>
      <c r="BF338" s="195"/>
      <c r="BG338" s="195"/>
      <c r="BH338" s="194"/>
      <c r="BI338" s="193"/>
      <c r="BJ338" s="194"/>
      <c r="BK338" s="194"/>
      <c r="BL338" s="195"/>
      <c r="BM338" s="196"/>
    </row>
    <row r="339" spans="1:65" ht="13.5" customHeight="1">
      <c r="A339" s="191"/>
      <c r="B339" s="192">
        <v>2</v>
      </c>
      <c r="C339" s="193"/>
      <c r="D339" s="194"/>
      <c r="E339" s="194"/>
      <c r="F339" s="195"/>
      <c r="G339" s="195"/>
      <c r="H339" s="194">
        <v>2</v>
      </c>
      <c r="I339" s="193"/>
      <c r="J339" s="194"/>
      <c r="K339" s="194"/>
      <c r="L339" s="195"/>
      <c r="M339" s="196"/>
      <c r="N339" s="166"/>
      <c r="O339" s="192">
        <v>2</v>
      </c>
      <c r="P339" s="193"/>
      <c r="Q339" s="194"/>
      <c r="R339" s="194"/>
      <c r="S339" s="195"/>
      <c r="T339" s="195"/>
      <c r="U339" s="194">
        <v>2</v>
      </c>
      <c r="V339" s="193"/>
      <c r="W339" s="194"/>
      <c r="X339" s="194"/>
      <c r="Y339" s="195"/>
      <c r="Z339" s="196"/>
      <c r="AA339" s="166"/>
      <c r="AB339" s="192">
        <v>2</v>
      </c>
      <c r="AC339" s="193"/>
      <c r="AD339" s="194"/>
      <c r="AE339" s="194"/>
      <c r="AF339" s="195"/>
      <c r="AG339" s="195"/>
      <c r="AH339" s="194">
        <v>2</v>
      </c>
      <c r="AI339" s="193"/>
      <c r="AJ339" s="194"/>
      <c r="AK339" s="194"/>
      <c r="AL339" s="195"/>
      <c r="AM339" s="196"/>
      <c r="AN339" s="166"/>
      <c r="AO339" s="192">
        <v>2</v>
      </c>
      <c r="AP339" s="193"/>
      <c r="AQ339" s="194"/>
      <c r="AR339" s="194"/>
      <c r="AS339" s="195"/>
      <c r="AT339" s="195"/>
      <c r="AU339" s="194">
        <v>2</v>
      </c>
      <c r="AV339" s="193"/>
      <c r="AW339" s="194"/>
      <c r="AX339" s="194"/>
      <c r="AY339" s="195"/>
      <c r="AZ339" s="196"/>
      <c r="BA339" s="166"/>
      <c r="BB339" s="192">
        <v>2</v>
      </c>
      <c r="BC339" s="193"/>
      <c r="BD339" s="194"/>
      <c r="BE339" s="194"/>
      <c r="BF339" s="195"/>
      <c r="BG339" s="195"/>
      <c r="BH339" s="194">
        <v>2</v>
      </c>
      <c r="BI339" s="193"/>
      <c r="BJ339" s="194"/>
      <c r="BK339" s="194"/>
      <c r="BL339" s="195"/>
      <c r="BM339" s="196"/>
    </row>
    <row r="340" spans="1:65" ht="13.5" customHeight="1">
      <c r="A340" s="191"/>
      <c r="B340" s="192"/>
      <c r="C340" s="193"/>
      <c r="D340" s="194"/>
      <c r="E340" s="194"/>
      <c r="F340" s="195"/>
      <c r="G340" s="195"/>
      <c r="H340" s="194"/>
      <c r="I340" s="193"/>
      <c r="J340" s="194"/>
      <c r="K340" s="194"/>
      <c r="L340" s="195"/>
      <c r="M340" s="196"/>
      <c r="N340" s="166"/>
      <c r="O340" s="192"/>
      <c r="P340" s="193"/>
      <c r="Q340" s="194"/>
      <c r="R340" s="194"/>
      <c r="S340" s="195"/>
      <c r="T340" s="195"/>
      <c r="U340" s="194"/>
      <c r="V340" s="193"/>
      <c r="W340" s="194"/>
      <c r="X340" s="194"/>
      <c r="Y340" s="195"/>
      <c r="Z340" s="196"/>
      <c r="AA340" s="166"/>
      <c r="AB340" s="192"/>
      <c r="AC340" s="193"/>
      <c r="AD340" s="194"/>
      <c r="AE340" s="194"/>
      <c r="AF340" s="195"/>
      <c r="AG340" s="195"/>
      <c r="AH340" s="194"/>
      <c r="AI340" s="193"/>
      <c r="AJ340" s="194"/>
      <c r="AK340" s="194"/>
      <c r="AL340" s="195"/>
      <c r="AM340" s="196"/>
      <c r="AN340" s="166"/>
      <c r="AO340" s="192"/>
      <c r="AP340" s="193"/>
      <c r="AQ340" s="194"/>
      <c r="AR340" s="194"/>
      <c r="AS340" s="195"/>
      <c r="AT340" s="195"/>
      <c r="AU340" s="194"/>
      <c r="AV340" s="193"/>
      <c r="AW340" s="194"/>
      <c r="AX340" s="194"/>
      <c r="AY340" s="195"/>
      <c r="AZ340" s="196"/>
      <c r="BA340" s="166"/>
      <c r="BB340" s="192"/>
      <c r="BC340" s="193"/>
      <c r="BD340" s="194"/>
      <c r="BE340" s="194"/>
      <c r="BF340" s="195"/>
      <c r="BG340" s="195"/>
      <c r="BH340" s="194"/>
      <c r="BI340" s="193"/>
      <c r="BJ340" s="194"/>
      <c r="BK340" s="194"/>
      <c r="BL340" s="195"/>
      <c r="BM340" s="196"/>
    </row>
    <row r="341" spans="1:65" ht="13.5" customHeight="1">
      <c r="A341" s="191"/>
      <c r="B341" s="192">
        <v>3</v>
      </c>
      <c r="C341" s="193"/>
      <c r="D341" s="194"/>
      <c r="E341" s="194"/>
      <c r="F341" s="195"/>
      <c r="G341" s="195"/>
      <c r="H341" s="194">
        <v>3</v>
      </c>
      <c r="I341" s="193"/>
      <c r="J341" s="194"/>
      <c r="K341" s="194"/>
      <c r="L341" s="195"/>
      <c r="M341" s="196"/>
      <c r="N341" s="166"/>
      <c r="O341" s="192">
        <v>3</v>
      </c>
      <c r="P341" s="193"/>
      <c r="Q341" s="194"/>
      <c r="R341" s="194"/>
      <c r="S341" s="195"/>
      <c r="T341" s="195"/>
      <c r="U341" s="194">
        <v>3</v>
      </c>
      <c r="V341" s="193"/>
      <c r="W341" s="194"/>
      <c r="X341" s="194"/>
      <c r="Y341" s="195"/>
      <c r="Z341" s="196"/>
      <c r="AA341" s="166"/>
      <c r="AB341" s="192">
        <v>3</v>
      </c>
      <c r="AC341" s="193"/>
      <c r="AD341" s="194"/>
      <c r="AE341" s="194"/>
      <c r="AF341" s="195"/>
      <c r="AG341" s="195"/>
      <c r="AH341" s="194">
        <v>3</v>
      </c>
      <c r="AI341" s="193"/>
      <c r="AJ341" s="194"/>
      <c r="AK341" s="194"/>
      <c r="AL341" s="195"/>
      <c r="AM341" s="196"/>
      <c r="AN341" s="166"/>
      <c r="AO341" s="192">
        <v>3</v>
      </c>
      <c r="AP341" s="193"/>
      <c r="AQ341" s="194"/>
      <c r="AR341" s="194"/>
      <c r="AS341" s="195"/>
      <c r="AT341" s="195"/>
      <c r="AU341" s="194">
        <v>3</v>
      </c>
      <c r="AV341" s="193"/>
      <c r="AW341" s="194"/>
      <c r="AX341" s="194"/>
      <c r="AY341" s="195"/>
      <c r="AZ341" s="196"/>
      <c r="BA341" s="166"/>
      <c r="BB341" s="192">
        <v>3</v>
      </c>
      <c r="BC341" s="193"/>
      <c r="BD341" s="194"/>
      <c r="BE341" s="194"/>
      <c r="BF341" s="195"/>
      <c r="BG341" s="195"/>
      <c r="BH341" s="194">
        <v>3</v>
      </c>
      <c r="BI341" s="193"/>
      <c r="BJ341" s="194"/>
      <c r="BK341" s="194"/>
      <c r="BL341" s="195"/>
      <c r="BM341" s="196"/>
    </row>
    <row r="342" spans="1:65" ht="13.5" customHeight="1">
      <c r="A342" s="191"/>
      <c r="B342" s="192"/>
      <c r="C342" s="193"/>
      <c r="D342" s="194"/>
      <c r="E342" s="194"/>
      <c r="F342" s="195"/>
      <c r="G342" s="195"/>
      <c r="H342" s="194"/>
      <c r="I342" s="193"/>
      <c r="J342" s="194"/>
      <c r="K342" s="194"/>
      <c r="L342" s="195"/>
      <c r="M342" s="196"/>
      <c r="N342" s="166"/>
      <c r="O342" s="192"/>
      <c r="P342" s="193"/>
      <c r="Q342" s="194"/>
      <c r="R342" s="194"/>
      <c r="S342" s="195"/>
      <c r="T342" s="195"/>
      <c r="U342" s="194"/>
      <c r="V342" s="193"/>
      <c r="W342" s="194"/>
      <c r="X342" s="194"/>
      <c r="Y342" s="195"/>
      <c r="Z342" s="196"/>
      <c r="AA342" s="166"/>
      <c r="AB342" s="192"/>
      <c r="AC342" s="193"/>
      <c r="AD342" s="194"/>
      <c r="AE342" s="194"/>
      <c r="AF342" s="195"/>
      <c r="AG342" s="195"/>
      <c r="AH342" s="194"/>
      <c r="AI342" s="193"/>
      <c r="AJ342" s="194"/>
      <c r="AK342" s="194"/>
      <c r="AL342" s="195"/>
      <c r="AM342" s="196"/>
      <c r="AN342" s="166"/>
      <c r="AO342" s="192"/>
      <c r="AP342" s="193"/>
      <c r="AQ342" s="194"/>
      <c r="AR342" s="194"/>
      <c r="AS342" s="195"/>
      <c r="AT342" s="195"/>
      <c r="AU342" s="194"/>
      <c r="AV342" s="193"/>
      <c r="AW342" s="194"/>
      <c r="AX342" s="194"/>
      <c r="AY342" s="195"/>
      <c r="AZ342" s="196"/>
      <c r="BA342" s="166"/>
      <c r="BB342" s="192"/>
      <c r="BC342" s="193"/>
      <c r="BD342" s="194"/>
      <c r="BE342" s="194"/>
      <c r="BF342" s="195"/>
      <c r="BG342" s="195"/>
      <c r="BH342" s="194"/>
      <c r="BI342" s="193"/>
      <c r="BJ342" s="194"/>
      <c r="BK342" s="194"/>
      <c r="BL342" s="195"/>
      <c r="BM342" s="196"/>
    </row>
    <row r="343" spans="1:65" ht="13.5" customHeight="1">
      <c r="A343" s="191"/>
      <c r="B343" s="192">
        <v>4</v>
      </c>
      <c r="C343" s="193"/>
      <c r="D343" s="194"/>
      <c r="E343" s="194"/>
      <c r="F343" s="195"/>
      <c r="G343" s="195"/>
      <c r="H343" s="194">
        <v>4</v>
      </c>
      <c r="I343" s="193"/>
      <c r="J343" s="194"/>
      <c r="K343" s="194"/>
      <c r="L343" s="195"/>
      <c r="M343" s="196"/>
      <c r="N343" s="166"/>
      <c r="O343" s="192">
        <v>4</v>
      </c>
      <c r="P343" s="193"/>
      <c r="Q343" s="194"/>
      <c r="R343" s="194"/>
      <c r="S343" s="195"/>
      <c r="T343" s="195"/>
      <c r="U343" s="194">
        <v>4</v>
      </c>
      <c r="V343" s="193"/>
      <c r="W343" s="194"/>
      <c r="X343" s="194"/>
      <c r="Y343" s="195"/>
      <c r="Z343" s="196"/>
      <c r="AA343" s="166"/>
      <c r="AB343" s="192">
        <v>4</v>
      </c>
      <c r="AC343" s="193"/>
      <c r="AD343" s="194"/>
      <c r="AE343" s="194"/>
      <c r="AF343" s="195"/>
      <c r="AG343" s="195"/>
      <c r="AH343" s="194">
        <v>4</v>
      </c>
      <c r="AI343" s="193"/>
      <c r="AJ343" s="194"/>
      <c r="AK343" s="194"/>
      <c r="AL343" s="195"/>
      <c r="AM343" s="196"/>
      <c r="AN343" s="166"/>
      <c r="AO343" s="192">
        <v>4</v>
      </c>
      <c r="AP343" s="193"/>
      <c r="AQ343" s="194"/>
      <c r="AR343" s="194"/>
      <c r="AS343" s="195"/>
      <c r="AT343" s="195"/>
      <c r="AU343" s="194">
        <v>4</v>
      </c>
      <c r="AV343" s="193"/>
      <c r="AW343" s="194"/>
      <c r="AX343" s="194"/>
      <c r="AY343" s="195"/>
      <c r="AZ343" s="196"/>
      <c r="BA343" s="166"/>
      <c r="BB343" s="192">
        <v>4</v>
      </c>
      <c r="BC343" s="193"/>
      <c r="BD343" s="194"/>
      <c r="BE343" s="194"/>
      <c r="BF343" s="195"/>
      <c r="BG343" s="195"/>
      <c r="BH343" s="194">
        <v>4</v>
      </c>
      <c r="BI343" s="193"/>
      <c r="BJ343" s="194"/>
      <c r="BK343" s="194"/>
      <c r="BL343" s="195"/>
      <c r="BM343" s="196"/>
    </row>
    <row r="344" spans="1:65" ht="13.5" customHeight="1">
      <c r="A344" s="191"/>
      <c r="B344" s="192"/>
      <c r="C344" s="193"/>
      <c r="D344" s="194"/>
      <c r="E344" s="194"/>
      <c r="F344" s="195"/>
      <c r="G344" s="195"/>
      <c r="H344" s="194"/>
      <c r="I344" s="193"/>
      <c r="J344" s="194"/>
      <c r="K344" s="194"/>
      <c r="L344" s="195"/>
      <c r="M344" s="196"/>
      <c r="N344" s="166"/>
      <c r="O344" s="192"/>
      <c r="P344" s="193"/>
      <c r="Q344" s="194"/>
      <c r="R344" s="194"/>
      <c r="S344" s="195"/>
      <c r="T344" s="195"/>
      <c r="U344" s="194"/>
      <c r="V344" s="193"/>
      <c r="W344" s="194"/>
      <c r="X344" s="194"/>
      <c r="Y344" s="195"/>
      <c r="Z344" s="196"/>
      <c r="AA344" s="166"/>
      <c r="AB344" s="192"/>
      <c r="AC344" s="193"/>
      <c r="AD344" s="194"/>
      <c r="AE344" s="194"/>
      <c r="AF344" s="195"/>
      <c r="AG344" s="195"/>
      <c r="AH344" s="194"/>
      <c r="AI344" s="193"/>
      <c r="AJ344" s="194"/>
      <c r="AK344" s="194"/>
      <c r="AL344" s="195"/>
      <c r="AM344" s="196"/>
      <c r="AN344" s="166"/>
      <c r="AO344" s="192"/>
      <c r="AP344" s="193"/>
      <c r="AQ344" s="194"/>
      <c r="AR344" s="194"/>
      <c r="AS344" s="195"/>
      <c r="AT344" s="195"/>
      <c r="AU344" s="194"/>
      <c r="AV344" s="193"/>
      <c r="AW344" s="194"/>
      <c r="AX344" s="194"/>
      <c r="AY344" s="195"/>
      <c r="AZ344" s="196"/>
      <c r="BA344" s="166"/>
      <c r="BB344" s="192"/>
      <c r="BC344" s="193"/>
      <c r="BD344" s="194"/>
      <c r="BE344" s="194"/>
      <c r="BF344" s="195"/>
      <c r="BG344" s="195"/>
      <c r="BH344" s="194"/>
      <c r="BI344" s="193"/>
      <c r="BJ344" s="194"/>
      <c r="BK344" s="194"/>
      <c r="BL344" s="195"/>
      <c r="BM344" s="196"/>
    </row>
    <row r="345" spans="1:65" ht="13.5" customHeight="1">
      <c r="A345" s="191"/>
      <c r="B345" s="192">
        <v>5</v>
      </c>
      <c r="C345" s="193"/>
      <c r="D345" s="194"/>
      <c r="E345" s="194"/>
      <c r="F345" s="195"/>
      <c r="G345" s="195"/>
      <c r="H345" s="194">
        <v>5</v>
      </c>
      <c r="I345" s="193"/>
      <c r="J345" s="194"/>
      <c r="K345" s="194"/>
      <c r="L345" s="195"/>
      <c r="M345" s="196"/>
      <c r="N345" s="166"/>
      <c r="O345" s="192">
        <v>5</v>
      </c>
      <c r="P345" s="193"/>
      <c r="Q345" s="194"/>
      <c r="R345" s="194"/>
      <c r="S345" s="195"/>
      <c r="T345" s="195"/>
      <c r="U345" s="194">
        <v>5</v>
      </c>
      <c r="V345" s="193"/>
      <c r="W345" s="194"/>
      <c r="X345" s="194"/>
      <c r="Y345" s="195"/>
      <c r="Z345" s="196"/>
      <c r="AA345" s="166"/>
      <c r="AB345" s="192">
        <v>5</v>
      </c>
      <c r="AC345" s="193"/>
      <c r="AD345" s="194"/>
      <c r="AE345" s="194"/>
      <c r="AF345" s="195"/>
      <c r="AG345" s="195"/>
      <c r="AH345" s="194">
        <v>5</v>
      </c>
      <c r="AI345" s="193"/>
      <c r="AJ345" s="194"/>
      <c r="AK345" s="194"/>
      <c r="AL345" s="195"/>
      <c r="AM345" s="196"/>
      <c r="AN345" s="166"/>
      <c r="AO345" s="192">
        <v>5</v>
      </c>
      <c r="AP345" s="193"/>
      <c r="AQ345" s="194"/>
      <c r="AR345" s="194"/>
      <c r="AS345" s="195"/>
      <c r="AT345" s="195"/>
      <c r="AU345" s="194">
        <v>5</v>
      </c>
      <c r="AV345" s="193"/>
      <c r="AW345" s="194"/>
      <c r="AX345" s="194"/>
      <c r="AY345" s="195"/>
      <c r="AZ345" s="196"/>
      <c r="BA345" s="166"/>
      <c r="BB345" s="192">
        <v>5</v>
      </c>
      <c r="BC345" s="193"/>
      <c r="BD345" s="194"/>
      <c r="BE345" s="194"/>
      <c r="BF345" s="195"/>
      <c r="BG345" s="195"/>
      <c r="BH345" s="194">
        <v>5</v>
      </c>
      <c r="BI345" s="193"/>
      <c r="BJ345" s="194"/>
      <c r="BK345" s="194"/>
      <c r="BL345" s="195"/>
      <c r="BM345" s="196"/>
    </row>
    <row r="346" spans="1:65" ht="13.5" customHeight="1">
      <c r="A346" s="191"/>
      <c r="B346" s="192"/>
      <c r="C346" s="193"/>
      <c r="D346" s="194"/>
      <c r="E346" s="194"/>
      <c r="F346" s="195"/>
      <c r="G346" s="195"/>
      <c r="H346" s="194"/>
      <c r="I346" s="193"/>
      <c r="J346" s="194"/>
      <c r="K346" s="194"/>
      <c r="L346" s="195"/>
      <c r="M346" s="196"/>
      <c r="N346" s="166"/>
      <c r="O346" s="192"/>
      <c r="P346" s="193"/>
      <c r="Q346" s="194"/>
      <c r="R346" s="194"/>
      <c r="S346" s="195"/>
      <c r="T346" s="195"/>
      <c r="U346" s="194"/>
      <c r="V346" s="193"/>
      <c r="W346" s="194"/>
      <c r="X346" s="194"/>
      <c r="Y346" s="195"/>
      <c r="Z346" s="196"/>
      <c r="AA346" s="166"/>
      <c r="AB346" s="192"/>
      <c r="AC346" s="193"/>
      <c r="AD346" s="194"/>
      <c r="AE346" s="194"/>
      <c r="AF346" s="195"/>
      <c r="AG346" s="195"/>
      <c r="AH346" s="194"/>
      <c r="AI346" s="193"/>
      <c r="AJ346" s="194"/>
      <c r="AK346" s="194"/>
      <c r="AL346" s="195"/>
      <c r="AM346" s="196"/>
      <c r="AN346" s="166"/>
      <c r="AO346" s="192"/>
      <c r="AP346" s="193"/>
      <c r="AQ346" s="194"/>
      <c r="AR346" s="194"/>
      <c r="AS346" s="195"/>
      <c r="AT346" s="195"/>
      <c r="AU346" s="194"/>
      <c r="AV346" s="193"/>
      <c r="AW346" s="194"/>
      <c r="AX346" s="194"/>
      <c r="AY346" s="195"/>
      <c r="AZ346" s="196"/>
      <c r="BA346" s="166"/>
      <c r="BB346" s="192"/>
      <c r="BC346" s="193"/>
      <c r="BD346" s="194"/>
      <c r="BE346" s="194"/>
      <c r="BF346" s="195"/>
      <c r="BG346" s="195"/>
      <c r="BH346" s="194"/>
      <c r="BI346" s="193"/>
      <c r="BJ346" s="194"/>
      <c r="BK346" s="194"/>
      <c r="BL346" s="195"/>
      <c r="BM346" s="196"/>
    </row>
    <row r="347" spans="1:65" ht="13.5" customHeight="1">
      <c r="A347" s="191"/>
      <c r="B347" s="192">
        <v>6</v>
      </c>
      <c r="C347" s="193"/>
      <c r="D347" s="194"/>
      <c r="E347" s="194"/>
      <c r="F347" s="195"/>
      <c r="G347" s="195"/>
      <c r="H347" s="194">
        <v>6</v>
      </c>
      <c r="I347" s="193"/>
      <c r="J347" s="194"/>
      <c r="K347" s="194"/>
      <c r="L347" s="195"/>
      <c r="M347" s="196"/>
      <c r="N347" s="166"/>
      <c r="O347" s="192">
        <v>6</v>
      </c>
      <c r="P347" s="193"/>
      <c r="Q347" s="194"/>
      <c r="R347" s="194"/>
      <c r="S347" s="195"/>
      <c r="T347" s="195"/>
      <c r="U347" s="194">
        <v>6</v>
      </c>
      <c r="V347" s="193"/>
      <c r="W347" s="194"/>
      <c r="X347" s="194"/>
      <c r="Y347" s="195"/>
      <c r="Z347" s="196"/>
      <c r="AA347" s="166"/>
      <c r="AB347" s="192">
        <v>6</v>
      </c>
      <c r="AC347" s="193"/>
      <c r="AD347" s="194"/>
      <c r="AE347" s="194"/>
      <c r="AF347" s="195"/>
      <c r="AG347" s="195"/>
      <c r="AH347" s="194">
        <v>6</v>
      </c>
      <c r="AI347" s="193"/>
      <c r="AJ347" s="194"/>
      <c r="AK347" s="194"/>
      <c r="AL347" s="195"/>
      <c r="AM347" s="196"/>
      <c r="AN347" s="166"/>
      <c r="AO347" s="192">
        <v>6</v>
      </c>
      <c r="AP347" s="193"/>
      <c r="AQ347" s="194"/>
      <c r="AR347" s="194"/>
      <c r="AS347" s="195"/>
      <c r="AT347" s="195"/>
      <c r="AU347" s="194">
        <v>6</v>
      </c>
      <c r="AV347" s="193"/>
      <c r="AW347" s="194"/>
      <c r="AX347" s="194"/>
      <c r="AY347" s="195"/>
      <c r="AZ347" s="196"/>
      <c r="BA347" s="166"/>
      <c r="BB347" s="192">
        <v>6</v>
      </c>
      <c r="BC347" s="193"/>
      <c r="BD347" s="194"/>
      <c r="BE347" s="194"/>
      <c r="BF347" s="195"/>
      <c r="BG347" s="195"/>
      <c r="BH347" s="194">
        <v>6</v>
      </c>
      <c r="BI347" s="193"/>
      <c r="BJ347" s="194"/>
      <c r="BK347" s="194"/>
      <c r="BL347" s="195"/>
      <c r="BM347" s="196"/>
    </row>
    <row r="348" spans="1:65" ht="13.5" customHeight="1">
      <c r="A348" s="191"/>
      <c r="B348" s="192"/>
      <c r="C348" s="193"/>
      <c r="D348" s="194"/>
      <c r="E348" s="194"/>
      <c r="F348" s="195"/>
      <c r="G348" s="195"/>
      <c r="H348" s="194"/>
      <c r="I348" s="193"/>
      <c r="J348" s="194"/>
      <c r="K348" s="194"/>
      <c r="L348" s="195"/>
      <c r="M348" s="196"/>
      <c r="N348" s="166"/>
      <c r="O348" s="192"/>
      <c r="P348" s="193"/>
      <c r="Q348" s="194"/>
      <c r="R348" s="194"/>
      <c r="S348" s="195"/>
      <c r="T348" s="195"/>
      <c r="U348" s="194"/>
      <c r="V348" s="193"/>
      <c r="W348" s="194"/>
      <c r="X348" s="194"/>
      <c r="Y348" s="195"/>
      <c r="Z348" s="196"/>
      <c r="AA348" s="166"/>
      <c r="AB348" s="192"/>
      <c r="AC348" s="193"/>
      <c r="AD348" s="194"/>
      <c r="AE348" s="194"/>
      <c r="AF348" s="195"/>
      <c r="AG348" s="195"/>
      <c r="AH348" s="194"/>
      <c r="AI348" s="193"/>
      <c r="AJ348" s="194"/>
      <c r="AK348" s="194"/>
      <c r="AL348" s="195"/>
      <c r="AM348" s="196"/>
      <c r="AN348" s="166"/>
      <c r="AO348" s="192"/>
      <c r="AP348" s="193"/>
      <c r="AQ348" s="194"/>
      <c r="AR348" s="194"/>
      <c r="AS348" s="195"/>
      <c r="AT348" s="195"/>
      <c r="AU348" s="194"/>
      <c r="AV348" s="193"/>
      <c r="AW348" s="194"/>
      <c r="AX348" s="194"/>
      <c r="AY348" s="195"/>
      <c r="AZ348" s="196"/>
      <c r="BA348" s="166"/>
      <c r="BB348" s="192"/>
      <c r="BC348" s="193"/>
      <c r="BD348" s="194"/>
      <c r="BE348" s="194"/>
      <c r="BF348" s="195"/>
      <c r="BG348" s="195"/>
      <c r="BH348" s="194"/>
      <c r="BI348" s="193"/>
      <c r="BJ348" s="194"/>
      <c r="BK348" s="194"/>
      <c r="BL348" s="195"/>
      <c r="BM348" s="196"/>
    </row>
    <row r="349" spans="1:65" ht="13.5" customHeight="1">
      <c r="A349" s="197"/>
      <c r="B349" s="198" t="s">
        <v>90</v>
      </c>
      <c r="C349" s="198"/>
      <c r="D349" s="199" t="s">
        <v>91</v>
      </c>
      <c r="E349" s="199"/>
      <c r="F349" s="200"/>
      <c r="G349" s="200"/>
      <c r="H349" s="199" t="s">
        <v>90</v>
      </c>
      <c r="I349" s="199"/>
      <c r="J349" s="199" t="s">
        <v>91</v>
      </c>
      <c r="K349" s="199"/>
      <c r="L349" s="201"/>
      <c r="M349" s="201"/>
      <c r="N349" s="166"/>
      <c r="O349" s="198" t="s">
        <v>90</v>
      </c>
      <c r="P349" s="198"/>
      <c r="Q349" s="199" t="s">
        <v>91</v>
      </c>
      <c r="R349" s="199"/>
      <c r="S349" s="200"/>
      <c r="T349" s="200"/>
      <c r="U349" s="202" t="s">
        <v>90</v>
      </c>
      <c r="V349" s="202"/>
      <c r="W349" s="202" t="s">
        <v>91</v>
      </c>
      <c r="X349" s="202"/>
      <c r="Y349" s="201"/>
      <c r="Z349" s="201"/>
      <c r="AA349" s="166"/>
      <c r="AB349" s="203" t="s">
        <v>90</v>
      </c>
      <c r="AC349" s="203"/>
      <c r="AD349" s="202" t="s">
        <v>91</v>
      </c>
      <c r="AE349" s="202"/>
      <c r="AF349" s="200"/>
      <c r="AG349" s="200"/>
      <c r="AH349" s="202" t="s">
        <v>90</v>
      </c>
      <c r="AI349" s="202"/>
      <c r="AJ349" s="202" t="s">
        <v>91</v>
      </c>
      <c r="AK349" s="202"/>
      <c r="AL349" s="201"/>
      <c r="AM349" s="201"/>
      <c r="AN349" s="166"/>
      <c r="AO349" s="203" t="s">
        <v>90</v>
      </c>
      <c r="AP349" s="203"/>
      <c r="AQ349" s="202" t="s">
        <v>91</v>
      </c>
      <c r="AR349" s="202"/>
      <c r="AS349" s="200"/>
      <c r="AT349" s="200"/>
      <c r="AU349" s="202" t="s">
        <v>90</v>
      </c>
      <c r="AV349" s="202"/>
      <c r="AW349" s="202" t="s">
        <v>91</v>
      </c>
      <c r="AX349" s="202"/>
      <c r="AY349" s="201"/>
      <c r="AZ349" s="201"/>
      <c r="BA349" s="166"/>
      <c r="BB349" s="203" t="s">
        <v>90</v>
      </c>
      <c r="BC349" s="203"/>
      <c r="BD349" s="202" t="s">
        <v>91</v>
      </c>
      <c r="BE349" s="202"/>
      <c r="BF349" s="204"/>
      <c r="BG349" s="204"/>
      <c r="BH349" s="202" t="s">
        <v>90</v>
      </c>
      <c r="BI349" s="202"/>
      <c r="BJ349" s="202" t="s">
        <v>91</v>
      </c>
      <c r="BK349" s="202"/>
      <c r="BL349" s="205"/>
      <c r="BM349" s="205"/>
    </row>
    <row r="350" spans="1:65" ht="10.5" customHeight="1">
      <c r="A350" s="155"/>
      <c r="B350" s="206"/>
      <c r="C350" s="166"/>
      <c r="D350" s="206"/>
      <c r="E350" s="206"/>
      <c r="F350" s="207"/>
      <c r="G350" s="207"/>
      <c r="H350" s="206"/>
      <c r="I350" s="166"/>
      <c r="J350" s="206"/>
      <c r="K350" s="206"/>
      <c r="L350" s="207"/>
      <c r="M350" s="207"/>
      <c r="N350" s="166"/>
      <c r="O350" s="206"/>
      <c r="P350" s="166"/>
      <c r="Q350" s="206"/>
      <c r="R350" s="206"/>
      <c r="S350" s="207"/>
      <c r="T350" s="207"/>
      <c r="U350" s="206"/>
      <c r="V350" s="166"/>
      <c r="W350" s="206"/>
      <c r="X350" s="206"/>
      <c r="Y350" s="207"/>
      <c r="Z350" s="207"/>
      <c r="AA350" s="166"/>
      <c r="AB350" s="206"/>
      <c r="AC350" s="166"/>
      <c r="AD350" s="206"/>
      <c r="AE350" s="206"/>
      <c r="AF350" s="207"/>
      <c r="AG350" s="207"/>
      <c r="AH350" s="206"/>
      <c r="AI350" s="166"/>
      <c r="AJ350" s="206"/>
      <c r="AK350" s="206"/>
      <c r="AL350" s="207"/>
      <c r="AM350" s="207"/>
      <c r="AN350" s="166"/>
      <c r="AO350" s="206"/>
      <c r="AP350" s="166"/>
      <c r="AQ350" s="206"/>
      <c r="AR350" s="206"/>
      <c r="AS350" s="207"/>
      <c r="AT350" s="207"/>
      <c r="AU350" s="206"/>
      <c r="AV350" s="166"/>
      <c r="AW350" s="206"/>
      <c r="AX350" s="206"/>
      <c r="AY350" s="207"/>
      <c r="AZ350" s="207"/>
      <c r="BA350" s="166"/>
      <c r="BB350" s="206"/>
      <c r="BC350" s="166"/>
      <c r="BD350" s="206"/>
      <c r="BE350" s="206"/>
      <c r="BF350" s="207"/>
      <c r="BG350" s="207"/>
      <c r="BH350" s="206"/>
      <c r="BI350" s="166"/>
      <c r="BJ350" s="206"/>
      <c r="BK350" s="206"/>
      <c r="BL350" s="207"/>
      <c r="BM350" s="208"/>
    </row>
    <row r="351" spans="1:65" ht="15" customHeight="1">
      <c r="A351" s="209" t="s">
        <v>92</v>
      </c>
      <c r="B351" s="209"/>
      <c r="C351" s="209"/>
      <c r="D351" s="209"/>
      <c r="E351" s="210" t="str">
        <f>O331</f>
        <v>SK TO Duchcov</v>
      </c>
      <c r="F351" s="210"/>
      <c r="G351" s="210"/>
      <c r="H351" s="210"/>
      <c r="I351" s="210"/>
      <c r="J351" s="210"/>
      <c r="K351" s="210"/>
      <c r="L351" s="211" t="s">
        <v>93</v>
      </c>
      <c r="M351" s="211"/>
      <c r="N351" s="211"/>
      <c r="O351" s="211"/>
      <c r="P351" s="211"/>
      <c r="Q351" s="295" t="str">
        <f aca="true" t="shared" si="6" ref="Q351">AB331</f>
        <v>TJ Orion Praha</v>
      </c>
      <c r="R351" s="295"/>
      <c r="S351" s="295"/>
      <c r="T351" s="295"/>
      <c r="U351" s="295"/>
      <c r="V351" s="295"/>
      <c r="W351" s="213" t="s">
        <v>94</v>
      </c>
      <c r="X351" s="213"/>
      <c r="Y351" s="213"/>
      <c r="Z351" s="166"/>
      <c r="AA351" s="214" t="s">
        <v>95</v>
      </c>
      <c r="AB351" s="214"/>
      <c r="AC351" s="214"/>
      <c r="AD351" s="214"/>
      <c r="AE351" s="214"/>
      <c r="AF351" s="215" t="s">
        <v>96</v>
      </c>
      <c r="AG351" s="216" t="s">
        <v>97</v>
      </c>
      <c r="AH351" s="166"/>
      <c r="AI351" s="217" t="s">
        <v>98</v>
      </c>
      <c r="AJ351" s="218"/>
      <c r="AK351" s="218"/>
      <c r="AL351" s="218"/>
      <c r="AM351" s="218"/>
      <c r="AN351" s="218"/>
      <c r="AO351" s="218"/>
      <c r="AP351" s="218"/>
      <c r="AQ351" s="218"/>
      <c r="AR351" s="218"/>
      <c r="AS351" s="218"/>
      <c r="AT351" s="218"/>
      <c r="AU351" s="218"/>
      <c r="AV351" s="218"/>
      <c r="AW351" s="218"/>
      <c r="AX351" s="218"/>
      <c r="AY351" s="218"/>
      <c r="AZ351" s="218"/>
      <c r="BA351" s="218"/>
      <c r="BB351" s="166"/>
      <c r="BC351" s="166"/>
      <c r="BD351" s="166"/>
      <c r="BE351" s="166"/>
      <c r="BF351" s="166"/>
      <c r="BG351" s="166"/>
      <c r="BH351" s="166"/>
      <c r="BI351" s="166"/>
      <c r="BJ351" s="166"/>
      <c r="BK351" s="166"/>
      <c r="BL351" s="166"/>
      <c r="BM351" s="219"/>
    </row>
    <row r="352" spans="1:65" ht="15" customHeight="1">
      <c r="A352" s="220" t="s">
        <v>99</v>
      </c>
      <c r="B352" s="220"/>
      <c r="C352" s="220"/>
      <c r="D352" s="220"/>
      <c r="E352" s="220"/>
      <c r="F352" s="220"/>
      <c r="G352" s="220"/>
      <c r="H352" s="220"/>
      <c r="I352" s="220"/>
      <c r="J352" s="221" t="s">
        <v>100</v>
      </c>
      <c r="K352" s="221"/>
      <c r="L352" s="222" t="s">
        <v>99</v>
      </c>
      <c r="M352" s="222"/>
      <c r="N352" s="222"/>
      <c r="O352" s="222"/>
      <c r="P352" s="222"/>
      <c r="Q352" s="222"/>
      <c r="R352" s="222"/>
      <c r="S352" s="222"/>
      <c r="T352" s="222"/>
      <c r="U352" s="223" t="s">
        <v>100</v>
      </c>
      <c r="V352" s="223"/>
      <c r="W352" s="224" t="s">
        <v>101</v>
      </c>
      <c r="X352" s="225" t="s">
        <v>102</v>
      </c>
      <c r="Y352" s="225" t="s">
        <v>103</v>
      </c>
      <c r="Z352" s="225"/>
      <c r="AA352" s="225" t="s">
        <v>104</v>
      </c>
      <c r="AB352" s="226" t="s">
        <v>105</v>
      </c>
      <c r="AC352" s="227" t="s">
        <v>106</v>
      </c>
      <c r="AD352" s="228" t="s">
        <v>107</v>
      </c>
      <c r="AE352" s="228"/>
      <c r="AF352" s="228"/>
      <c r="AG352" s="228"/>
      <c r="AH352" s="145"/>
      <c r="AI352" s="229"/>
      <c r="AJ352" s="229"/>
      <c r="AK352" s="229"/>
      <c r="AL352" s="229"/>
      <c r="AM352" s="229"/>
      <c r="AN352" s="229"/>
      <c r="AO352" s="229"/>
      <c r="AP352" s="229"/>
      <c r="AQ352" s="229"/>
      <c r="AR352" s="229"/>
      <c r="AS352" s="229"/>
      <c r="AT352" s="229"/>
      <c r="AU352" s="229"/>
      <c r="AV352" s="229"/>
      <c r="AW352" s="229"/>
      <c r="AX352" s="229"/>
      <c r="AY352" s="229"/>
      <c r="AZ352" s="229"/>
      <c r="BA352" s="229"/>
      <c r="BB352" s="145"/>
      <c r="BC352" s="230" t="s">
        <v>108</v>
      </c>
      <c r="BD352" s="230"/>
      <c r="BE352" s="230"/>
      <c r="BF352" s="230"/>
      <c r="BG352" s="230"/>
      <c r="BH352" s="230"/>
      <c r="BI352" s="230"/>
      <c r="BJ352" s="230"/>
      <c r="BK352" s="230"/>
      <c r="BL352" s="230"/>
      <c r="BM352" s="230"/>
    </row>
    <row r="353" spans="1:65" ht="15" customHeight="1">
      <c r="A353" s="232"/>
      <c r="B353" s="232"/>
      <c r="C353" s="232"/>
      <c r="D353" s="232"/>
      <c r="E353" s="232"/>
      <c r="F353" s="232"/>
      <c r="G353" s="232"/>
      <c r="H353" s="232"/>
      <c r="I353" s="232"/>
      <c r="J353" s="233"/>
      <c r="K353" s="233"/>
      <c r="L353" s="234"/>
      <c r="M353" s="234"/>
      <c r="N353" s="234"/>
      <c r="O353" s="234"/>
      <c r="P353" s="234"/>
      <c r="Q353" s="234"/>
      <c r="R353" s="234"/>
      <c r="S353" s="234"/>
      <c r="T353" s="234"/>
      <c r="U353" s="233"/>
      <c r="V353" s="233"/>
      <c r="W353" s="235"/>
      <c r="X353" s="193"/>
      <c r="Y353" s="194"/>
      <c r="Z353" s="194"/>
      <c r="AA353" s="193"/>
      <c r="AB353" s="193"/>
      <c r="AC353" s="193"/>
      <c r="AD353" s="236"/>
      <c r="AE353" s="236"/>
      <c r="AF353" s="236"/>
      <c r="AG353" s="236"/>
      <c r="AH353" s="166"/>
      <c r="AI353" s="229"/>
      <c r="AJ353" s="229"/>
      <c r="AK353" s="229"/>
      <c r="AL353" s="229"/>
      <c r="AM353" s="229"/>
      <c r="AN353" s="229"/>
      <c r="AO353" s="229"/>
      <c r="AP353" s="229"/>
      <c r="AQ353" s="229"/>
      <c r="AR353" s="229"/>
      <c r="AS353" s="229"/>
      <c r="AT353" s="229"/>
      <c r="AU353" s="229"/>
      <c r="AV353" s="229"/>
      <c r="AW353" s="229"/>
      <c r="AX353" s="229"/>
      <c r="AY353" s="229"/>
      <c r="AZ353" s="229"/>
      <c r="BA353" s="229"/>
      <c r="BB353" s="166"/>
      <c r="BC353" s="232"/>
      <c r="BD353" s="232"/>
      <c r="BE353" s="232"/>
      <c r="BF353" s="237" t="s">
        <v>96</v>
      </c>
      <c r="BG353" s="237"/>
      <c r="BH353" s="237"/>
      <c r="BI353" s="237" t="s">
        <v>97</v>
      </c>
      <c r="BJ353" s="237"/>
      <c r="BK353" s="238" t="s">
        <v>109</v>
      </c>
      <c r="BL353" s="238"/>
      <c r="BM353" s="238"/>
    </row>
    <row r="354" spans="1:65" ht="15" customHeight="1">
      <c r="A354" s="232"/>
      <c r="B354" s="232"/>
      <c r="C354" s="232"/>
      <c r="D354" s="232"/>
      <c r="E354" s="232"/>
      <c r="F354" s="232"/>
      <c r="G354" s="232"/>
      <c r="H354" s="232"/>
      <c r="I354" s="232"/>
      <c r="J354" s="233"/>
      <c r="K354" s="233"/>
      <c r="L354" s="239"/>
      <c r="M354" s="239"/>
      <c r="N354" s="239"/>
      <c r="O354" s="239"/>
      <c r="P354" s="239"/>
      <c r="Q354" s="239"/>
      <c r="R354" s="239"/>
      <c r="S354" s="239"/>
      <c r="T354" s="239"/>
      <c r="U354" s="233"/>
      <c r="V354" s="233"/>
      <c r="W354" s="235"/>
      <c r="X354" s="193"/>
      <c r="Y354" s="194"/>
      <c r="Z354" s="194"/>
      <c r="AA354" s="193"/>
      <c r="AB354" s="193"/>
      <c r="AC354" s="193"/>
      <c r="AD354" s="236"/>
      <c r="AE354" s="236"/>
      <c r="AF354" s="236"/>
      <c r="AG354" s="236"/>
      <c r="AH354" s="166"/>
      <c r="AI354" s="229"/>
      <c r="AJ354" s="229"/>
      <c r="AK354" s="229"/>
      <c r="AL354" s="229"/>
      <c r="AM354" s="229"/>
      <c r="AN354" s="229"/>
      <c r="AO354" s="229"/>
      <c r="AP354" s="229"/>
      <c r="AQ354" s="229"/>
      <c r="AR354" s="229"/>
      <c r="AS354" s="229"/>
      <c r="AT354" s="229"/>
      <c r="AU354" s="229"/>
      <c r="AV354" s="229"/>
      <c r="AW354" s="229"/>
      <c r="AX354" s="229"/>
      <c r="AY354" s="229"/>
      <c r="AZ354" s="229"/>
      <c r="BA354" s="229"/>
      <c r="BB354" s="166"/>
      <c r="BC354" s="189" t="s">
        <v>79</v>
      </c>
      <c r="BD354" s="189"/>
      <c r="BE354" s="189"/>
      <c r="BF354" s="240"/>
      <c r="BG354" s="241"/>
      <c r="BH354" s="242"/>
      <c r="BI354" s="240"/>
      <c r="BJ354" s="242"/>
      <c r="BK354" s="240"/>
      <c r="BL354" s="241"/>
      <c r="BM354" s="243"/>
    </row>
    <row r="355" spans="1:65" ht="15" customHeight="1">
      <c r="A355" s="232"/>
      <c r="B355" s="232"/>
      <c r="C355" s="232"/>
      <c r="D355" s="232"/>
      <c r="E355" s="232"/>
      <c r="F355" s="232"/>
      <c r="G355" s="232"/>
      <c r="H355" s="232"/>
      <c r="I355" s="232"/>
      <c r="J355" s="233"/>
      <c r="K355" s="233"/>
      <c r="L355" s="239"/>
      <c r="M355" s="239"/>
      <c r="N355" s="239"/>
      <c r="O355" s="239"/>
      <c r="P355" s="239"/>
      <c r="Q355" s="239"/>
      <c r="R355" s="239"/>
      <c r="S355" s="239"/>
      <c r="T355" s="239"/>
      <c r="U355" s="233"/>
      <c r="V355" s="233"/>
      <c r="W355" s="235"/>
      <c r="X355" s="193"/>
      <c r="Y355" s="194"/>
      <c r="Z355" s="194"/>
      <c r="AA355" s="193"/>
      <c r="AB355" s="193"/>
      <c r="AC355" s="193"/>
      <c r="AD355" s="236"/>
      <c r="AE355" s="236"/>
      <c r="AF355" s="236"/>
      <c r="AG355" s="236"/>
      <c r="AH355" s="166"/>
      <c r="AI355" s="229"/>
      <c r="AJ355" s="229"/>
      <c r="AK355" s="229"/>
      <c r="AL355" s="229"/>
      <c r="AM355" s="229"/>
      <c r="AN355" s="229"/>
      <c r="AO355" s="229"/>
      <c r="AP355" s="229"/>
      <c r="AQ355" s="229"/>
      <c r="AR355" s="229"/>
      <c r="AS355" s="229"/>
      <c r="AT355" s="229"/>
      <c r="AU355" s="229"/>
      <c r="AV355" s="229"/>
      <c r="AW355" s="229"/>
      <c r="AX355" s="229"/>
      <c r="AY355" s="229"/>
      <c r="AZ355" s="229"/>
      <c r="BA355" s="229"/>
      <c r="BB355" s="166"/>
      <c r="BC355" s="189" t="s">
        <v>80</v>
      </c>
      <c r="BD355" s="189"/>
      <c r="BE355" s="189"/>
      <c r="BF355" s="244"/>
      <c r="BG355" s="245"/>
      <c r="BH355" s="246"/>
      <c r="BI355" s="244"/>
      <c r="BJ355" s="246"/>
      <c r="BK355" s="240"/>
      <c r="BL355" s="241"/>
      <c r="BM355" s="243"/>
    </row>
    <row r="356" spans="1:65" ht="15" customHeight="1">
      <c r="A356" s="232"/>
      <c r="B356" s="232"/>
      <c r="C356" s="232"/>
      <c r="D356" s="232"/>
      <c r="E356" s="232"/>
      <c r="F356" s="232"/>
      <c r="G356" s="232"/>
      <c r="H356" s="232"/>
      <c r="I356" s="232"/>
      <c r="J356" s="233"/>
      <c r="K356" s="233"/>
      <c r="L356" s="239"/>
      <c r="M356" s="239"/>
      <c r="N356" s="239"/>
      <c r="O356" s="239"/>
      <c r="P356" s="239"/>
      <c r="Q356" s="239"/>
      <c r="R356" s="239"/>
      <c r="S356" s="239"/>
      <c r="T356" s="239"/>
      <c r="U356" s="233"/>
      <c r="V356" s="233"/>
      <c r="W356" s="235"/>
      <c r="X356" s="193"/>
      <c r="Y356" s="194"/>
      <c r="Z356" s="194"/>
      <c r="AA356" s="193"/>
      <c r="AB356" s="193"/>
      <c r="AC356" s="193"/>
      <c r="AD356" s="236"/>
      <c r="AE356" s="236"/>
      <c r="AF356" s="236"/>
      <c r="AG356" s="236"/>
      <c r="AH356" s="166"/>
      <c r="AI356" s="229"/>
      <c r="AJ356" s="229"/>
      <c r="AK356" s="229"/>
      <c r="AL356" s="229"/>
      <c r="AM356" s="229"/>
      <c r="AN356" s="229"/>
      <c r="AO356" s="229"/>
      <c r="AP356" s="229"/>
      <c r="AQ356" s="229"/>
      <c r="AR356" s="229"/>
      <c r="AS356" s="229"/>
      <c r="AT356" s="229"/>
      <c r="AU356" s="229"/>
      <c r="AV356" s="229"/>
      <c r="AW356" s="229"/>
      <c r="AX356" s="229"/>
      <c r="AY356" s="229"/>
      <c r="AZ356" s="229"/>
      <c r="BA356" s="229"/>
      <c r="BB356" s="166"/>
      <c r="BC356" s="189" t="s">
        <v>81</v>
      </c>
      <c r="BD356" s="189"/>
      <c r="BE356" s="189"/>
      <c r="BF356" s="244"/>
      <c r="BG356" s="245"/>
      <c r="BH356" s="246"/>
      <c r="BI356" s="244"/>
      <c r="BJ356" s="246"/>
      <c r="BK356" s="240"/>
      <c r="BL356" s="241"/>
      <c r="BM356" s="243"/>
    </row>
    <row r="357" spans="1:65" ht="15" customHeight="1">
      <c r="A357" s="232"/>
      <c r="B357" s="232"/>
      <c r="C357" s="232"/>
      <c r="D357" s="232"/>
      <c r="E357" s="232"/>
      <c r="F357" s="232"/>
      <c r="G357" s="232"/>
      <c r="H357" s="232"/>
      <c r="I357" s="232"/>
      <c r="J357" s="233"/>
      <c r="K357" s="233"/>
      <c r="L357" s="239"/>
      <c r="M357" s="239"/>
      <c r="N357" s="239"/>
      <c r="O357" s="239"/>
      <c r="P357" s="239"/>
      <c r="Q357" s="239"/>
      <c r="R357" s="239"/>
      <c r="S357" s="239"/>
      <c r="T357" s="239"/>
      <c r="U357" s="233"/>
      <c r="V357" s="233"/>
      <c r="W357" s="235"/>
      <c r="X357" s="193"/>
      <c r="Y357" s="194"/>
      <c r="Z357" s="194"/>
      <c r="AA357" s="193"/>
      <c r="AB357" s="193"/>
      <c r="AC357" s="193"/>
      <c r="AD357" s="236"/>
      <c r="AE357" s="236"/>
      <c r="AF357" s="236"/>
      <c r="AG357" s="236"/>
      <c r="AH357" s="166"/>
      <c r="AI357" s="229"/>
      <c r="AJ357" s="229"/>
      <c r="AK357" s="229"/>
      <c r="AL357" s="229"/>
      <c r="AM357" s="229"/>
      <c r="AN357" s="229"/>
      <c r="AO357" s="229"/>
      <c r="AP357" s="229"/>
      <c r="AQ357" s="229"/>
      <c r="AR357" s="229"/>
      <c r="AS357" s="229"/>
      <c r="AT357" s="229"/>
      <c r="AU357" s="229"/>
      <c r="AV357" s="229"/>
      <c r="AW357" s="229"/>
      <c r="AX357" s="229"/>
      <c r="AY357" s="229"/>
      <c r="AZ357" s="229"/>
      <c r="BA357" s="229"/>
      <c r="BB357" s="166"/>
      <c r="BC357" s="189" t="s">
        <v>82</v>
      </c>
      <c r="BD357" s="189"/>
      <c r="BE357" s="189"/>
      <c r="BF357" s="244"/>
      <c r="BG357" s="245"/>
      <c r="BH357" s="246"/>
      <c r="BI357" s="244"/>
      <c r="BJ357" s="246"/>
      <c r="BK357" s="240"/>
      <c r="BL357" s="241"/>
      <c r="BM357" s="243"/>
    </row>
    <row r="358" spans="1:65" ht="15" customHeight="1">
      <c r="A358" s="232"/>
      <c r="B358" s="232"/>
      <c r="C358" s="232"/>
      <c r="D358" s="232"/>
      <c r="E358" s="232"/>
      <c r="F358" s="232"/>
      <c r="G358" s="232"/>
      <c r="H358" s="232"/>
      <c r="I358" s="232"/>
      <c r="J358" s="233"/>
      <c r="K358" s="233"/>
      <c r="L358" s="239"/>
      <c r="M358" s="239"/>
      <c r="N358" s="239"/>
      <c r="O358" s="239"/>
      <c r="P358" s="239"/>
      <c r="Q358" s="239"/>
      <c r="R358" s="239"/>
      <c r="S358" s="239"/>
      <c r="T358" s="239"/>
      <c r="U358" s="233"/>
      <c r="V358" s="233"/>
      <c r="W358" s="235"/>
      <c r="X358" s="193"/>
      <c r="Y358" s="194"/>
      <c r="Z358" s="194"/>
      <c r="AA358" s="193"/>
      <c r="AB358" s="193"/>
      <c r="AC358" s="193"/>
      <c r="AD358" s="236"/>
      <c r="AE358" s="236"/>
      <c r="AF358" s="236"/>
      <c r="AG358" s="236"/>
      <c r="AH358" s="166"/>
      <c r="AI358" s="229"/>
      <c r="AJ358" s="229"/>
      <c r="AK358" s="229"/>
      <c r="AL358" s="229"/>
      <c r="AM358" s="229"/>
      <c r="AN358" s="229"/>
      <c r="AO358" s="229"/>
      <c r="AP358" s="229"/>
      <c r="AQ358" s="229"/>
      <c r="AR358" s="229"/>
      <c r="AS358" s="229"/>
      <c r="AT358" s="229"/>
      <c r="AU358" s="229"/>
      <c r="AV358" s="229"/>
      <c r="AW358" s="229"/>
      <c r="AX358" s="229"/>
      <c r="AY358" s="229"/>
      <c r="AZ358" s="229"/>
      <c r="BA358" s="229"/>
      <c r="BB358" s="166"/>
      <c r="BC358" s="189" t="s">
        <v>83</v>
      </c>
      <c r="BD358" s="189"/>
      <c r="BE358" s="189"/>
      <c r="BF358" s="244"/>
      <c r="BG358" s="245"/>
      <c r="BH358" s="246"/>
      <c r="BI358" s="244"/>
      <c r="BJ358" s="246"/>
      <c r="BK358" s="240"/>
      <c r="BL358" s="241"/>
      <c r="BM358" s="243"/>
    </row>
    <row r="359" spans="1:65" ht="15" customHeight="1">
      <c r="A359" s="232"/>
      <c r="B359" s="232"/>
      <c r="C359" s="232"/>
      <c r="D359" s="232"/>
      <c r="E359" s="232"/>
      <c r="F359" s="232"/>
      <c r="G359" s="232"/>
      <c r="H359" s="232"/>
      <c r="I359" s="232"/>
      <c r="J359" s="233"/>
      <c r="K359" s="233"/>
      <c r="L359" s="239"/>
      <c r="M359" s="239"/>
      <c r="N359" s="239"/>
      <c r="O359" s="239"/>
      <c r="P359" s="239"/>
      <c r="Q359" s="239"/>
      <c r="R359" s="239"/>
      <c r="S359" s="239"/>
      <c r="T359" s="239"/>
      <c r="U359" s="233"/>
      <c r="V359" s="233"/>
      <c r="W359" s="235"/>
      <c r="X359" s="193"/>
      <c r="Y359" s="194"/>
      <c r="Z359" s="194"/>
      <c r="AA359" s="193"/>
      <c r="AB359" s="193"/>
      <c r="AC359" s="193"/>
      <c r="AD359" s="236"/>
      <c r="AE359" s="236"/>
      <c r="AF359" s="236"/>
      <c r="AG359" s="236"/>
      <c r="AH359" s="166"/>
      <c r="AI359" s="229"/>
      <c r="AJ359" s="229"/>
      <c r="AK359" s="229"/>
      <c r="AL359" s="229"/>
      <c r="AM359" s="229"/>
      <c r="AN359" s="229"/>
      <c r="AO359" s="229"/>
      <c r="AP359" s="229"/>
      <c r="AQ359" s="229"/>
      <c r="AR359" s="229"/>
      <c r="AS359" s="229"/>
      <c r="AT359" s="229"/>
      <c r="AU359" s="229"/>
      <c r="AV359" s="229"/>
      <c r="AW359" s="229"/>
      <c r="AX359" s="229"/>
      <c r="AY359" s="229"/>
      <c r="AZ359" s="229"/>
      <c r="BA359" s="229"/>
      <c r="BB359" s="166"/>
      <c r="BC359" s="189" t="s">
        <v>110</v>
      </c>
      <c r="BD359" s="189"/>
      <c r="BE359" s="189"/>
      <c r="BF359" s="244"/>
      <c r="BG359" s="245"/>
      <c r="BH359" s="246"/>
      <c r="BI359" s="244"/>
      <c r="BJ359" s="246"/>
      <c r="BK359" s="240"/>
      <c r="BL359" s="241"/>
      <c r="BM359" s="243"/>
    </row>
    <row r="360" spans="1:65" ht="15" customHeight="1">
      <c r="A360" s="232"/>
      <c r="B360" s="232"/>
      <c r="C360" s="232"/>
      <c r="D360" s="232"/>
      <c r="E360" s="232"/>
      <c r="F360" s="232"/>
      <c r="G360" s="232"/>
      <c r="H360" s="232"/>
      <c r="I360" s="232"/>
      <c r="J360" s="233"/>
      <c r="K360" s="233"/>
      <c r="L360" s="239"/>
      <c r="M360" s="239"/>
      <c r="N360" s="239"/>
      <c r="O360" s="239"/>
      <c r="P360" s="239"/>
      <c r="Q360" s="239"/>
      <c r="R360" s="239"/>
      <c r="S360" s="239"/>
      <c r="T360" s="239"/>
      <c r="U360" s="233"/>
      <c r="V360" s="233"/>
      <c r="W360" s="235"/>
      <c r="X360" s="193"/>
      <c r="Y360" s="194"/>
      <c r="Z360" s="194"/>
      <c r="AA360" s="193"/>
      <c r="AB360" s="193"/>
      <c r="AC360" s="193"/>
      <c r="AD360" s="236"/>
      <c r="AE360" s="236"/>
      <c r="AF360" s="236"/>
      <c r="AG360" s="236"/>
      <c r="AH360" s="166"/>
      <c r="AI360" s="229"/>
      <c r="AJ360" s="229"/>
      <c r="AK360" s="229"/>
      <c r="AL360" s="229"/>
      <c r="AM360" s="229"/>
      <c r="AN360" s="229"/>
      <c r="AO360" s="229"/>
      <c r="AP360" s="229"/>
      <c r="AQ360" s="229"/>
      <c r="AR360" s="229"/>
      <c r="AS360" s="229"/>
      <c r="AT360" s="229"/>
      <c r="AU360" s="229"/>
      <c r="AV360" s="229"/>
      <c r="AW360" s="229"/>
      <c r="AX360" s="229"/>
      <c r="AY360" s="229"/>
      <c r="AZ360" s="229"/>
      <c r="BA360" s="229"/>
      <c r="BB360" s="166"/>
      <c r="BC360" s="247" t="s">
        <v>111</v>
      </c>
      <c r="BD360" s="247"/>
      <c r="BE360" s="247"/>
      <c r="BF360" s="247"/>
      <c r="BG360" s="247"/>
      <c r="BH360" s="247"/>
      <c r="BI360" s="247"/>
      <c r="BJ360" s="247"/>
      <c r="BK360" s="248" t="s">
        <v>112</v>
      </c>
      <c r="BL360" s="248"/>
      <c r="BM360" s="248"/>
    </row>
    <row r="361" spans="1:65" ht="15" customHeight="1">
      <c r="A361" s="232"/>
      <c r="B361" s="232"/>
      <c r="C361" s="232"/>
      <c r="D361" s="232"/>
      <c r="E361" s="232"/>
      <c r="F361" s="232"/>
      <c r="G361" s="232"/>
      <c r="H361" s="232"/>
      <c r="I361" s="232"/>
      <c r="J361" s="233"/>
      <c r="K361" s="233"/>
      <c r="L361" s="239"/>
      <c r="M361" s="239"/>
      <c r="N361" s="239"/>
      <c r="O361" s="239"/>
      <c r="P361" s="239"/>
      <c r="Q361" s="239"/>
      <c r="R361" s="239"/>
      <c r="S361" s="239"/>
      <c r="T361" s="239"/>
      <c r="U361" s="233"/>
      <c r="V361" s="233"/>
      <c r="W361" s="235"/>
      <c r="X361" s="193"/>
      <c r="Y361" s="194"/>
      <c r="Z361" s="194"/>
      <c r="AA361" s="193"/>
      <c r="AB361" s="193"/>
      <c r="AC361" s="193"/>
      <c r="AD361" s="236"/>
      <c r="AE361" s="236"/>
      <c r="AF361" s="236"/>
      <c r="AG361" s="236"/>
      <c r="AH361" s="166"/>
      <c r="AI361" s="229"/>
      <c r="AJ361" s="229"/>
      <c r="AK361" s="229"/>
      <c r="AL361" s="229"/>
      <c r="AM361" s="229"/>
      <c r="AN361" s="229"/>
      <c r="AO361" s="229"/>
      <c r="AP361" s="229"/>
      <c r="AQ361" s="229"/>
      <c r="AR361" s="229"/>
      <c r="AS361" s="229"/>
      <c r="AT361" s="229"/>
      <c r="AU361" s="229"/>
      <c r="AV361" s="229"/>
      <c r="AW361" s="229"/>
      <c r="AX361" s="229"/>
      <c r="AY361" s="229"/>
      <c r="AZ361" s="229"/>
      <c r="BA361" s="229"/>
      <c r="BB361" s="166"/>
      <c r="BC361" s="249"/>
      <c r="BD361" s="249"/>
      <c r="BE361" s="249"/>
      <c r="BF361" s="249"/>
      <c r="BG361" s="249"/>
      <c r="BH361" s="249"/>
      <c r="BI361" s="249"/>
      <c r="BJ361" s="249"/>
      <c r="BK361" s="250" t="s">
        <v>113</v>
      </c>
      <c r="BL361" s="250"/>
      <c r="BM361" s="250"/>
    </row>
    <row r="362" spans="1:65" ht="15" customHeight="1">
      <c r="A362" s="232"/>
      <c r="B362" s="232"/>
      <c r="C362" s="232"/>
      <c r="D362" s="232"/>
      <c r="E362" s="232"/>
      <c r="F362" s="232"/>
      <c r="G362" s="232"/>
      <c r="H362" s="232"/>
      <c r="I362" s="232"/>
      <c r="J362" s="233"/>
      <c r="K362" s="233"/>
      <c r="L362" s="239"/>
      <c r="M362" s="239"/>
      <c r="N362" s="239"/>
      <c r="O362" s="239"/>
      <c r="P362" s="239"/>
      <c r="Q362" s="239"/>
      <c r="R362" s="239"/>
      <c r="S362" s="239"/>
      <c r="T362" s="239"/>
      <c r="U362" s="233"/>
      <c r="V362" s="233"/>
      <c r="W362" s="251"/>
      <c r="X362" s="252"/>
      <c r="Y362" s="200"/>
      <c r="Z362" s="200"/>
      <c r="AA362" s="252"/>
      <c r="AB362" s="252"/>
      <c r="AC362" s="252"/>
      <c r="AD362" s="201"/>
      <c r="AE362" s="201"/>
      <c r="AF362" s="201"/>
      <c r="AG362" s="201"/>
      <c r="AH362" s="166"/>
      <c r="AI362" s="229"/>
      <c r="AJ362" s="229"/>
      <c r="AK362" s="229"/>
      <c r="AL362" s="229"/>
      <c r="AM362" s="229"/>
      <c r="AN362" s="229"/>
      <c r="AO362" s="229"/>
      <c r="AP362" s="229"/>
      <c r="AQ362" s="229"/>
      <c r="AR362" s="229"/>
      <c r="AS362" s="229"/>
      <c r="AT362" s="229"/>
      <c r="AU362" s="229"/>
      <c r="AV362" s="229"/>
      <c r="AW362" s="229"/>
      <c r="AX362" s="229"/>
      <c r="AY362" s="229"/>
      <c r="AZ362" s="229"/>
      <c r="BA362" s="229"/>
      <c r="BB362" s="166"/>
      <c r="BC362" s="253" t="s">
        <v>114</v>
      </c>
      <c r="BD362" s="253"/>
      <c r="BE362" s="253"/>
      <c r="BF362" s="253"/>
      <c r="BG362" s="253"/>
      <c r="BH362" s="253"/>
      <c r="BI362" s="253"/>
      <c r="BJ362" s="253"/>
      <c r="BK362" s="253"/>
      <c r="BL362" s="253"/>
      <c r="BM362" s="253"/>
    </row>
    <row r="363" spans="1:65" ht="15" customHeight="1">
      <c r="A363" s="232"/>
      <c r="B363" s="232"/>
      <c r="C363" s="232"/>
      <c r="D363" s="232"/>
      <c r="E363" s="232"/>
      <c r="F363" s="232"/>
      <c r="G363" s="232"/>
      <c r="H363" s="232"/>
      <c r="I363" s="232"/>
      <c r="J363" s="233"/>
      <c r="K363" s="233"/>
      <c r="L363" s="239"/>
      <c r="M363" s="239"/>
      <c r="N363" s="239"/>
      <c r="O363" s="239"/>
      <c r="P363" s="239"/>
      <c r="Q363" s="239"/>
      <c r="R363" s="239"/>
      <c r="S363" s="239"/>
      <c r="T363" s="239"/>
      <c r="U363" s="233"/>
      <c r="V363" s="233"/>
      <c r="W363" s="254" t="s">
        <v>115</v>
      </c>
      <c r="X363" s="254"/>
      <c r="Y363" s="254"/>
      <c r="Z363" s="254"/>
      <c r="AA363" s="254"/>
      <c r="AB363" s="254"/>
      <c r="AC363" s="254"/>
      <c r="AD363" s="254"/>
      <c r="AE363" s="254"/>
      <c r="AF363" s="254"/>
      <c r="AG363" s="254"/>
      <c r="AH363" s="166"/>
      <c r="AI363" s="255"/>
      <c r="AJ363" s="255"/>
      <c r="AK363" s="255"/>
      <c r="AL363" s="255"/>
      <c r="AM363" s="255"/>
      <c r="AN363" s="255"/>
      <c r="AO363" s="255"/>
      <c r="AP363" s="255"/>
      <c r="AQ363" s="255"/>
      <c r="AR363" s="255"/>
      <c r="AS363" s="255"/>
      <c r="AT363" s="255"/>
      <c r="AU363" s="255"/>
      <c r="AV363" s="255"/>
      <c r="AW363" s="255"/>
      <c r="AX363" s="255"/>
      <c r="AY363" s="255"/>
      <c r="AZ363" s="255"/>
      <c r="BA363" s="255"/>
      <c r="BB363" s="166"/>
      <c r="BC363" s="256"/>
      <c r="BD363" s="257"/>
      <c r="BE363" s="257"/>
      <c r="BF363" s="257"/>
      <c r="BG363" s="257"/>
      <c r="BH363" s="257"/>
      <c r="BI363" s="257"/>
      <c r="BJ363" s="257"/>
      <c r="BK363" s="257"/>
      <c r="BL363" s="257"/>
      <c r="BM363" s="258"/>
    </row>
    <row r="364" spans="1:65" ht="15" customHeight="1">
      <c r="A364" s="259"/>
      <c r="B364" s="259"/>
      <c r="C364" s="259"/>
      <c r="D364" s="259"/>
      <c r="E364" s="259"/>
      <c r="F364" s="259"/>
      <c r="G364" s="259"/>
      <c r="H364" s="259"/>
      <c r="I364" s="259"/>
      <c r="J364" s="260"/>
      <c r="K364" s="260"/>
      <c r="L364" s="239"/>
      <c r="M364" s="239"/>
      <c r="N364" s="239"/>
      <c r="O364" s="239"/>
      <c r="P364" s="239"/>
      <c r="Q364" s="239"/>
      <c r="R364" s="239"/>
      <c r="S364" s="239"/>
      <c r="T364" s="239"/>
      <c r="U364" s="233"/>
      <c r="V364" s="233"/>
      <c r="W364" s="254"/>
      <c r="X364" s="254"/>
      <c r="Y364" s="254"/>
      <c r="Z364" s="254"/>
      <c r="AA364" s="254"/>
      <c r="AB364" s="254"/>
      <c r="AC364" s="254"/>
      <c r="AD364" s="254"/>
      <c r="AE364" s="254"/>
      <c r="AF364" s="254"/>
      <c r="AG364" s="254"/>
      <c r="AH364" s="166"/>
      <c r="AI364" s="255"/>
      <c r="AJ364" s="255"/>
      <c r="AK364" s="255"/>
      <c r="AL364" s="255"/>
      <c r="AM364" s="255"/>
      <c r="AN364" s="255"/>
      <c r="AO364" s="255"/>
      <c r="AP364" s="255"/>
      <c r="AQ364" s="255"/>
      <c r="AR364" s="255"/>
      <c r="AS364" s="255"/>
      <c r="AT364" s="255"/>
      <c r="AU364" s="255"/>
      <c r="AV364" s="255"/>
      <c r="AW364" s="255"/>
      <c r="AX364" s="255"/>
      <c r="AY364" s="255"/>
      <c r="AZ364" s="255"/>
      <c r="BA364" s="255"/>
      <c r="BB364" s="166"/>
      <c r="BC364" s="261" t="s">
        <v>116</v>
      </c>
      <c r="BD364" s="261"/>
      <c r="BE364" s="261"/>
      <c r="BF364" s="261"/>
      <c r="BG364" s="261"/>
      <c r="BH364" s="261"/>
      <c r="BI364" s="261"/>
      <c r="BJ364" s="261"/>
      <c r="BK364" s="261"/>
      <c r="BL364" s="261"/>
      <c r="BM364" s="261"/>
    </row>
    <row r="365" spans="1:65" ht="15" customHeight="1">
      <c r="A365" s="262" t="s">
        <v>117</v>
      </c>
      <c r="B365" s="262"/>
      <c r="C365" s="263"/>
      <c r="D365" s="263"/>
      <c r="E365" s="263"/>
      <c r="F365" s="263"/>
      <c r="G365" s="263"/>
      <c r="H365" s="263"/>
      <c r="I365" s="263"/>
      <c r="J365" s="264"/>
      <c r="K365" s="264"/>
      <c r="L365" s="262" t="s">
        <v>117</v>
      </c>
      <c r="M365" s="262"/>
      <c r="N365" s="265"/>
      <c r="O365" s="265"/>
      <c r="P365" s="265"/>
      <c r="Q365" s="265"/>
      <c r="R365" s="265"/>
      <c r="S365" s="265"/>
      <c r="T365" s="265"/>
      <c r="U365" s="264"/>
      <c r="V365" s="264"/>
      <c r="W365" s="254"/>
      <c r="X365" s="254"/>
      <c r="Y365" s="254"/>
      <c r="Z365" s="254"/>
      <c r="AA365" s="254"/>
      <c r="AB365" s="254"/>
      <c r="AC365" s="254"/>
      <c r="AD365" s="254"/>
      <c r="AE365" s="254"/>
      <c r="AF365" s="254"/>
      <c r="AG365" s="254"/>
      <c r="AH365" s="166"/>
      <c r="AI365" s="209" t="s">
        <v>118</v>
      </c>
      <c r="AJ365" s="209"/>
      <c r="AK365" s="209"/>
      <c r="AL365" s="209"/>
      <c r="AM365" s="209"/>
      <c r="AN365" s="209"/>
      <c r="AO365" s="209"/>
      <c r="AP365" s="209"/>
      <c r="AQ365" s="209"/>
      <c r="AR365" s="209"/>
      <c r="AS365" s="209"/>
      <c r="AT365" s="209"/>
      <c r="AU365" s="209"/>
      <c r="AV365" s="152"/>
      <c r="AW365" s="152"/>
      <c r="AX365" s="152"/>
      <c r="AY365" s="152"/>
      <c r="AZ365" s="152"/>
      <c r="BA365" s="152"/>
      <c r="BB365" s="152"/>
      <c r="BC365" s="266"/>
      <c r="BD365" s="266"/>
      <c r="BE365" s="266"/>
      <c r="BF365" s="266"/>
      <c r="BG365" s="266"/>
      <c r="BH365" s="266"/>
      <c r="BI365" s="266"/>
      <c r="BJ365" s="266"/>
      <c r="BK365" s="266"/>
      <c r="BL365" s="266"/>
      <c r="BM365" s="267"/>
    </row>
    <row r="366" spans="1:65" ht="15" customHeight="1">
      <c r="A366" s="268" t="s">
        <v>117</v>
      </c>
      <c r="B366" s="268"/>
      <c r="C366" s="269"/>
      <c r="D366" s="269"/>
      <c r="E366" s="269"/>
      <c r="F366" s="269"/>
      <c r="G366" s="269"/>
      <c r="H366" s="269"/>
      <c r="I366" s="269"/>
      <c r="J366" s="270"/>
      <c r="K366" s="270"/>
      <c r="L366" s="268" t="s">
        <v>117</v>
      </c>
      <c r="M366" s="268"/>
      <c r="N366" s="271"/>
      <c r="O366" s="271"/>
      <c r="P366" s="271"/>
      <c r="Q366" s="271"/>
      <c r="R366" s="271"/>
      <c r="S366" s="271"/>
      <c r="T366" s="271"/>
      <c r="U366" s="270"/>
      <c r="V366" s="270"/>
      <c r="W366" s="254"/>
      <c r="X366" s="254"/>
      <c r="Y366" s="254"/>
      <c r="Z366" s="254"/>
      <c r="AA366" s="254"/>
      <c r="AB366" s="254"/>
      <c r="AC366" s="254"/>
      <c r="AD366" s="254"/>
      <c r="AE366" s="254"/>
      <c r="AF366" s="254"/>
      <c r="AG366" s="254"/>
      <c r="AH366" s="166"/>
      <c r="AI366" s="189" t="s">
        <v>119</v>
      </c>
      <c r="AJ366" s="189"/>
      <c r="AK366" s="189"/>
      <c r="AL366" s="189"/>
      <c r="AM366" s="189"/>
      <c r="AN366" s="189"/>
      <c r="AO366" s="272"/>
      <c r="AP366" s="272"/>
      <c r="AQ366" s="272"/>
      <c r="AR366" s="272"/>
      <c r="AS366" s="272"/>
      <c r="AT366" s="272"/>
      <c r="AU366" s="273"/>
      <c r="AV366" s="274" t="s">
        <v>120</v>
      </c>
      <c r="AW366" s="274"/>
      <c r="AX366" s="274"/>
      <c r="AY366" s="274"/>
      <c r="AZ366" s="274"/>
      <c r="BA366" s="274"/>
      <c r="BB366" s="240"/>
      <c r="BC366" s="275"/>
      <c r="BD366" s="275"/>
      <c r="BE366" s="275"/>
      <c r="BF366" s="275"/>
      <c r="BG366" s="276"/>
      <c r="BH366" s="277"/>
      <c r="BI366" s="275"/>
      <c r="BJ366" s="275"/>
      <c r="BK366" s="275"/>
      <c r="BL366" s="275"/>
      <c r="BM366" s="278"/>
    </row>
    <row r="367" spans="1:65" ht="15" customHeight="1">
      <c r="A367" s="279" t="s">
        <v>121</v>
      </c>
      <c r="B367" s="279"/>
      <c r="C367" s="280"/>
      <c r="D367" s="280"/>
      <c r="E367" s="280"/>
      <c r="F367" s="280"/>
      <c r="G367" s="280"/>
      <c r="H367" s="280"/>
      <c r="I367" s="280"/>
      <c r="J367" s="280"/>
      <c r="K367" s="280"/>
      <c r="L367" s="281" t="s">
        <v>122</v>
      </c>
      <c r="M367" s="282"/>
      <c r="N367" s="283"/>
      <c r="O367" s="283"/>
      <c r="P367" s="283"/>
      <c r="Q367" s="283"/>
      <c r="R367" s="283"/>
      <c r="S367" s="283"/>
      <c r="T367" s="283"/>
      <c r="U367" s="283"/>
      <c r="V367" s="283"/>
      <c r="W367" s="254"/>
      <c r="X367" s="254"/>
      <c r="Y367" s="254"/>
      <c r="Z367" s="254"/>
      <c r="AA367" s="254"/>
      <c r="AB367" s="254"/>
      <c r="AC367" s="254"/>
      <c r="AD367" s="254"/>
      <c r="AE367" s="254"/>
      <c r="AF367" s="254"/>
      <c r="AG367" s="254"/>
      <c r="AH367" s="166"/>
      <c r="AI367" s="189"/>
      <c r="AJ367" s="189"/>
      <c r="AK367" s="189"/>
      <c r="AL367" s="189"/>
      <c r="AM367" s="189"/>
      <c r="AN367" s="189"/>
      <c r="AO367" s="217"/>
      <c r="AP367" s="217"/>
      <c r="AQ367" s="217"/>
      <c r="AR367" s="217"/>
      <c r="AS367" s="217"/>
      <c r="AT367" s="217"/>
      <c r="AU367" s="284"/>
      <c r="AV367" s="274" t="s">
        <v>123</v>
      </c>
      <c r="AW367" s="274"/>
      <c r="AX367" s="274"/>
      <c r="AY367" s="274"/>
      <c r="AZ367" s="274"/>
      <c r="BA367" s="274"/>
      <c r="BB367" s="240"/>
      <c r="BC367" s="275"/>
      <c r="BD367" s="275"/>
      <c r="BE367" s="275"/>
      <c r="BF367" s="275"/>
      <c r="BG367" s="276"/>
      <c r="BH367" s="277"/>
      <c r="BI367" s="275"/>
      <c r="BJ367" s="275"/>
      <c r="BK367" s="275"/>
      <c r="BL367" s="275"/>
      <c r="BM367" s="278"/>
    </row>
    <row r="368" spans="1:65" ht="15" customHeight="1">
      <c r="A368" s="189" t="s">
        <v>124</v>
      </c>
      <c r="B368" s="189"/>
      <c r="C368" s="190"/>
      <c r="D368" s="190"/>
      <c r="E368" s="190"/>
      <c r="F368" s="190"/>
      <c r="G368" s="190"/>
      <c r="H368" s="190"/>
      <c r="I368" s="190"/>
      <c r="J368" s="190"/>
      <c r="K368" s="190"/>
      <c r="L368" s="246" t="s">
        <v>125</v>
      </c>
      <c r="M368" s="274"/>
      <c r="N368" s="190"/>
      <c r="O368" s="190"/>
      <c r="P368" s="190"/>
      <c r="Q368" s="190"/>
      <c r="R368" s="190"/>
      <c r="S368" s="190"/>
      <c r="T368" s="190"/>
      <c r="U368" s="190"/>
      <c r="V368" s="190"/>
      <c r="W368" s="254"/>
      <c r="X368" s="254"/>
      <c r="Y368" s="254"/>
      <c r="Z368" s="254"/>
      <c r="AA368" s="254"/>
      <c r="AB368" s="254"/>
      <c r="AC368" s="254"/>
      <c r="AD368" s="254"/>
      <c r="AE368" s="254"/>
      <c r="AF368" s="254"/>
      <c r="AG368" s="254"/>
      <c r="AH368" s="166"/>
      <c r="AI368" s="285" t="s">
        <v>126</v>
      </c>
      <c r="AJ368" s="285"/>
      <c r="AK368" s="285"/>
      <c r="AL368" s="285"/>
      <c r="AM368" s="285"/>
      <c r="AN368" s="285"/>
      <c r="AO368" s="145"/>
      <c r="AP368" s="145"/>
      <c r="AQ368" s="145"/>
      <c r="AR368" s="145"/>
      <c r="AS368" s="145"/>
      <c r="AT368" s="145"/>
      <c r="AU368" s="286"/>
      <c r="AV368" s="274" t="s">
        <v>127</v>
      </c>
      <c r="AW368" s="274"/>
      <c r="AX368" s="274"/>
      <c r="AY368" s="274"/>
      <c r="AZ368" s="274"/>
      <c r="BA368" s="274"/>
      <c r="BB368" s="240"/>
      <c r="BC368" s="275"/>
      <c r="BD368" s="275"/>
      <c r="BE368" s="275"/>
      <c r="BF368" s="275"/>
      <c r="BG368" s="276"/>
      <c r="BH368" s="277"/>
      <c r="BI368" s="275"/>
      <c r="BJ368" s="275"/>
      <c r="BK368" s="275"/>
      <c r="BL368" s="275"/>
      <c r="BM368" s="278"/>
    </row>
    <row r="369" spans="1:65" ht="15" customHeight="1">
      <c r="A369" s="285" t="s">
        <v>128</v>
      </c>
      <c r="B369" s="285"/>
      <c r="C369" s="287"/>
      <c r="D369" s="287"/>
      <c r="E369" s="287"/>
      <c r="F369" s="287"/>
      <c r="G369" s="287"/>
      <c r="H369" s="287"/>
      <c r="I369" s="287"/>
      <c r="J369" s="287"/>
      <c r="K369" s="287"/>
      <c r="L369" s="288" t="s">
        <v>129</v>
      </c>
      <c r="M369" s="269"/>
      <c r="N369" s="287"/>
      <c r="O369" s="287"/>
      <c r="P369" s="287"/>
      <c r="Q369" s="287"/>
      <c r="R369" s="287"/>
      <c r="S369" s="287"/>
      <c r="T369" s="287"/>
      <c r="U369" s="287"/>
      <c r="V369" s="287"/>
      <c r="W369" s="254"/>
      <c r="X369" s="254"/>
      <c r="Y369" s="254"/>
      <c r="Z369" s="254"/>
      <c r="AA369" s="254"/>
      <c r="AB369" s="254"/>
      <c r="AC369" s="254"/>
      <c r="AD369" s="254"/>
      <c r="AE369" s="254"/>
      <c r="AF369" s="254"/>
      <c r="AG369" s="254"/>
      <c r="AH369" s="289"/>
      <c r="AI369" s="285"/>
      <c r="AJ369" s="285"/>
      <c r="AK369" s="285"/>
      <c r="AL369" s="285"/>
      <c r="AM369" s="285"/>
      <c r="AN369" s="285"/>
      <c r="AO369" s="180"/>
      <c r="AP369" s="180"/>
      <c r="AQ369" s="180"/>
      <c r="AR369" s="180"/>
      <c r="AS369" s="180"/>
      <c r="AT369" s="180"/>
      <c r="AU369" s="290"/>
      <c r="AV369" s="291" t="s">
        <v>130</v>
      </c>
      <c r="AW369" s="291"/>
      <c r="AX369" s="291"/>
      <c r="AY369" s="291"/>
      <c r="AZ369" s="291"/>
      <c r="BA369" s="291"/>
      <c r="BB369" s="292"/>
      <c r="BC369" s="180"/>
      <c r="BD369" s="180"/>
      <c r="BE369" s="180"/>
      <c r="BF369" s="180"/>
      <c r="BG369" s="290"/>
      <c r="BH369" s="292"/>
      <c r="BI369" s="180"/>
      <c r="BJ369" s="180"/>
      <c r="BK369" s="180"/>
      <c r="BL369" s="180"/>
      <c r="BM369" s="293"/>
    </row>
    <row r="370" spans="1:65" ht="13.5" customHeight="1">
      <c r="A370" s="144" t="s">
        <v>63</v>
      </c>
      <c r="B370" s="145"/>
      <c r="C370" s="145"/>
      <c r="D370" s="145"/>
      <c r="E370" s="145"/>
      <c r="F370" s="145"/>
      <c r="G370" s="145"/>
      <c r="H370" s="145"/>
      <c r="I370" s="145"/>
      <c r="J370" s="145"/>
      <c r="K370" s="146"/>
      <c r="L370" s="146" t="s">
        <v>64</v>
      </c>
      <c r="M370" s="145"/>
      <c r="N370" s="145"/>
      <c r="O370" s="145"/>
      <c r="P370" s="145"/>
      <c r="Q370" s="145"/>
      <c r="R370" s="145"/>
      <c r="S370" s="145"/>
      <c r="T370" s="145"/>
      <c r="U370" s="145"/>
      <c r="V370" s="145"/>
      <c r="W370" s="145"/>
      <c r="X370" s="145"/>
      <c r="Y370" s="145"/>
      <c r="Z370" s="145"/>
      <c r="AA370" s="145"/>
      <c r="AB370" s="145"/>
      <c r="AC370" s="145"/>
      <c r="AD370" s="145"/>
      <c r="AE370" s="145"/>
      <c r="AF370" s="145"/>
      <c r="AG370" s="145"/>
      <c r="AH370" s="145"/>
      <c r="AI370" s="145"/>
      <c r="AJ370" s="145"/>
      <c r="AK370" s="147"/>
      <c r="AL370" s="155"/>
      <c r="AM370" s="156" t="s">
        <v>65</v>
      </c>
      <c r="AN370" s="158"/>
      <c r="AO370" s="158"/>
      <c r="AP370" s="158"/>
      <c r="AQ370" s="157" t="str">
        <f>'(7) vstupní data'!$B$7</f>
        <v>Český pohár</v>
      </c>
      <c r="AR370" s="157"/>
      <c r="AS370" s="157"/>
      <c r="AT370" s="157"/>
      <c r="AU370" s="157"/>
      <c r="AV370" s="157"/>
      <c r="AW370" s="157"/>
      <c r="AX370" s="157"/>
      <c r="AY370" s="157"/>
      <c r="AZ370" s="157"/>
      <c r="BA370" s="157"/>
      <c r="BB370" s="157"/>
      <c r="BC370" s="157"/>
      <c r="BD370" s="157"/>
      <c r="BE370" s="157"/>
      <c r="BF370" s="145"/>
      <c r="BG370" s="145"/>
      <c r="BH370" s="145"/>
      <c r="BI370" s="145"/>
      <c r="BJ370" s="294" t="s">
        <v>66</v>
      </c>
      <c r="BK370" s="294"/>
      <c r="BL370" s="294"/>
      <c r="BM370" s="294"/>
    </row>
    <row r="371" spans="1:65" ht="13.5" customHeight="1">
      <c r="A371" s="144"/>
      <c r="B371" s="145"/>
      <c r="C371" s="154" t="s">
        <v>67</v>
      </c>
      <c r="D371" s="145"/>
      <c r="E371" s="145"/>
      <c r="F371" s="145"/>
      <c r="G371" s="145"/>
      <c r="H371" s="145"/>
      <c r="I371" s="145"/>
      <c r="J371" s="145"/>
      <c r="K371" s="146"/>
      <c r="L371" s="145"/>
      <c r="M371" s="145"/>
      <c r="N371" s="145"/>
      <c r="O371" s="145"/>
      <c r="P371" s="145"/>
      <c r="Q371" s="145"/>
      <c r="R371" s="145"/>
      <c r="S371" s="145"/>
      <c r="T371" s="145"/>
      <c r="U371" s="145"/>
      <c r="V371" s="145"/>
      <c r="W371" s="145"/>
      <c r="X371" s="145"/>
      <c r="Y371" s="145"/>
      <c r="Z371" s="145"/>
      <c r="AA371" s="145"/>
      <c r="AB371" s="145"/>
      <c r="AC371" s="145"/>
      <c r="AD371" s="145"/>
      <c r="AE371" s="145"/>
      <c r="AF371" s="145"/>
      <c r="AG371" s="145"/>
      <c r="AH371" s="145"/>
      <c r="AI371" s="145"/>
      <c r="AJ371" s="145"/>
      <c r="AK371" s="145"/>
      <c r="AL371" s="155"/>
      <c r="AM371" s="156" t="s">
        <v>68</v>
      </c>
      <c r="AN371" s="156"/>
      <c r="AO371" s="156"/>
      <c r="AP371" s="156"/>
      <c r="AQ371" s="157">
        <f>'(7) vstupní data'!$B$9</f>
        <v>0</v>
      </c>
      <c r="AR371" s="157"/>
      <c r="AS371" s="157"/>
      <c r="AT371" s="157"/>
      <c r="AU371" s="157"/>
      <c r="AV371" s="157"/>
      <c r="AW371" s="157"/>
      <c r="AX371" s="157"/>
      <c r="AY371" s="157"/>
      <c r="AZ371" s="157"/>
      <c r="BA371" s="157"/>
      <c r="BB371" s="157"/>
      <c r="BC371" s="157"/>
      <c r="BD371" s="157"/>
      <c r="BE371" s="157"/>
      <c r="BF371" s="145"/>
      <c r="BG371" s="145"/>
      <c r="BH371" s="145"/>
      <c r="BI371" s="145"/>
      <c r="BJ371" s="294"/>
      <c r="BK371" s="294"/>
      <c r="BL371" s="294"/>
      <c r="BM371" s="294"/>
    </row>
    <row r="372" spans="1:65" ht="13.5" customHeight="1">
      <c r="A372" s="144"/>
      <c r="B372" s="145"/>
      <c r="C372" s="145" t="s">
        <v>69</v>
      </c>
      <c r="D372" s="145"/>
      <c r="E372" s="145"/>
      <c r="F372" s="145"/>
      <c r="G372" s="145"/>
      <c r="H372" s="145"/>
      <c r="I372" s="145"/>
      <c r="J372" s="145"/>
      <c r="K372" s="158" t="s">
        <v>70</v>
      </c>
      <c r="L372" s="145"/>
      <c r="M372" s="145"/>
      <c r="N372" s="145"/>
      <c r="O372" s="159" t="str">
        <f>VLOOKUP(BL372,'(7) vstupní data'!$H$2:$P$29,2,0)</f>
        <v>VK České Budějovice</v>
      </c>
      <c r="P372" s="159"/>
      <c r="Q372" s="159"/>
      <c r="R372" s="159"/>
      <c r="S372" s="159"/>
      <c r="T372" s="159"/>
      <c r="U372" s="159"/>
      <c r="V372" s="159"/>
      <c r="W372" s="159"/>
      <c r="X372" s="160" t="s">
        <v>71</v>
      </c>
      <c r="Y372" s="160"/>
      <c r="Z372" s="160"/>
      <c r="AA372" s="160"/>
      <c r="AB372" s="161" t="str">
        <f>VLOOKUP(BL372,'(7) vstupní data'!$H$2:$P$29,6,0)</f>
        <v>VK Karlovy Vary</v>
      </c>
      <c r="AC372" s="161"/>
      <c r="AD372" s="161"/>
      <c r="AE372" s="161"/>
      <c r="AF372" s="161"/>
      <c r="AG372" s="161"/>
      <c r="AH372" s="161"/>
      <c r="AI372" s="161"/>
      <c r="AJ372" s="161"/>
      <c r="AK372" s="145"/>
      <c r="AL372" s="155"/>
      <c r="AM372" s="156" t="s">
        <v>72</v>
      </c>
      <c r="AN372" s="158"/>
      <c r="AO372" s="158"/>
      <c r="AP372" s="158"/>
      <c r="AQ372" s="157" t="str">
        <f>'(7) vstupní data'!$B$8</f>
        <v>starší žákyně</v>
      </c>
      <c r="AR372" s="157"/>
      <c r="AS372" s="157"/>
      <c r="AT372" s="157"/>
      <c r="AU372" s="157"/>
      <c r="AV372" s="157"/>
      <c r="AW372" s="157"/>
      <c r="AX372" s="157"/>
      <c r="AY372" s="157"/>
      <c r="AZ372" s="157"/>
      <c r="BA372" s="157"/>
      <c r="BB372" s="157"/>
      <c r="BC372" s="157"/>
      <c r="BD372" s="157"/>
      <c r="BE372" s="157"/>
      <c r="BF372" s="162"/>
      <c r="BG372" s="162"/>
      <c r="BH372" s="162"/>
      <c r="BI372" s="162"/>
      <c r="BJ372" s="163" t="str">
        <f>LEFT('(7) vstupní data'!$B$6,2)</f>
        <v>25</v>
      </c>
      <c r="BK372" s="164" t="s">
        <v>73</v>
      </c>
      <c r="BL372" s="165">
        <f>'(7) vstupní data'!H11</f>
        <v>10</v>
      </c>
      <c r="BM372" s="165"/>
    </row>
    <row r="373" spans="1:65" ht="13.5" customHeight="1">
      <c r="A373" s="144"/>
      <c r="B373" s="166"/>
      <c r="C373" s="145"/>
      <c r="D373" s="145"/>
      <c r="E373" s="145"/>
      <c r="F373" s="145"/>
      <c r="G373" s="145"/>
      <c r="H373" s="145"/>
      <c r="I373" s="145"/>
      <c r="J373" s="145"/>
      <c r="K373" s="167"/>
      <c r="L373" s="167"/>
      <c r="M373" s="167"/>
      <c r="N373" s="167"/>
      <c r="O373" s="168"/>
      <c r="P373" s="169"/>
      <c r="Q373" s="169"/>
      <c r="R373" s="169"/>
      <c r="S373" s="169"/>
      <c r="T373" s="169"/>
      <c r="U373" s="169"/>
      <c r="V373" s="169"/>
      <c r="W373" s="169"/>
      <c r="X373" s="170"/>
      <c r="Y373" s="170"/>
      <c r="Z373" s="170"/>
      <c r="AA373" s="170"/>
      <c r="AB373" s="168"/>
      <c r="AC373" s="169"/>
      <c r="AD373" s="169"/>
      <c r="AE373" s="169"/>
      <c r="AF373" s="169"/>
      <c r="AG373" s="169"/>
      <c r="AH373" s="169"/>
      <c r="AI373" s="169"/>
      <c r="AJ373" s="169"/>
      <c r="AK373" s="145"/>
      <c r="AL373" s="144"/>
      <c r="AM373" s="158"/>
      <c r="AN373" s="158"/>
      <c r="AO373" s="158"/>
      <c r="AP373" s="158"/>
      <c r="AQ373" s="166"/>
      <c r="AR373" s="162"/>
      <c r="AS373" s="162"/>
      <c r="AT373" s="162"/>
      <c r="AU373" s="162"/>
      <c r="AV373" s="162"/>
      <c r="AW373" s="162"/>
      <c r="AX373" s="162"/>
      <c r="AY373" s="162"/>
      <c r="AZ373" s="162"/>
      <c r="BA373" s="162"/>
      <c r="BB373" s="162"/>
      <c r="BC373" s="162"/>
      <c r="BD373" s="162"/>
      <c r="BE373" s="162"/>
      <c r="BF373" s="162"/>
      <c r="BG373" s="162"/>
      <c r="BH373" s="162"/>
      <c r="BI373" s="162"/>
      <c r="BJ373" s="163"/>
      <c r="BK373" s="164"/>
      <c r="BL373" s="165"/>
      <c r="BM373" s="165"/>
    </row>
    <row r="374" spans="1:65" ht="13.5" customHeight="1">
      <c r="A374" s="171" t="s">
        <v>53</v>
      </c>
      <c r="B374" s="172"/>
      <c r="C374" s="172"/>
      <c r="D374" s="172"/>
      <c r="E374" s="172"/>
      <c r="F374" s="173" t="str">
        <f>'(7) vstupní data'!$B$11</f>
        <v>3.skupina</v>
      </c>
      <c r="G374" s="173"/>
      <c r="H374" s="173"/>
      <c r="I374" s="173"/>
      <c r="J374" s="173"/>
      <c r="K374" s="172"/>
      <c r="L374" s="172" t="s">
        <v>74</v>
      </c>
      <c r="M374" s="174">
        <f>VLOOKUP(BL372,'(7) tabulka + rozpis'!$N$23:$Q$37,2,0)</f>
        <v>0.5625053333333333</v>
      </c>
      <c r="N374" s="174"/>
      <c r="O374" s="174"/>
      <c r="P374" s="172" t="s">
        <v>75</v>
      </c>
      <c r="Q374" s="175"/>
      <c r="R374" s="176" t="s">
        <v>76</v>
      </c>
      <c r="S374" s="176"/>
      <c r="T374" s="176"/>
      <c r="U374" s="176"/>
      <c r="V374" s="177" t="str">
        <f>'(7) vstupní data'!$B$1</f>
        <v>TJ Orion Praha</v>
      </c>
      <c r="W374" s="177"/>
      <c r="X374" s="177"/>
      <c r="Y374" s="177"/>
      <c r="Z374" s="177"/>
      <c r="AA374" s="177"/>
      <c r="AB374" s="177"/>
      <c r="AC374" s="177"/>
      <c r="AD374" s="177"/>
      <c r="AE374" s="177"/>
      <c r="AF374" s="177"/>
      <c r="AG374" s="177"/>
      <c r="AH374" s="177"/>
      <c r="AI374" s="177"/>
      <c r="AJ374" s="177"/>
      <c r="AK374" s="177"/>
      <c r="AL374" s="178" t="s">
        <v>77</v>
      </c>
      <c r="AM374" s="179"/>
      <c r="AN374" s="179"/>
      <c r="AO374" s="179"/>
      <c r="AP374" s="180"/>
      <c r="AQ374" s="181" t="s">
        <v>78</v>
      </c>
      <c r="AR374" s="181"/>
      <c r="AS374" s="181"/>
      <c r="AT374" s="181"/>
      <c r="AU374" s="181"/>
      <c r="AV374" s="181"/>
      <c r="AW374" s="181"/>
      <c r="AX374" s="181"/>
      <c r="AY374" s="181"/>
      <c r="AZ374" s="181"/>
      <c r="BA374" s="181"/>
      <c r="BB374" s="181"/>
      <c r="BC374" s="181"/>
      <c r="BD374" s="181"/>
      <c r="BE374" s="180"/>
      <c r="BF374" s="180"/>
      <c r="BG374" s="180"/>
      <c r="BH374" s="180"/>
      <c r="BI374" s="180"/>
      <c r="BJ374" s="163"/>
      <c r="BK374" s="164"/>
      <c r="BL374" s="165"/>
      <c r="BM374" s="165"/>
    </row>
    <row r="375" spans="1:65" ht="13.5" customHeight="1">
      <c r="A375" s="182"/>
      <c r="B375" s="183" t="s">
        <v>79</v>
      </c>
      <c r="C375" s="183"/>
      <c r="D375" s="183"/>
      <c r="E375" s="183"/>
      <c r="F375" s="183"/>
      <c r="G375" s="183"/>
      <c r="H375" s="183"/>
      <c r="I375" s="183"/>
      <c r="J375" s="183"/>
      <c r="K375" s="183"/>
      <c r="L375" s="183"/>
      <c r="M375" s="183"/>
      <c r="N375" s="183"/>
      <c r="O375" s="183" t="s">
        <v>80</v>
      </c>
      <c r="P375" s="183"/>
      <c r="Q375" s="183"/>
      <c r="R375" s="183"/>
      <c r="S375" s="183"/>
      <c r="T375" s="183"/>
      <c r="U375" s="183"/>
      <c r="V375" s="183"/>
      <c r="W375" s="183"/>
      <c r="X375" s="183"/>
      <c r="Y375" s="183"/>
      <c r="Z375" s="183"/>
      <c r="AA375" s="183"/>
      <c r="AB375" s="183" t="s">
        <v>81</v>
      </c>
      <c r="AC375" s="183"/>
      <c r="AD375" s="183"/>
      <c r="AE375" s="183"/>
      <c r="AF375" s="183"/>
      <c r="AG375" s="183"/>
      <c r="AH375" s="183"/>
      <c r="AI375" s="183"/>
      <c r="AJ375" s="183"/>
      <c r="AK375" s="183"/>
      <c r="AL375" s="183"/>
      <c r="AM375" s="183"/>
      <c r="AN375" s="183"/>
      <c r="AO375" s="183" t="s">
        <v>82</v>
      </c>
      <c r="AP375" s="183"/>
      <c r="AQ375" s="183"/>
      <c r="AR375" s="183"/>
      <c r="AS375" s="183"/>
      <c r="AT375" s="183"/>
      <c r="AU375" s="183"/>
      <c r="AV375" s="183"/>
      <c r="AW375" s="183"/>
      <c r="AX375" s="183"/>
      <c r="AY375" s="183"/>
      <c r="AZ375" s="183"/>
      <c r="BA375" s="183"/>
      <c r="BB375" s="183" t="s">
        <v>83</v>
      </c>
      <c r="BC375" s="183"/>
      <c r="BD375" s="183"/>
      <c r="BE375" s="183"/>
      <c r="BF375" s="183"/>
      <c r="BG375" s="183"/>
      <c r="BH375" s="183"/>
      <c r="BI375" s="183"/>
      <c r="BJ375" s="184"/>
      <c r="BK375" s="184"/>
      <c r="BL375" s="184"/>
      <c r="BM375" s="185"/>
    </row>
    <row r="376" spans="1:65" ht="13.5" customHeight="1">
      <c r="A376" s="155"/>
      <c r="B376" s="187" t="s">
        <v>84</v>
      </c>
      <c r="C376" s="187"/>
      <c r="D376" s="187"/>
      <c r="E376" s="187"/>
      <c r="F376" s="187"/>
      <c r="G376" s="187"/>
      <c r="H376" s="188" t="s">
        <v>85</v>
      </c>
      <c r="I376" s="188"/>
      <c r="J376" s="188"/>
      <c r="K376" s="188"/>
      <c r="L376" s="188"/>
      <c r="M376" s="188"/>
      <c r="N376" s="166"/>
      <c r="O376" s="187" t="s">
        <v>84</v>
      </c>
      <c r="P376" s="187"/>
      <c r="Q376" s="187"/>
      <c r="R376" s="187"/>
      <c r="S376" s="187"/>
      <c r="T376" s="187"/>
      <c r="U376" s="188" t="s">
        <v>85</v>
      </c>
      <c r="V376" s="188"/>
      <c r="W376" s="188"/>
      <c r="X376" s="188"/>
      <c r="Y376" s="188"/>
      <c r="Z376" s="188"/>
      <c r="AA376" s="166"/>
      <c r="AB376" s="187" t="s">
        <v>84</v>
      </c>
      <c r="AC376" s="187"/>
      <c r="AD376" s="187"/>
      <c r="AE376" s="187"/>
      <c r="AF376" s="187"/>
      <c r="AG376" s="187"/>
      <c r="AH376" s="188" t="s">
        <v>85</v>
      </c>
      <c r="AI376" s="188"/>
      <c r="AJ376" s="188"/>
      <c r="AK376" s="188"/>
      <c r="AL376" s="188"/>
      <c r="AM376" s="188"/>
      <c r="AN376" s="166"/>
      <c r="AO376" s="187" t="s">
        <v>84</v>
      </c>
      <c r="AP376" s="187"/>
      <c r="AQ376" s="187"/>
      <c r="AR376" s="187"/>
      <c r="AS376" s="187"/>
      <c r="AT376" s="187"/>
      <c r="AU376" s="188" t="s">
        <v>85</v>
      </c>
      <c r="AV376" s="188"/>
      <c r="AW376" s="188"/>
      <c r="AX376" s="188"/>
      <c r="AY376" s="188"/>
      <c r="AZ376" s="188"/>
      <c r="BA376" s="166"/>
      <c r="BB376" s="187" t="s">
        <v>84</v>
      </c>
      <c r="BC376" s="187"/>
      <c r="BD376" s="187"/>
      <c r="BE376" s="187"/>
      <c r="BF376" s="187"/>
      <c r="BG376" s="187"/>
      <c r="BH376" s="188" t="s">
        <v>85</v>
      </c>
      <c r="BI376" s="188"/>
      <c r="BJ376" s="188"/>
      <c r="BK376" s="188"/>
      <c r="BL376" s="188"/>
      <c r="BM376" s="188"/>
    </row>
    <row r="377" spans="1:65" ht="13.5" customHeight="1">
      <c r="A377" s="155"/>
      <c r="B377" s="189" t="s">
        <v>86</v>
      </c>
      <c r="C377" s="189"/>
      <c r="D377" s="189"/>
      <c r="E377" s="189"/>
      <c r="F377" s="189"/>
      <c r="G377" s="189"/>
      <c r="H377" s="190" t="s">
        <v>86</v>
      </c>
      <c r="I377" s="190"/>
      <c r="J377" s="190"/>
      <c r="K377" s="190"/>
      <c r="L377" s="190"/>
      <c r="M377" s="190"/>
      <c r="N377" s="166"/>
      <c r="O377" s="189" t="s">
        <v>86</v>
      </c>
      <c r="P377" s="189"/>
      <c r="Q377" s="189"/>
      <c r="R377" s="189"/>
      <c r="S377" s="189"/>
      <c r="T377" s="189"/>
      <c r="U377" s="190" t="s">
        <v>86</v>
      </c>
      <c r="V377" s="190"/>
      <c r="W377" s="190"/>
      <c r="X377" s="190"/>
      <c r="Y377" s="190"/>
      <c r="Z377" s="190"/>
      <c r="AA377" s="166"/>
      <c r="AB377" s="189" t="s">
        <v>86</v>
      </c>
      <c r="AC377" s="189"/>
      <c r="AD377" s="189"/>
      <c r="AE377" s="189"/>
      <c r="AF377" s="189"/>
      <c r="AG377" s="189"/>
      <c r="AH377" s="190" t="s">
        <v>86</v>
      </c>
      <c r="AI377" s="190"/>
      <c r="AJ377" s="190"/>
      <c r="AK377" s="190"/>
      <c r="AL377" s="190"/>
      <c r="AM377" s="190"/>
      <c r="AN377" s="166"/>
      <c r="AO377" s="189" t="s">
        <v>86</v>
      </c>
      <c r="AP377" s="189"/>
      <c r="AQ377" s="189"/>
      <c r="AR377" s="189"/>
      <c r="AS377" s="189"/>
      <c r="AT377" s="189"/>
      <c r="AU377" s="190" t="s">
        <v>86</v>
      </c>
      <c r="AV377" s="190"/>
      <c r="AW377" s="190"/>
      <c r="AX377" s="190"/>
      <c r="AY377" s="190"/>
      <c r="AZ377" s="190"/>
      <c r="BA377" s="166"/>
      <c r="BB377" s="189" t="s">
        <v>86</v>
      </c>
      <c r="BC377" s="189"/>
      <c r="BD377" s="189"/>
      <c r="BE377" s="189"/>
      <c r="BF377" s="189"/>
      <c r="BG377" s="189"/>
      <c r="BH377" s="190" t="s">
        <v>86</v>
      </c>
      <c r="BI377" s="190"/>
      <c r="BJ377" s="190"/>
      <c r="BK377" s="190"/>
      <c r="BL377" s="190"/>
      <c r="BM377" s="190"/>
    </row>
    <row r="378" spans="1:65" ht="13.5" customHeight="1">
      <c r="A378" s="191" t="s">
        <v>87</v>
      </c>
      <c r="B378" s="192">
        <v>1</v>
      </c>
      <c r="C378" s="193"/>
      <c r="D378" s="194"/>
      <c r="E378" s="194"/>
      <c r="F378" s="195" t="s">
        <v>88</v>
      </c>
      <c r="G378" s="195" t="s">
        <v>89</v>
      </c>
      <c r="H378" s="194">
        <v>1</v>
      </c>
      <c r="I378" s="193"/>
      <c r="J378" s="194"/>
      <c r="K378" s="194"/>
      <c r="L378" s="195" t="s">
        <v>88</v>
      </c>
      <c r="M378" s="196" t="s">
        <v>89</v>
      </c>
      <c r="N378" s="166"/>
      <c r="O378" s="192">
        <v>1</v>
      </c>
      <c r="P378" s="193"/>
      <c r="Q378" s="194"/>
      <c r="R378" s="194"/>
      <c r="S378" s="195" t="s">
        <v>88</v>
      </c>
      <c r="T378" s="195" t="s">
        <v>89</v>
      </c>
      <c r="U378" s="194">
        <v>1</v>
      </c>
      <c r="V378" s="193"/>
      <c r="W378" s="194"/>
      <c r="X378" s="194"/>
      <c r="Y378" s="195" t="s">
        <v>88</v>
      </c>
      <c r="Z378" s="196" t="s">
        <v>89</v>
      </c>
      <c r="AA378" s="166"/>
      <c r="AB378" s="192">
        <v>1</v>
      </c>
      <c r="AC378" s="193"/>
      <c r="AD378" s="194"/>
      <c r="AE378" s="194"/>
      <c r="AF378" s="195" t="s">
        <v>88</v>
      </c>
      <c r="AG378" s="195" t="s">
        <v>89</v>
      </c>
      <c r="AH378" s="194">
        <v>1</v>
      </c>
      <c r="AI378" s="193"/>
      <c r="AJ378" s="194"/>
      <c r="AK378" s="194"/>
      <c r="AL378" s="195" t="s">
        <v>88</v>
      </c>
      <c r="AM378" s="196" t="s">
        <v>89</v>
      </c>
      <c r="AN378" s="166"/>
      <c r="AO378" s="192">
        <v>1</v>
      </c>
      <c r="AP378" s="193"/>
      <c r="AQ378" s="194"/>
      <c r="AR378" s="194"/>
      <c r="AS378" s="195" t="s">
        <v>88</v>
      </c>
      <c r="AT378" s="195" t="s">
        <v>89</v>
      </c>
      <c r="AU378" s="194">
        <v>1</v>
      </c>
      <c r="AV378" s="193"/>
      <c r="AW378" s="194"/>
      <c r="AX378" s="194"/>
      <c r="AY378" s="195" t="s">
        <v>88</v>
      </c>
      <c r="AZ378" s="196" t="s">
        <v>89</v>
      </c>
      <c r="BA378" s="166"/>
      <c r="BB378" s="192">
        <v>1</v>
      </c>
      <c r="BC378" s="193"/>
      <c r="BD378" s="194"/>
      <c r="BE378" s="194"/>
      <c r="BF378" s="195" t="s">
        <v>88</v>
      </c>
      <c r="BG378" s="195" t="s">
        <v>89</v>
      </c>
      <c r="BH378" s="194">
        <v>1</v>
      </c>
      <c r="BI378" s="193"/>
      <c r="BJ378" s="194"/>
      <c r="BK378" s="194"/>
      <c r="BL378" s="195" t="s">
        <v>88</v>
      </c>
      <c r="BM378" s="196" t="s">
        <v>89</v>
      </c>
    </row>
    <row r="379" spans="1:65" ht="13.5" customHeight="1">
      <c r="A379" s="191"/>
      <c r="B379" s="192"/>
      <c r="C379" s="193"/>
      <c r="D379" s="194"/>
      <c r="E379" s="194"/>
      <c r="F379" s="195"/>
      <c r="G379" s="195"/>
      <c r="H379" s="194"/>
      <c r="I379" s="193"/>
      <c r="J379" s="194"/>
      <c r="K379" s="194"/>
      <c r="L379" s="195"/>
      <c r="M379" s="196"/>
      <c r="N379" s="166"/>
      <c r="O379" s="192"/>
      <c r="P379" s="193"/>
      <c r="Q379" s="194"/>
      <c r="R379" s="194"/>
      <c r="S379" s="195"/>
      <c r="T379" s="195"/>
      <c r="U379" s="194"/>
      <c r="V379" s="193"/>
      <c r="W379" s="194"/>
      <c r="X379" s="194"/>
      <c r="Y379" s="195"/>
      <c r="Z379" s="196"/>
      <c r="AA379" s="166"/>
      <c r="AB379" s="192"/>
      <c r="AC379" s="193"/>
      <c r="AD379" s="194"/>
      <c r="AE379" s="194"/>
      <c r="AF379" s="195"/>
      <c r="AG379" s="195"/>
      <c r="AH379" s="194"/>
      <c r="AI379" s="193"/>
      <c r="AJ379" s="194"/>
      <c r="AK379" s="194"/>
      <c r="AL379" s="195"/>
      <c r="AM379" s="196"/>
      <c r="AN379" s="166"/>
      <c r="AO379" s="192"/>
      <c r="AP379" s="193"/>
      <c r="AQ379" s="194"/>
      <c r="AR379" s="194"/>
      <c r="AS379" s="195"/>
      <c r="AT379" s="195"/>
      <c r="AU379" s="194"/>
      <c r="AV379" s="193"/>
      <c r="AW379" s="194"/>
      <c r="AX379" s="194"/>
      <c r="AY379" s="195"/>
      <c r="AZ379" s="196"/>
      <c r="BA379" s="166"/>
      <c r="BB379" s="192"/>
      <c r="BC379" s="193"/>
      <c r="BD379" s="194"/>
      <c r="BE379" s="194"/>
      <c r="BF379" s="195"/>
      <c r="BG379" s="195"/>
      <c r="BH379" s="194"/>
      <c r="BI379" s="193"/>
      <c r="BJ379" s="194"/>
      <c r="BK379" s="194"/>
      <c r="BL379" s="195"/>
      <c r="BM379" s="196"/>
    </row>
    <row r="380" spans="1:65" ht="13.5" customHeight="1">
      <c r="A380" s="191"/>
      <c r="B380" s="192">
        <v>2</v>
      </c>
      <c r="C380" s="193"/>
      <c r="D380" s="194"/>
      <c r="E380" s="194"/>
      <c r="F380" s="195"/>
      <c r="G380" s="195"/>
      <c r="H380" s="194">
        <v>2</v>
      </c>
      <c r="I380" s="193"/>
      <c r="J380" s="194"/>
      <c r="K380" s="194"/>
      <c r="L380" s="195"/>
      <c r="M380" s="196"/>
      <c r="N380" s="166"/>
      <c r="O380" s="192">
        <v>2</v>
      </c>
      <c r="P380" s="193"/>
      <c r="Q380" s="194"/>
      <c r="R380" s="194"/>
      <c r="S380" s="195"/>
      <c r="T380" s="195"/>
      <c r="U380" s="194">
        <v>2</v>
      </c>
      <c r="V380" s="193"/>
      <c r="W380" s="194"/>
      <c r="X380" s="194"/>
      <c r="Y380" s="195"/>
      <c r="Z380" s="196"/>
      <c r="AA380" s="166"/>
      <c r="AB380" s="192">
        <v>2</v>
      </c>
      <c r="AC380" s="193"/>
      <c r="AD380" s="194"/>
      <c r="AE380" s="194"/>
      <c r="AF380" s="195"/>
      <c r="AG380" s="195"/>
      <c r="AH380" s="194">
        <v>2</v>
      </c>
      <c r="AI380" s="193"/>
      <c r="AJ380" s="194"/>
      <c r="AK380" s="194"/>
      <c r="AL380" s="195"/>
      <c r="AM380" s="196"/>
      <c r="AN380" s="166"/>
      <c r="AO380" s="192">
        <v>2</v>
      </c>
      <c r="AP380" s="193"/>
      <c r="AQ380" s="194"/>
      <c r="AR380" s="194"/>
      <c r="AS380" s="195"/>
      <c r="AT380" s="195"/>
      <c r="AU380" s="194">
        <v>2</v>
      </c>
      <c r="AV380" s="193"/>
      <c r="AW380" s="194"/>
      <c r="AX380" s="194"/>
      <c r="AY380" s="195"/>
      <c r="AZ380" s="196"/>
      <c r="BA380" s="166"/>
      <c r="BB380" s="192">
        <v>2</v>
      </c>
      <c r="BC380" s="193"/>
      <c r="BD380" s="194"/>
      <c r="BE380" s="194"/>
      <c r="BF380" s="195"/>
      <c r="BG380" s="195"/>
      <c r="BH380" s="194">
        <v>2</v>
      </c>
      <c r="BI380" s="193"/>
      <c r="BJ380" s="194"/>
      <c r="BK380" s="194"/>
      <c r="BL380" s="195"/>
      <c r="BM380" s="196"/>
    </row>
    <row r="381" spans="1:65" ht="13.5" customHeight="1">
      <c r="A381" s="191"/>
      <c r="B381" s="192"/>
      <c r="C381" s="193"/>
      <c r="D381" s="194"/>
      <c r="E381" s="194"/>
      <c r="F381" s="195"/>
      <c r="G381" s="195"/>
      <c r="H381" s="194"/>
      <c r="I381" s="193"/>
      <c r="J381" s="194"/>
      <c r="K381" s="194"/>
      <c r="L381" s="195"/>
      <c r="M381" s="196"/>
      <c r="N381" s="166"/>
      <c r="O381" s="192"/>
      <c r="P381" s="193"/>
      <c r="Q381" s="194"/>
      <c r="R381" s="194"/>
      <c r="S381" s="195"/>
      <c r="T381" s="195"/>
      <c r="U381" s="194"/>
      <c r="V381" s="193"/>
      <c r="W381" s="194"/>
      <c r="X381" s="194"/>
      <c r="Y381" s="195"/>
      <c r="Z381" s="196"/>
      <c r="AA381" s="166"/>
      <c r="AB381" s="192"/>
      <c r="AC381" s="193"/>
      <c r="AD381" s="194"/>
      <c r="AE381" s="194"/>
      <c r="AF381" s="195"/>
      <c r="AG381" s="195"/>
      <c r="AH381" s="194"/>
      <c r="AI381" s="193"/>
      <c r="AJ381" s="194"/>
      <c r="AK381" s="194"/>
      <c r="AL381" s="195"/>
      <c r="AM381" s="196"/>
      <c r="AN381" s="166"/>
      <c r="AO381" s="192"/>
      <c r="AP381" s="193"/>
      <c r="AQ381" s="194"/>
      <c r="AR381" s="194"/>
      <c r="AS381" s="195"/>
      <c r="AT381" s="195"/>
      <c r="AU381" s="194"/>
      <c r="AV381" s="193"/>
      <c r="AW381" s="194"/>
      <c r="AX381" s="194"/>
      <c r="AY381" s="195"/>
      <c r="AZ381" s="196"/>
      <c r="BA381" s="166"/>
      <c r="BB381" s="192"/>
      <c r="BC381" s="193"/>
      <c r="BD381" s="194"/>
      <c r="BE381" s="194"/>
      <c r="BF381" s="195"/>
      <c r="BG381" s="195"/>
      <c r="BH381" s="194"/>
      <c r="BI381" s="193"/>
      <c r="BJ381" s="194"/>
      <c r="BK381" s="194"/>
      <c r="BL381" s="195"/>
      <c r="BM381" s="196"/>
    </row>
    <row r="382" spans="1:65" ht="13.5" customHeight="1">
      <c r="A382" s="191"/>
      <c r="B382" s="192">
        <v>3</v>
      </c>
      <c r="C382" s="193"/>
      <c r="D382" s="194"/>
      <c r="E382" s="194"/>
      <c r="F382" s="195"/>
      <c r="G382" s="195"/>
      <c r="H382" s="194">
        <v>3</v>
      </c>
      <c r="I382" s="193"/>
      <c r="J382" s="194"/>
      <c r="K382" s="194"/>
      <c r="L382" s="195"/>
      <c r="M382" s="196"/>
      <c r="N382" s="166"/>
      <c r="O382" s="192">
        <v>3</v>
      </c>
      <c r="P382" s="193"/>
      <c r="Q382" s="194"/>
      <c r="R382" s="194"/>
      <c r="S382" s="195"/>
      <c r="T382" s="195"/>
      <c r="U382" s="194">
        <v>3</v>
      </c>
      <c r="V382" s="193"/>
      <c r="W382" s="194"/>
      <c r="X382" s="194"/>
      <c r="Y382" s="195"/>
      <c r="Z382" s="196"/>
      <c r="AA382" s="166"/>
      <c r="AB382" s="192">
        <v>3</v>
      </c>
      <c r="AC382" s="193"/>
      <c r="AD382" s="194"/>
      <c r="AE382" s="194"/>
      <c r="AF382" s="195"/>
      <c r="AG382" s="195"/>
      <c r="AH382" s="194">
        <v>3</v>
      </c>
      <c r="AI382" s="193"/>
      <c r="AJ382" s="194"/>
      <c r="AK382" s="194"/>
      <c r="AL382" s="195"/>
      <c r="AM382" s="196"/>
      <c r="AN382" s="166"/>
      <c r="AO382" s="192">
        <v>3</v>
      </c>
      <c r="AP382" s="193"/>
      <c r="AQ382" s="194"/>
      <c r="AR382" s="194"/>
      <c r="AS382" s="195"/>
      <c r="AT382" s="195"/>
      <c r="AU382" s="194">
        <v>3</v>
      </c>
      <c r="AV382" s="193"/>
      <c r="AW382" s="194"/>
      <c r="AX382" s="194"/>
      <c r="AY382" s="195"/>
      <c r="AZ382" s="196"/>
      <c r="BA382" s="166"/>
      <c r="BB382" s="192">
        <v>3</v>
      </c>
      <c r="BC382" s="193"/>
      <c r="BD382" s="194"/>
      <c r="BE382" s="194"/>
      <c r="BF382" s="195"/>
      <c r="BG382" s="195"/>
      <c r="BH382" s="194">
        <v>3</v>
      </c>
      <c r="BI382" s="193"/>
      <c r="BJ382" s="194"/>
      <c r="BK382" s="194"/>
      <c r="BL382" s="195"/>
      <c r="BM382" s="196"/>
    </row>
    <row r="383" spans="1:65" ht="13.5" customHeight="1">
      <c r="A383" s="191"/>
      <c r="B383" s="192"/>
      <c r="C383" s="193"/>
      <c r="D383" s="194"/>
      <c r="E383" s="194"/>
      <c r="F383" s="195"/>
      <c r="G383" s="195"/>
      <c r="H383" s="194"/>
      <c r="I383" s="193"/>
      <c r="J383" s="194"/>
      <c r="K383" s="194"/>
      <c r="L383" s="195"/>
      <c r="M383" s="196"/>
      <c r="N383" s="166"/>
      <c r="O383" s="192"/>
      <c r="P383" s="193"/>
      <c r="Q383" s="194"/>
      <c r="R383" s="194"/>
      <c r="S383" s="195"/>
      <c r="T383" s="195"/>
      <c r="U383" s="194"/>
      <c r="V383" s="193"/>
      <c r="W383" s="194"/>
      <c r="X383" s="194"/>
      <c r="Y383" s="195"/>
      <c r="Z383" s="196"/>
      <c r="AA383" s="166"/>
      <c r="AB383" s="192"/>
      <c r="AC383" s="193"/>
      <c r="AD383" s="194"/>
      <c r="AE383" s="194"/>
      <c r="AF383" s="195"/>
      <c r="AG383" s="195"/>
      <c r="AH383" s="194"/>
      <c r="AI383" s="193"/>
      <c r="AJ383" s="194"/>
      <c r="AK383" s="194"/>
      <c r="AL383" s="195"/>
      <c r="AM383" s="196"/>
      <c r="AN383" s="166"/>
      <c r="AO383" s="192"/>
      <c r="AP383" s="193"/>
      <c r="AQ383" s="194"/>
      <c r="AR383" s="194"/>
      <c r="AS383" s="195"/>
      <c r="AT383" s="195"/>
      <c r="AU383" s="194"/>
      <c r="AV383" s="193"/>
      <c r="AW383" s="194"/>
      <c r="AX383" s="194"/>
      <c r="AY383" s="195"/>
      <c r="AZ383" s="196"/>
      <c r="BA383" s="166"/>
      <c r="BB383" s="192"/>
      <c r="BC383" s="193"/>
      <c r="BD383" s="194"/>
      <c r="BE383" s="194"/>
      <c r="BF383" s="195"/>
      <c r="BG383" s="195"/>
      <c r="BH383" s="194"/>
      <c r="BI383" s="193"/>
      <c r="BJ383" s="194"/>
      <c r="BK383" s="194"/>
      <c r="BL383" s="195"/>
      <c r="BM383" s="196"/>
    </row>
    <row r="384" spans="1:65" ht="13.5" customHeight="1">
      <c r="A384" s="191"/>
      <c r="B384" s="192">
        <v>4</v>
      </c>
      <c r="C384" s="193"/>
      <c r="D384" s="194"/>
      <c r="E384" s="194"/>
      <c r="F384" s="195"/>
      <c r="G384" s="195"/>
      <c r="H384" s="194">
        <v>4</v>
      </c>
      <c r="I384" s="193"/>
      <c r="J384" s="194"/>
      <c r="K384" s="194"/>
      <c r="L384" s="195"/>
      <c r="M384" s="196"/>
      <c r="N384" s="166"/>
      <c r="O384" s="192">
        <v>4</v>
      </c>
      <c r="P384" s="193"/>
      <c r="Q384" s="194"/>
      <c r="R384" s="194"/>
      <c r="S384" s="195"/>
      <c r="T384" s="195"/>
      <c r="U384" s="194">
        <v>4</v>
      </c>
      <c r="V384" s="193"/>
      <c r="W384" s="194"/>
      <c r="X384" s="194"/>
      <c r="Y384" s="195"/>
      <c r="Z384" s="196"/>
      <c r="AA384" s="166"/>
      <c r="AB384" s="192">
        <v>4</v>
      </c>
      <c r="AC384" s="193"/>
      <c r="AD384" s="194"/>
      <c r="AE384" s="194"/>
      <c r="AF384" s="195"/>
      <c r="AG384" s="195"/>
      <c r="AH384" s="194">
        <v>4</v>
      </c>
      <c r="AI384" s="193"/>
      <c r="AJ384" s="194"/>
      <c r="AK384" s="194"/>
      <c r="AL384" s="195"/>
      <c r="AM384" s="196"/>
      <c r="AN384" s="166"/>
      <c r="AO384" s="192">
        <v>4</v>
      </c>
      <c r="AP384" s="193"/>
      <c r="AQ384" s="194"/>
      <c r="AR384" s="194"/>
      <c r="AS384" s="195"/>
      <c r="AT384" s="195"/>
      <c r="AU384" s="194">
        <v>4</v>
      </c>
      <c r="AV384" s="193"/>
      <c r="AW384" s="194"/>
      <c r="AX384" s="194"/>
      <c r="AY384" s="195"/>
      <c r="AZ384" s="196"/>
      <c r="BA384" s="166"/>
      <c r="BB384" s="192">
        <v>4</v>
      </c>
      <c r="BC384" s="193"/>
      <c r="BD384" s="194"/>
      <c r="BE384" s="194"/>
      <c r="BF384" s="195"/>
      <c r="BG384" s="195"/>
      <c r="BH384" s="194">
        <v>4</v>
      </c>
      <c r="BI384" s="193"/>
      <c r="BJ384" s="194"/>
      <c r="BK384" s="194"/>
      <c r="BL384" s="195"/>
      <c r="BM384" s="196"/>
    </row>
    <row r="385" spans="1:65" ht="13.5" customHeight="1">
      <c r="A385" s="191"/>
      <c r="B385" s="192"/>
      <c r="C385" s="193"/>
      <c r="D385" s="194"/>
      <c r="E385" s="194"/>
      <c r="F385" s="195"/>
      <c r="G385" s="195"/>
      <c r="H385" s="194"/>
      <c r="I385" s="193"/>
      <c r="J385" s="194"/>
      <c r="K385" s="194"/>
      <c r="L385" s="195"/>
      <c r="M385" s="196"/>
      <c r="N385" s="166"/>
      <c r="O385" s="192"/>
      <c r="P385" s="193"/>
      <c r="Q385" s="194"/>
      <c r="R385" s="194"/>
      <c r="S385" s="195"/>
      <c r="T385" s="195"/>
      <c r="U385" s="194"/>
      <c r="V385" s="193"/>
      <c r="W385" s="194"/>
      <c r="X385" s="194"/>
      <c r="Y385" s="195"/>
      <c r="Z385" s="196"/>
      <c r="AA385" s="166"/>
      <c r="AB385" s="192"/>
      <c r="AC385" s="193"/>
      <c r="AD385" s="194"/>
      <c r="AE385" s="194"/>
      <c r="AF385" s="195"/>
      <c r="AG385" s="195"/>
      <c r="AH385" s="194"/>
      <c r="AI385" s="193"/>
      <c r="AJ385" s="194"/>
      <c r="AK385" s="194"/>
      <c r="AL385" s="195"/>
      <c r="AM385" s="196"/>
      <c r="AN385" s="166"/>
      <c r="AO385" s="192"/>
      <c r="AP385" s="193"/>
      <c r="AQ385" s="194"/>
      <c r="AR385" s="194"/>
      <c r="AS385" s="195"/>
      <c r="AT385" s="195"/>
      <c r="AU385" s="194"/>
      <c r="AV385" s="193"/>
      <c r="AW385" s="194"/>
      <c r="AX385" s="194"/>
      <c r="AY385" s="195"/>
      <c r="AZ385" s="196"/>
      <c r="BA385" s="166"/>
      <c r="BB385" s="192"/>
      <c r="BC385" s="193"/>
      <c r="BD385" s="194"/>
      <c r="BE385" s="194"/>
      <c r="BF385" s="195"/>
      <c r="BG385" s="195"/>
      <c r="BH385" s="194"/>
      <c r="BI385" s="193"/>
      <c r="BJ385" s="194"/>
      <c r="BK385" s="194"/>
      <c r="BL385" s="195"/>
      <c r="BM385" s="196"/>
    </row>
    <row r="386" spans="1:65" ht="13.5" customHeight="1">
      <c r="A386" s="191"/>
      <c r="B386" s="192">
        <v>5</v>
      </c>
      <c r="C386" s="193"/>
      <c r="D386" s="194"/>
      <c r="E386" s="194"/>
      <c r="F386" s="195"/>
      <c r="G386" s="195"/>
      <c r="H386" s="194">
        <v>5</v>
      </c>
      <c r="I386" s="193"/>
      <c r="J386" s="194"/>
      <c r="K386" s="194"/>
      <c r="L386" s="195"/>
      <c r="M386" s="196"/>
      <c r="N386" s="166"/>
      <c r="O386" s="192">
        <v>5</v>
      </c>
      <c r="P386" s="193"/>
      <c r="Q386" s="194"/>
      <c r="R386" s="194"/>
      <c r="S386" s="195"/>
      <c r="T386" s="195"/>
      <c r="U386" s="194">
        <v>5</v>
      </c>
      <c r="V386" s="193"/>
      <c r="W386" s="194"/>
      <c r="X386" s="194"/>
      <c r="Y386" s="195"/>
      <c r="Z386" s="196"/>
      <c r="AA386" s="166"/>
      <c r="AB386" s="192">
        <v>5</v>
      </c>
      <c r="AC386" s="193"/>
      <c r="AD386" s="194"/>
      <c r="AE386" s="194"/>
      <c r="AF386" s="195"/>
      <c r="AG386" s="195"/>
      <c r="AH386" s="194">
        <v>5</v>
      </c>
      <c r="AI386" s="193"/>
      <c r="AJ386" s="194"/>
      <c r="AK386" s="194"/>
      <c r="AL386" s="195"/>
      <c r="AM386" s="196"/>
      <c r="AN386" s="166"/>
      <c r="AO386" s="192">
        <v>5</v>
      </c>
      <c r="AP386" s="193"/>
      <c r="AQ386" s="194"/>
      <c r="AR386" s="194"/>
      <c r="AS386" s="195"/>
      <c r="AT386" s="195"/>
      <c r="AU386" s="194">
        <v>5</v>
      </c>
      <c r="AV386" s="193"/>
      <c r="AW386" s="194"/>
      <c r="AX386" s="194"/>
      <c r="AY386" s="195"/>
      <c r="AZ386" s="196"/>
      <c r="BA386" s="166"/>
      <c r="BB386" s="192">
        <v>5</v>
      </c>
      <c r="BC386" s="193"/>
      <c r="BD386" s="194"/>
      <c r="BE386" s="194"/>
      <c r="BF386" s="195"/>
      <c r="BG386" s="195"/>
      <c r="BH386" s="194">
        <v>5</v>
      </c>
      <c r="BI386" s="193"/>
      <c r="BJ386" s="194"/>
      <c r="BK386" s="194"/>
      <c r="BL386" s="195"/>
      <c r="BM386" s="196"/>
    </row>
    <row r="387" spans="1:65" ht="13.5" customHeight="1">
      <c r="A387" s="191"/>
      <c r="B387" s="192"/>
      <c r="C387" s="193"/>
      <c r="D387" s="194"/>
      <c r="E387" s="194"/>
      <c r="F387" s="195"/>
      <c r="G387" s="195"/>
      <c r="H387" s="194"/>
      <c r="I387" s="193"/>
      <c r="J387" s="194"/>
      <c r="K387" s="194"/>
      <c r="L387" s="195"/>
      <c r="M387" s="196"/>
      <c r="N387" s="166"/>
      <c r="O387" s="192"/>
      <c r="P387" s="193"/>
      <c r="Q387" s="194"/>
      <c r="R387" s="194"/>
      <c r="S387" s="195"/>
      <c r="T387" s="195"/>
      <c r="U387" s="194"/>
      <c r="V387" s="193"/>
      <c r="W387" s="194"/>
      <c r="X387" s="194"/>
      <c r="Y387" s="195"/>
      <c r="Z387" s="196"/>
      <c r="AA387" s="166"/>
      <c r="AB387" s="192"/>
      <c r="AC387" s="193"/>
      <c r="AD387" s="194"/>
      <c r="AE387" s="194"/>
      <c r="AF387" s="195"/>
      <c r="AG387" s="195"/>
      <c r="AH387" s="194"/>
      <c r="AI387" s="193"/>
      <c r="AJ387" s="194"/>
      <c r="AK387" s="194"/>
      <c r="AL387" s="195"/>
      <c r="AM387" s="196"/>
      <c r="AN387" s="166"/>
      <c r="AO387" s="192"/>
      <c r="AP387" s="193"/>
      <c r="AQ387" s="194"/>
      <c r="AR387" s="194"/>
      <c r="AS387" s="195"/>
      <c r="AT387" s="195"/>
      <c r="AU387" s="194"/>
      <c r="AV387" s="193"/>
      <c r="AW387" s="194"/>
      <c r="AX387" s="194"/>
      <c r="AY387" s="195"/>
      <c r="AZ387" s="196"/>
      <c r="BA387" s="166"/>
      <c r="BB387" s="192"/>
      <c r="BC387" s="193"/>
      <c r="BD387" s="194"/>
      <c r="BE387" s="194"/>
      <c r="BF387" s="195"/>
      <c r="BG387" s="195"/>
      <c r="BH387" s="194"/>
      <c r="BI387" s="193"/>
      <c r="BJ387" s="194"/>
      <c r="BK387" s="194"/>
      <c r="BL387" s="195"/>
      <c r="BM387" s="196"/>
    </row>
    <row r="388" spans="1:65" ht="13.5" customHeight="1">
      <c r="A388" s="191"/>
      <c r="B388" s="192">
        <v>6</v>
      </c>
      <c r="C388" s="193"/>
      <c r="D388" s="194"/>
      <c r="E388" s="194"/>
      <c r="F388" s="195"/>
      <c r="G388" s="195"/>
      <c r="H388" s="194">
        <v>6</v>
      </c>
      <c r="I388" s="193"/>
      <c r="J388" s="194"/>
      <c r="K388" s="194"/>
      <c r="L388" s="195"/>
      <c r="M388" s="196"/>
      <c r="N388" s="166"/>
      <c r="O388" s="192">
        <v>6</v>
      </c>
      <c r="P388" s="193"/>
      <c r="Q388" s="194"/>
      <c r="R388" s="194"/>
      <c r="S388" s="195"/>
      <c r="T388" s="195"/>
      <c r="U388" s="194">
        <v>6</v>
      </c>
      <c r="V388" s="193"/>
      <c r="W388" s="194"/>
      <c r="X388" s="194"/>
      <c r="Y388" s="195"/>
      <c r="Z388" s="196"/>
      <c r="AA388" s="166"/>
      <c r="AB388" s="192">
        <v>6</v>
      </c>
      <c r="AC388" s="193"/>
      <c r="AD388" s="194"/>
      <c r="AE388" s="194"/>
      <c r="AF388" s="195"/>
      <c r="AG388" s="195"/>
      <c r="AH388" s="194">
        <v>6</v>
      </c>
      <c r="AI388" s="193"/>
      <c r="AJ388" s="194"/>
      <c r="AK388" s="194"/>
      <c r="AL388" s="195"/>
      <c r="AM388" s="196"/>
      <c r="AN388" s="166"/>
      <c r="AO388" s="192">
        <v>6</v>
      </c>
      <c r="AP388" s="193"/>
      <c r="AQ388" s="194"/>
      <c r="AR388" s="194"/>
      <c r="AS388" s="195"/>
      <c r="AT388" s="195"/>
      <c r="AU388" s="194">
        <v>6</v>
      </c>
      <c r="AV388" s="193"/>
      <c r="AW388" s="194"/>
      <c r="AX388" s="194"/>
      <c r="AY388" s="195"/>
      <c r="AZ388" s="196"/>
      <c r="BA388" s="166"/>
      <c r="BB388" s="192">
        <v>6</v>
      </c>
      <c r="BC388" s="193"/>
      <c r="BD388" s="194"/>
      <c r="BE388" s="194"/>
      <c r="BF388" s="195"/>
      <c r="BG388" s="195"/>
      <c r="BH388" s="194">
        <v>6</v>
      </c>
      <c r="BI388" s="193"/>
      <c r="BJ388" s="194"/>
      <c r="BK388" s="194"/>
      <c r="BL388" s="195"/>
      <c r="BM388" s="196"/>
    </row>
    <row r="389" spans="1:65" ht="13.5" customHeight="1">
      <c r="A389" s="191"/>
      <c r="B389" s="192"/>
      <c r="C389" s="193"/>
      <c r="D389" s="194"/>
      <c r="E389" s="194"/>
      <c r="F389" s="195"/>
      <c r="G389" s="195"/>
      <c r="H389" s="194"/>
      <c r="I389" s="193"/>
      <c r="J389" s="194"/>
      <c r="K389" s="194"/>
      <c r="L389" s="195"/>
      <c r="M389" s="196"/>
      <c r="N389" s="166"/>
      <c r="O389" s="192"/>
      <c r="P389" s="193"/>
      <c r="Q389" s="194"/>
      <c r="R389" s="194"/>
      <c r="S389" s="195"/>
      <c r="T389" s="195"/>
      <c r="U389" s="194"/>
      <c r="V389" s="193"/>
      <c r="W389" s="194"/>
      <c r="X389" s="194"/>
      <c r="Y389" s="195"/>
      <c r="Z389" s="196"/>
      <c r="AA389" s="166"/>
      <c r="AB389" s="192"/>
      <c r="AC389" s="193"/>
      <c r="AD389" s="194"/>
      <c r="AE389" s="194"/>
      <c r="AF389" s="195"/>
      <c r="AG389" s="195"/>
      <c r="AH389" s="194"/>
      <c r="AI389" s="193"/>
      <c r="AJ389" s="194"/>
      <c r="AK389" s="194"/>
      <c r="AL389" s="195"/>
      <c r="AM389" s="196"/>
      <c r="AN389" s="166"/>
      <c r="AO389" s="192"/>
      <c r="AP389" s="193"/>
      <c r="AQ389" s="194"/>
      <c r="AR389" s="194"/>
      <c r="AS389" s="195"/>
      <c r="AT389" s="195"/>
      <c r="AU389" s="194"/>
      <c r="AV389" s="193"/>
      <c r="AW389" s="194"/>
      <c r="AX389" s="194"/>
      <c r="AY389" s="195"/>
      <c r="AZ389" s="196"/>
      <c r="BA389" s="166"/>
      <c r="BB389" s="192"/>
      <c r="BC389" s="193"/>
      <c r="BD389" s="194"/>
      <c r="BE389" s="194"/>
      <c r="BF389" s="195"/>
      <c r="BG389" s="195"/>
      <c r="BH389" s="194"/>
      <c r="BI389" s="193"/>
      <c r="BJ389" s="194"/>
      <c r="BK389" s="194"/>
      <c r="BL389" s="195"/>
      <c r="BM389" s="196"/>
    </row>
    <row r="390" spans="1:65" ht="13.5" customHeight="1">
      <c r="A390" s="197"/>
      <c r="B390" s="198" t="s">
        <v>90</v>
      </c>
      <c r="C390" s="198"/>
      <c r="D390" s="199" t="s">
        <v>91</v>
      </c>
      <c r="E390" s="199"/>
      <c r="F390" s="200"/>
      <c r="G390" s="200"/>
      <c r="H390" s="199" t="s">
        <v>90</v>
      </c>
      <c r="I390" s="199"/>
      <c r="J390" s="199" t="s">
        <v>91</v>
      </c>
      <c r="K390" s="199"/>
      <c r="L390" s="201"/>
      <c r="M390" s="201"/>
      <c r="N390" s="166"/>
      <c r="O390" s="198" t="s">
        <v>90</v>
      </c>
      <c r="P390" s="198"/>
      <c r="Q390" s="199" t="s">
        <v>91</v>
      </c>
      <c r="R390" s="199"/>
      <c r="S390" s="200"/>
      <c r="T390" s="200"/>
      <c r="U390" s="202" t="s">
        <v>90</v>
      </c>
      <c r="V390" s="202"/>
      <c r="W390" s="202" t="s">
        <v>91</v>
      </c>
      <c r="X390" s="202"/>
      <c r="Y390" s="201"/>
      <c r="Z390" s="201"/>
      <c r="AA390" s="166"/>
      <c r="AB390" s="203" t="s">
        <v>90</v>
      </c>
      <c r="AC390" s="203"/>
      <c r="AD390" s="202" t="s">
        <v>91</v>
      </c>
      <c r="AE390" s="202"/>
      <c r="AF390" s="200"/>
      <c r="AG390" s="200"/>
      <c r="AH390" s="202" t="s">
        <v>90</v>
      </c>
      <c r="AI390" s="202"/>
      <c r="AJ390" s="202" t="s">
        <v>91</v>
      </c>
      <c r="AK390" s="202"/>
      <c r="AL390" s="201"/>
      <c r="AM390" s="201"/>
      <c r="AN390" s="166"/>
      <c r="AO390" s="203" t="s">
        <v>90</v>
      </c>
      <c r="AP390" s="203"/>
      <c r="AQ390" s="202" t="s">
        <v>91</v>
      </c>
      <c r="AR390" s="202"/>
      <c r="AS390" s="200"/>
      <c r="AT390" s="200"/>
      <c r="AU390" s="202" t="s">
        <v>90</v>
      </c>
      <c r="AV390" s="202"/>
      <c r="AW390" s="202" t="s">
        <v>91</v>
      </c>
      <c r="AX390" s="202"/>
      <c r="AY390" s="201"/>
      <c r="AZ390" s="201"/>
      <c r="BA390" s="166"/>
      <c r="BB390" s="203" t="s">
        <v>90</v>
      </c>
      <c r="BC390" s="203"/>
      <c r="BD390" s="202" t="s">
        <v>91</v>
      </c>
      <c r="BE390" s="202"/>
      <c r="BF390" s="204"/>
      <c r="BG390" s="204"/>
      <c r="BH390" s="202" t="s">
        <v>90</v>
      </c>
      <c r="BI390" s="202"/>
      <c r="BJ390" s="202" t="s">
        <v>91</v>
      </c>
      <c r="BK390" s="202"/>
      <c r="BL390" s="205"/>
      <c r="BM390" s="205"/>
    </row>
    <row r="391" spans="1:65" ht="10.5" customHeight="1">
      <c r="A391" s="155"/>
      <c r="B391" s="206"/>
      <c r="C391" s="166"/>
      <c r="D391" s="206"/>
      <c r="E391" s="206"/>
      <c r="F391" s="207"/>
      <c r="G391" s="207"/>
      <c r="H391" s="206"/>
      <c r="I391" s="166"/>
      <c r="J391" s="206"/>
      <c r="K391" s="206"/>
      <c r="L391" s="207"/>
      <c r="M391" s="207"/>
      <c r="N391" s="166"/>
      <c r="O391" s="206"/>
      <c r="P391" s="166"/>
      <c r="Q391" s="206"/>
      <c r="R391" s="206"/>
      <c r="S391" s="207"/>
      <c r="T391" s="207"/>
      <c r="U391" s="206"/>
      <c r="V391" s="166"/>
      <c r="W391" s="206"/>
      <c r="X391" s="206"/>
      <c r="Y391" s="207"/>
      <c r="Z391" s="207"/>
      <c r="AA391" s="166"/>
      <c r="AB391" s="206"/>
      <c r="AC391" s="166"/>
      <c r="AD391" s="206"/>
      <c r="AE391" s="206"/>
      <c r="AF391" s="207"/>
      <c r="AG391" s="207"/>
      <c r="AH391" s="206"/>
      <c r="AI391" s="166"/>
      <c r="AJ391" s="206"/>
      <c r="AK391" s="206"/>
      <c r="AL391" s="207"/>
      <c r="AM391" s="207"/>
      <c r="AN391" s="166"/>
      <c r="AO391" s="206"/>
      <c r="AP391" s="166"/>
      <c r="AQ391" s="206"/>
      <c r="AR391" s="206"/>
      <c r="AS391" s="207"/>
      <c r="AT391" s="207"/>
      <c r="AU391" s="206"/>
      <c r="AV391" s="166"/>
      <c r="AW391" s="206"/>
      <c r="AX391" s="206"/>
      <c r="AY391" s="207"/>
      <c r="AZ391" s="207"/>
      <c r="BA391" s="166"/>
      <c r="BB391" s="206"/>
      <c r="BC391" s="166"/>
      <c r="BD391" s="206"/>
      <c r="BE391" s="206"/>
      <c r="BF391" s="207"/>
      <c r="BG391" s="207"/>
      <c r="BH391" s="206"/>
      <c r="BI391" s="166"/>
      <c r="BJ391" s="206"/>
      <c r="BK391" s="206"/>
      <c r="BL391" s="207"/>
      <c r="BM391" s="208"/>
    </row>
    <row r="392" spans="1:65" ht="15" customHeight="1">
      <c r="A392" s="209" t="s">
        <v>92</v>
      </c>
      <c r="B392" s="209"/>
      <c r="C392" s="209"/>
      <c r="D392" s="209"/>
      <c r="E392" s="210" t="str">
        <f>O372</f>
        <v>VK České Budějovice</v>
      </c>
      <c r="F392" s="210"/>
      <c r="G392" s="210"/>
      <c r="H392" s="210"/>
      <c r="I392" s="210"/>
      <c r="J392" s="210"/>
      <c r="K392" s="210"/>
      <c r="L392" s="211" t="s">
        <v>93</v>
      </c>
      <c r="M392" s="211"/>
      <c r="N392" s="211"/>
      <c r="O392" s="211"/>
      <c r="P392" s="211"/>
      <c r="Q392" s="295" t="str">
        <f aca="true" t="shared" si="7" ref="Q392">AB372</f>
        <v>VK Karlovy Vary</v>
      </c>
      <c r="R392" s="295"/>
      <c r="S392" s="295"/>
      <c r="T392" s="295"/>
      <c r="U392" s="295"/>
      <c r="V392" s="295"/>
      <c r="W392" s="213" t="s">
        <v>94</v>
      </c>
      <c r="X392" s="213"/>
      <c r="Y392" s="213"/>
      <c r="Z392" s="166"/>
      <c r="AA392" s="214" t="s">
        <v>95</v>
      </c>
      <c r="AB392" s="214"/>
      <c r="AC392" s="214"/>
      <c r="AD392" s="214"/>
      <c r="AE392" s="214"/>
      <c r="AF392" s="215" t="s">
        <v>96</v>
      </c>
      <c r="AG392" s="216" t="s">
        <v>97</v>
      </c>
      <c r="AH392" s="166"/>
      <c r="AI392" s="217" t="s">
        <v>98</v>
      </c>
      <c r="AJ392" s="218"/>
      <c r="AK392" s="218"/>
      <c r="AL392" s="218"/>
      <c r="AM392" s="218"/>
      <c r="AN392" s="218"/>
      <c r="AO392" s="218"/>
      <c r="AP392" s="218"/>
      <c r="AQ392" s="218"/>
      <c r="AR392" s="218"/>
      <c r="AS392" s="218"/>
      <c r="AT392" s="218"/>
      <c r="AU392" s="218"/>
      <c r="AV392" s="218"/>
      <c r="AW392" s="218"/>
      <c r="AX392" s="218"/>
      <c r="AY392" s="218"/>
      <c r="AZ392" s="218"/>
      <c r="BA392" s="218"/>
      <c r="BB392" s="166"/>
      <c r="BC392" s="166"/>
      <c r="BD392" s="166"/>
      <c r="BE392" s="166"/>
      <c r="BF392" s="166"/>
      <c r="BG392" s="166"/>
      <c r="BH392" s="166"/>
      <c r="BI392" s="166"/>
      <c r="BJ392" s="166"/>
      <c r="BK392" s="166"/>
      <c r="BL392" s="166"/>
      <c r="BM392" s="219"/>
    </row>
    <row r="393" spans="1:65" ht="15" customHeight="1">
      <c r="A393" s="220" t="s">
        <v>99</v>
      </c>
      <c r="B393" s="220"/>
      <c r="C393" s="220"/>
      <c r="D393" s="220"/>
      <c r="E393" s="220"/>
      <c r="F393" s="220"/>
      <c r="G393" s="220"/>
      <c r="H393" s="220"/>
      <c r="I393" s="220"/>
      <c r="J393" s="221" t="s">
        <v>100</v>
      </c>
      <c r="K393" s="221"/>
      <c r="L393" s="222" t="s">
        <v>99</v>
      </c>
      <c r="M393" s="222"/>
      <c r="N393" s="222"/>
      <c r="O393" s="222"/>
      <c r="P393" s="222"/>
      <c r="Q393" s="222"/>
      <c r="R393" s="222"/>
      <c r="S393" s="222"/>
      <c r="T393" s="222"/>
      <c r="U393" s="223" t="s">
        <v>100</v>
      </c>
      <c r="V393" s="223"/>
      <c r="W393" s="224" t="s">
        <v>101</v>
      </c>
      <c r="X393" s="225" t="s">
        <v>102</v>
      </c>
      <c r="Y393" s="225" t="s">
        <v>103</v>
      </c>
      <c r="Z393" s="225"/>
      <c r="AA393" s="225" t="s">
        <v>104</v>
      </c>
      <c r="AB393" s="226" t="s">
        <v>105</v>
      </c>
      <c r="AC393" s="227" t="s">
        <v>106</v>
      </c>
      <c r="AD393" s="228" t="s">
        <v>107</v>
      </c>
      <c r="AE393" s="228"/>
      <c r="AF393" s="228"/>
      <c r="AG393" s="228"/>
      <c r="AH393" s="145"/>
      <c r="AI393" s="229"/>
      <c r="AJ393" s="229"/>
      <c r="AK393" s="229"/>
      <c r="AL393" s="229"/>
      <c r="AM393" s="229"/>
      <c r="AN393" s="229"/>
      <c r="AO393" s="229"/>
      <c r="AP393" s="229"/>
      <c r="AQ393" s="229"/>
      <c r="AR393" s="229"/>
      <c r="AS393" s="229"/>
      <c r="AT393" s="229"/>
      <c r="AU393" s="229"/>
      <c r="AV393" s="229"/>
      <c r="AW393" s="229"/>
      <c r="AX393" s="229"/>
      <c r="AY393" s="229"/>
      <c r="AZ393" s="229"/>
      <c r="BA393" s="229"/>
      <c r="BB393" s="145"/>
      <c r="BC393" s="230" t="s">
        <v>108</v>
      </c>
      <c r="BD393" s="230"/>
      <c r="BE393" s="230"/>
      <c r="BF393" s="230"/>
      <c r="BG393" s="230"/>
      <c r="BH393" s="230"/>
      <c r="BI393" s="230"/>
      <c r="BJ393" s="230"/>
      <c r="BK393" s="230"/>
      <c r="BL393" s="230"/>
      <c r="BM393" s="230"/>
    </row>
    <row r="394" spans="1:65" ht="15" customHeight="1">
      <c r="A394" s="232"/>
      <c r="B394" s="232"/>
      <c r="C394" s="232"/>
      <c r="D394" s="232"/>
      <c r="E394" s="232"/>
      <c r="F394" s="232"/>
      <c r="G394" s="232"/>
      <c r="H394" s="232"/>
      <c r="I394" s="232"/>
      <c r="J394" s="233"/>
      <c r="K394" s="233"/>
      <c r="L394" s="234"/>
      <c r="M394" s="234"/>
      <c r="N394" s="234"/>
      <c r="O394" s="234"/>
      <c r="P394" s="234"/>
      <c r="Q394" s="234"/>
      <c r="R394" s="234"/>
      <c r="S394" s="234"/>
      <c r="T394" s="234"/>
      <c r="U394" s="233"/>
      <c r="V394" s="233"/>
      <c r="W394" s="235"/>
      <c r="X394" s="193"/>
      <c r="Y394" s="194"/>
      <c r="Z394" s="194"/>
      <c r="AA394" s="193"/>
      <c r="AB394" s="193"/>
      <c r="AC394" s="193"/>
      <c r="AD394" s="236"/>
      <c r="AE394" s="236"/>
      <c r="AF394" s="236"/>
      <c r="AG394" s="236"/>
      <c r="AH394" s="166"/>
      <c r="AI394" s="229"/>
      <c r="AJ394" s="229"/>
      <c r="AK394" s="229"/>
      <c r="AL394" s="229"/>
      <c r="AM394" s="229"/>
      <c r="AN394" s="229"/>
      <c r="AO394" s="229"/>
      <c r="AP394" s="229"/>
      <c r="AQ394" s="229"/>
      <c r="AR394" s="229"/>
      <c r="AS394" s="229"/>
      <c r="AT394" s="229"/>
      <c r="AU394" s="229"/>
      <c r="AV394" s="229"/>
      <c r="AW394" s="229"/>
      <c r="AX394" s="229"/>
      <c r="AY394" s="229"/>
      <c r="AZ394" s="229"/>
      <c r="BA394" s="229"/>
      <c r="BB394" s="166"/>
      <c r="BC394" s="232"/>
      <c r="BD394" s="232"/>
      <c r="BE394" s="232"/>
      <c r="BF394" s="237" t="s">
        <v>96</v>
      </c>
      <c r="BG394" s="237"/>
      <c r="BH394" s="237"/>
      <c r="BI394" s="237" t="s">
        <v>97</v>
      </c>
      <c r="BJ394" s="237"/>
      <c r="BK394" s="238" t="s">
        <v>109</v>
      </c>
      <c r="BL394" s="238"/>
      <c r="BM394" s="238"/>
    </row>
    <row r="395" spans="1:65" ht="15" customHeight="1">
      <c r="A395" s="232"/>
      <c r="B395" s="232"/>
      <c r="C395" s="232"/>
      <c r="D395" s="232"/>
      <c r="E395" s="232"/>
      <c r="F395" s="232"/>
      <c r="G395" s="232"/>
      <c r="H395" s="232"/>
      <c r="I395" s="232"/>
      <c r="J395" s="233"/>
      <c r="K395" s="233"/>
      <c r="L395" s="239"/>
      <c r="M395" s="239"/>
      <c r="N395" s="239"/>
      <c r="O395" s="239"/>
      <c r="P395" s="239"/>
      <c r="Q395" s="239"/>
      <c r="R395" s="239"/>
      <c r="S395" s="239"/>
      <c r="T395" s="239"/>
      <c r="U395" s="233"/>
      <c r="V395" s="233"/>
      <c r="W395" s="235"/>
      <c r="X395" s="193"/>
      <c r="Y395" s="194"/>
      <c r="Z395" s="194"/>
      <c r="AA395" s="193"/>
      <c r="AB395" s="193"/>
      <c r="AC395" s="193"/>
      <c r="AD395" s="236"/>
      <c r="AE395" s="236"/>
      <c r="AF395" s="236"/>
      <c r="AG395" s="236"/>
      <c r="AH395" s="166"/>
      <c r="AI395" s="229"/>
      <c r="AJ395" s="229"/>
      <c r="AK395" s="229"/>
      <c r="AL395" s="229"/>
      <c r="AM395" s="229"/>
      <c r="AN395" s="229"/>
      <c r="AO395" s="229"/>
      <c r="AP395" s="229"/>
      <c r="AQ395" s="229"/>
      <c r="AR395" s="229"/>
      <c r="AS395" s="229"/>
      <c r="AT395" s="229"/>
      <c r="AU395" s="229"/>
      <c r="AV395" s="229"/>
      <c r="AW395" s="229"/>
      <c r="AX395" s="229"/>
      <c r="AY395" s="229"/>
      <c r="AZ395" s="229"/>
      <c r="BA395" s="229"/>
      <c r="BB395" s="166"/>
      <c r="BC395" s="189" t="s">
        <v>79</v>
      </c>
      <c r="BD395" s="189"/>
      <c r="BE395" s="189"/>
      <c r="BF395" s="240"/>
      <c r="BG395" s="241"/>
      <c r="BH395" s="242"/>
      <c r="BI395" s="240"/>
      <c r="BJ395" s="242"/>
      <c r="BK395" s="240"/>
      <c r="BL395" s="241"/>
      <c r="BM395" s="243"/>
    </row>
    <row r="396" spans="1:65" ht="15" customHeight="1">
      <c r="A396" s="232"/>
      <c r="B396" s="232"/>
      <c r="C396" s="232"/>
      <c r="D396" s="232"/>
      <c r="E396" s="232"/>
      <c r="F396" s="232"/>
      <c r="G396" s="232"/>
      <c r="H396" s="232"/>
      <c r="I396" s="232"/>
      <c r="J396" s="233"/>
      <c r="K396" s="233"/>
      <c r="L396" s="239"/>
      <c r="M396" s="239"/>
      <c r="N396" s="239"/>
      <c r="O396" s="239"/>
      <c r="P396" s="239"/>
      <c r="Q396" s="239"/>
      <c r="R396" s="239"/>
      <c r="S396" s="239"/>
      <c r="T396" s="239"/>
      <c r="U396" s="233"/>
      <c r="V396" s="233"/>
      <c r="W396" s="235"/>
      <c r="X396" s="193"/>
      <c r="Y396" s="194"/>
      <c r="Z396" s="194"/>
      <c r="AA396" s="193"/>
      <c r="AB396" s="193"/>
      <c r="AC396" s="193"/>
      <c r="AD396" s="236"/>
      <c r="AE396" s="236"/>
      <c r="AF396" s="236"/>
      <c r="AG396" s="236"/>
      <c r="AH396" s="166"/>
      <c r="AI396" s="229"/>
      <c r="AJ396" s="229"/>
      <c r="AK396" s="229"/>
      <c r="AL396" s="229"/>
      <c r="AM396" s="229"/>
      <c r="AN396" s="229"/>
      <c r="AO396" s="229"/>
      <c r="AP396" s="229"/>
      <c r="AQ396" s="229"/>
      <c r="AR396" s="229"/>
      <c r="AS396" s="229"/>
      <c r="AT396" s="229"/>
      <c r="AU396" s="229"/>
      <c r="AV396" s="229"/>
      <c r="AW396" s="229"/>
      <c r="AX396" s="229"/>
      <c r="AY396" s="229"/>
      <c r="AZ396" s="229"/>
      <c r="BA396" s="229"/>
      <c r="BB396" s="166"/>
      <c r="BC396" s="189" t="s">
        <v>80</v>
      </c>
      <c r="BD396" s="189"/>
      <c r="BE396" s="189"/>
      <c r="BF396" s="244"/>
      <c r="BG396" s="245"/>
      <c r="BH396" s="246"/>
      <c r="BI396" s="244"/>
      <c r="BJ396" s="246"/>
      <c r="BK396" s="240"/>
      <c r="BL396" s="241"/>
      <c r="BM396" s="243"/>
    </row>
    <row r="397" spans="1:65" ht="15" customHeight="1">
      <c r="A397" s="232"/>
      <c r="B397" s="232"/>
      <c r="C397" s="232"/>
      <c r="D397" s="232"/>
      <c r="E397" s="232"/>
      <c r="F397" s="232"/>
      <c r="G397" s="232"/>
      <c r="H397" s="232"/>
      <c r="I397" s="232"/>
      <c r="J397" s="233"/>
      <c r="K397" s="233"/>
      <c r="L397" s="239"/>
      <c r="M397" s="239"/>
      <c r="N397" s="239"/>
      <c r="O397" s="239"/>
      <c r="P397" s="239"/>
      <c r="Q397" s="239"/>
      <c r="R397" s="239"/>
      <c r="S397" s="239"/>
      <c r="T397" s="239"/>
      <c r="U397" s="233"/>
      <c r="V397" s="233"/>
      <c r="W397" s="235"/>
      <c r="X397" s="193"/>
      <c r="Y397" s="194"/>
      <c r="Z397" s="194"/>
      <c r="AA397" s="193"/>
      <c r="AB397" s="193"/>
      <c r="AC397" s="193"/>
      <c r="AD397" s="236"/>
      <c r="AE397" s="236"/>
      <c r="AF397" s="236"/>
      <c r="AG397" s="236"/>
      <c r="AH397" s="166"/>
      <c r="AI397" s="229"/>
      <c r="AJ397" s="229"/>
      <c r="AK397" s="229"/>
      <c r="AL397" s="229"/>
      <c r="AM397" s="229"/>
      <c r="AN397" s="229"/>
      <c r="AO397" s="229"/>
      <c r="AP397" s="229"/>
      <c r="AQ397" s="229"/>
      <c r="AR397" s="229"/>
      <c r="AS397" s="229"/>
      <c r="AT397" s="229"/>
      <c r="AU397" s="229"/>
      <c r="AV397" s="229"/>
      <c r="AW397" s="229"/>
      <c r="AX397" s="229"/>
      <c r="AY397" s="229"/>
      <c r="AZ397" s="229"/>
      <c r="BA397" s="229"/>
      <c r="BB397" s="166"/>
      <c r="BC397" s="189" t="s">
        <v>81</v>
      </c>
      <c r="BD397" s="189"/>
      <c r="BE397" s="189"/>
      <c r="BF397" s="244"/>
      <c r="BG397" s="245"/>
      <c r="BH397" s="246"/>
      <c r="BI397" s="244"/>
      <c r="BJ397" s="246"/>
      <c r="BK397" s="240"/>
      <c r="BL397" s="241"/>
      <c r="BM397" s="243"/>
    </row>
    <row r="398" spans="1:65" ht="15" customHeight="1">
      <c r="A398" s="232"/>
      <c r="B398" s="232"/>
      <c r="C398" s="232"/>
      <c r="D398" s="232"/>
      <c r="E398" s="232"/>
      <c r="F398" s="232"/>
      <c r="G398" s="232"/>
      <c r="H398" s="232"/>
      <c r="I398" s="232"/>
      <c r="J398" s="233"/>
      <c r="K398" s="233"/>
      <c r="L398" s="239"/>
      <c r="M398" s="239"/>
      <c r="N398" s="239"/>
      <c r="O398" s="239"/>
      <c r="P398" s="239"/>
      <c r="Q398" s="239"/>
      <c r="R398" s="239"/>
      <c r="S398" s="239"/>
      <c r="T398" s="239"/>
      <c r="U398" s="233"/>
      <c r="V398" s="233"/>
      <c r="W398" s="235"/>
      <c r="X398" s="193"/>
      <c r="Y398" s="194"/>
      <c r="Z398" s="194"/>
      <c r="AA398" s="193"/>
      <c r="AB398" s="193"/>
      <c r="AC398" s="193"/>
      <c r="AD398" s="236"/>
      <c r="AE398" s="236"/>
      <c r="AF398" s="236"/>
      <c r="AG398" s="236"/>
      <c r="AH398" s="166"/>
      <c r="AI398" s="229"/>
      <c r="AJ398" s="229"/>
      <c r="AK398" s="229"/>
      <c r="AL398" s="229"/>
      <c r="AM398" s="229"/>
      <c r="AN398" s="229"/>
      <c r="AO398" s="229"/>
      <c r="AP398" s="229"/>
      <c r="AQ398" s="229"/>
      <c r="AR398" s="229"/>
      <c r="AS398" s="229"/>
      <c r="AT398" s="229"/>
      <c r="AU398" s="229"/>
      <c r="AV398" s="229"/>
      <c r="AW398" s="229"/>
      <c r="AX398" s="229"/>
      <c r="AY398" s="229"/>
      <c r="AZ398" s="229"/>
      <c r="BA398" s="229"/>
      <c r="BB398" s="166"/>
      <c r="BC398" s="189" t="s">
        <v>82</v>
      </c>
      <c r="BD398" s="189"/>
      <c r="BE398" s="189"/>
      <c r="BF398" s="244"/>
      <c r="BG398" s="245"/>
      <c r="BH398" s="246"/>
      <c r="BI398" s="244"/>
      <c r="BJ398" s="246"/>
      <c r="BK398" s="240"/>
      <c r="BL398" s="241"/>
      <c r="BM398" s="243"/>
    </row>
    <row r="399" spans="1:65" ht="15" customHeight="1">
      <c r="A399" s="232"/>
      <c r="B399" s="232"/>
      <c r="C399" s="232"/>
      <c r="D399" s="232"/>
      <c r="E399" s="232"/>
      <c r="F399" s="232"/>
      <c r="G399" s="232"/>
      <c r="H399" s="232"/>
      <c r="I399" s="232"/>
      <c r="J399" s="233"/>
      <c r="K399" s="233"/>
      <c r="L399" s="239"/>
      <c r="M399" s="239"/>
      <c r="N399" s="239"/>
      <c r="O399" s="239"/>
      <c r="P399" s="239"/>
      <c r="Q399" s="239"/>
      <c r="R399" s="239"/>
      <c r="S399" s="239"/>
      <c r="T399" s="239"/>
      <c r="U399" s="233"/>
      <c r="V399" s="233"/>
      <c r="W399" s="235"/>
      <c r="X399" s="193"/>
      <c r="Y399" s="194"/>
      <c r="Z399" s="194"/>
      <c r="AA399" s="193"/>
      <c r="AB399" s="193"/>
      <c r="AC399" s="193"/>
      <c r="AD399" s="236"/>
      <c r="AE399" s="236"/>
      <c r="AF399" s="236"/>
      <c r="AG399" s="236"/>
      <c r="AH399" s="166"/>
      <c r="AI399" s="229"/>
      <c r="AJ399" s="229"/>
      <c r="AK399" s="229"/>
      <c r="AL399" s="229"/>
      <c r="AM399" s="229"/>
      <c r="AN399" s="229"/>
      <c r="AO399" s="229"/>
      <c r="AP399" s="229"/>
      <c r="AQ399" s="229"/>
      <c r="AR399" s="229"/>
      <c r="AS399" s="229"/>
      <c r="AT399" s="229"/>
      <c r="AU399" s="229"/>
      <c r="AV399" s="229"/>
      <c r="AW399" s="229"/>
      <c r="AX399" s="229"/>
      <c r="AY399" s="229"/>
      <c r="AZ399" s="229"/>
      <c r="BA399" s="229"/>
      <c r="BB399" s="166"/>
      <c r="BC399" s="189" t="s">
        <v>83</v>
      </c>
      <c r="BD399" s="189"/>
      <c r="BE399" s="189"/>
      <c r="BF399" s="244"/>
      <c r="BG399" s="245"/>
      <c r="BH399" s="246"/>
      <c r="BI399" s="244"/>
      <c r="BJ399" s="246"/>
      <c r="BK399" s="240"/>
      <c r="BL399" s="241"/>
      <c r="BM399" s="243"/>
    </row>
    <row r="400" spans="1:65" ht="15" customHeight="1">
      <c r="A400" s="232"/>
      <c r="B400" s="232"/>
      <c r="C400" s="232"/>
      <c r="D400" s="232"/>
      <c r="E400" s="232"/>
      <c r="F400" s="232"/>
      <c r="G400" s="232"/>
      <c r="H400" s="232"/>
      <c r="I400" s="232"/>
      <c r="J400" s="233"/>
      <c r="K400" s="233"/>
      <c r="L400" s="239"/>
      <c r="M400" s="239"/>
      <c r="N400" s="239"/>
      <c r="O400" s="239"/>
      <c r="P400" s="239"/>
      <c r="Q400" s="239"/>
      <c r="R400" s="239"/>
      <c r="S400" s="239"/>
      <c r="T400" s="239"/>
      <c r="U400" s="233"/>
      <c r="V400" s="233"/>
      <c r="W400" s="235"/>
      <c r="X400" s="193"/>
      <c r="Y400" s="194"/>
      <c r="Z400" s="194"/>
      <c r="AA400" s="193"/>
      <c r="AB400" s="193"/>
      <c r="AC400" s="193"/>
      <c r="AD400" s="236"/>
      <c r="AE400" s="236"/>
      <c r="AF400" s="236"/>
      <c r="AG400" s="236"/>
      <c r="AH400" s="166"/>
      <c r="AI400" s="229"/>
      <c r="AJ400" s="229"/>
      <c r="AK400" s="229"/>
      <c r="AL400" s="229"/>
      <c r="AM400" s="229"/>
      <c r="AN400" s="229"/>
      <c r="AO400" s="229"/>
      <c r="AP400" s="229"/>
      <c r="AQ400" s="229"/>
      <c r="AR400" s="229"/>
      <c r="AS400" s="229"/>
      <c r="AT400" s="229"/>
      <c r="AU400" s="229"/>
      <c r="AV400" s="229"/>
      <c r="AW400" s="229"/>
      <c r="AX400" s="229"/>
      <c r="AY400" s="229"/>
      <c r="AZ400" s="229"/>
      <c r="BA400" s="229"/>
      <c r="BB400" s="166"/>
      <c r="BC400" s="189" t="s">
        <v>110</v>
      </c>
      <c r="BD400" s="189"/>
      <c r="BE400" s="189"/>
      <c r="BF400" s="244"/>
      <c r="BG400" s="245"/>
      <c r="BH400" s="246"/>
      <c r="BI400" s="244"/>
      <c r="BJ400" s="246"/>
      <c r="BK400" s="240"/>
      <c r="BL400" s="241"/>
      <c r="BM400" s="243"/>
    </row>
    <row r="401" spans="1:65" ht="15" customHeight="1">
      <c r="A401" s="232"/>
      <c r="B401" s="232"/>
      <c r="C401" s="232"/>
      <c r="D401" s="232"/>
      <c r="E401" s="232"/>
      <c r="F401" s="232"/>
      <c r="G401" s="232"/>
      <c r="H401" s="232"/>
      <c r="I401" s="232"/>
      <c r="J401" s="233"/>
      <c r="K401" s="233"/>
      <c r="L401" s="239"/>
      <c r="M401" s="239"/>
      <c r="N401" s="239"/>
      <c r="O401" s="239"/>
      <c r="P401" s="239"/>
      <c r="Q401" s="239"/>
      <c r="R401" s="239"/>
      <c r="S401" s="239"/>
      <c r="T401" s="239"/>
      <c r="U401" s="233"/>
      <c r="V401" s="233"/>
      <c r="W401" s="235"/>
      <c r="X401" s="193"/>
      <c r="Y401" s="194"/>
      <c r="Z401" s="194"/>
      <c r="AA401" s="193"/>
      <c r="AB401" s="193"/>
      <c r="AC401" s="193"/>
      <c r="AD401" s="236"/>
      <c r="AE401" s="236"/>
      <c r="AF401" s="236"/>
      <c r="AG401" s="236"/>
      <c r="AH401" s="166"/>
      <c r="AI401" s="229"/>
      <c r="AJ401" s="229"/>
      <c r="AK401" s="229"/>
      <c r="AL401" s="229"/>
      <c r="AM401" s="229"/>
      <c r="AN401" s="229"/>
      <c r="AO401" s="229"/>
      <c r="AP401" s="229"/>
      <c r="AQ401" s="229"/>
      <c r="AR401" s="229"/>
      <c r="AS401" s="229"/>
      <c r="AT401" s="229"/>
      <c r="AU401" s="229"/>
      <c r="AV401" s="229"/>
      <c r="AW401" s="229"/>
      <c r="AX401" s="229"/>
      <c r="AY401" s="229"/>
      <c r="AZ401" s="229"/>
      <c r="BA401" s="229"/>
      <c r="BB401" s="166"/>
      <c r="BC401" s="247" t="s">
        <v>111</v>
      </c>
      <c r="BD401" s="247"/>
      <c r="BE401" s="247"/>
      <c r="BF401" s="247"/>
      <c r="BG401" s="247"/>
      <c r="BH401" s="247"/>
      <c r="BI401" s="247"/>
      <c r="BJ401" s="247"/>
      <c r="BK401" s="248" t="s">
        <v>112</v>
      </c>
      <c r="BL401" s="248"/>
      <c r="BM401" s="248"/>
    </row>
    <row r="402" spans="1:65" ht="15" customHeight="1">
      <c r="A402" s="232"/>
      <c r="B402" s="232"/>
      <c r="C402" s="232"/>
      <c r="D402" s="232"/>
      <c r="E402" s="232"/>
      <c r="F402" s="232"/>
      <c r="G402" s="232"/>
      <c r="H402" s="232"/>
      <c r="I402" s="232"/>
      <c r="J402" s="233"/>
      <c r="K402" s="233"/>
      <c r="L402" s="239"/>
      <c r="M402" s="239"/>
      <c r="N402" s="239"/>
      <c r="O402" s="239"/>
      <c r="P402" s="239"/>
      <c r="Q402" s="239"/>
      <c r="R402" s="239"/>
      <c r="S402" s="239"/>
      <c r="T402" s="239"/>
      <c r="U402" s="233"/>
      <c r="V402" s="233"/>
      <c r="W402" s="235"/>
      <c r="X402" s="193"/>
      <c r="Y402" s="194"/>
      <c r="Z402" s="194"/>
      <c r="AA402" s="193"/>
      <c r="AB402" s="193"/>
      <c r="AC402" s="193"/>
      <c r="AD402" s="236"/>
      <c r="AE402" s="236"/>
      <c r="AF402" s="236"/>
      <c r="AG402" s="236"/>
      <c r="AH402" s="166"/>
      <c r="AI402" s="229"/>
      <c r="AJ402" s="229"/>
      <c r="AK402" s="229"/>
      <c r="AL402" s="229"/>
      <c r="AM402" s="229"/>
      <c r="AN402" s="229"/>
      <c r="AO402" s="229"/>
      <c r="AP402" s="229"/>
      <c r="AQ402" s="229"/>
      <c r="AR402" s="229"/>
      <c r="AS402" s="229"/>
      <c r="AT402" s="229"/>
      <c r="AU402" s="229"/>
      <c r="AV402" s="229"/>
      <c r="AW402" s="229"/>
      <c r="AX402" s="229"/>
      <c r="AY402" s="229"/>
      <c r="AZ402" s="229"/>
      <c r="BA402" s="229"/>
      <c r="BB402" s="166"/>
      <c r="BC402" s="249"/>
      <c r="BD402" s="249"/>
      <c r="BE402" s="249"/>
      <c r="BF402" s="249"/>
      <c r="BG402" s="249"/>
      <c r="BH402" s="249"/>
      <c r="BI402" s="249"/>
      <c r="BJ402" s="249"/>
      <c r="BK402" s="250" t="s">
        <v>113</v>
      </c>
      <c r="BL402" s="250"/>
      <c r="BM402" s="250"/>
    </row>
    <row r="403" spans="1:65" ht="15" customHeight="1">
      <c r="A403" s="232"/>
      <c r="B403" s="232"/>
      <c r="C403" s="232"/>
      <c r="D403" s="232"/>
      <c r="E403" s="232"/>
      <c r="F403" s="232"/>
      <c r="G403" s="232"/>
      <c r="H403" s="232"/>
      <c r="I403" s="232"/>
      <c r="J403" s="233"/>
      <c r="K403" s="233"/>
      <c r="L403" s="239"/>
      <c r="M403" s="239"/>
      <c r="N403" s="239"/>
      <c r="O403" s="239"/>
      <c r="P403" s="239"/>
      <c r="Q403" s="239"/>
      <c r="R403" s="239"/>
      <c r="S403" s="239"/>
      <c r="T403" s="239"/>
      <c r="U403" s="233"/>
      <c r="V403" s="233"/>
      <c r="W403" s="251"/>
      <c r="X403" s="252"/>
      <c r="Y403" s="200"/>
      <c r="Z403" s="200"/>
      <c r="AA403" s="252"/>
      <c r="AB403" s="252"/>
      <c r="AC403" s="252"/>
      <c r="AD403" s="201"/>
      <c r="AE403" s="201"/>
      <c r="AF403" s="201"/>
      <c r="AG403" s="201"/>
      <c r="AH403" s="166"/>
      <c r="AI403" s="229"/>
      <c r="AJ403" s="229"/>
      <c r="AK403" s="229"/>
      <c r="AL403" s="229"/>
      <c r="AM403" s="229"/>
      <c r="AN403" s="229"/>
      <c r="AO403" s="229"/>
      <c r="AP403" s="229"/>
      <c r="AQ403" s="229"/>
      <c r="AR403" s="229"/>
      <c r="AS403" s="229"/>
      <c r="AT403" s="229"/>
      <c r="AU403" s="229"/>
      <c r="AV403" s="229"/>
      <c r="AW403" s="229"/>
      <c r="AX403" s="229"/>
      <c r="AY403" s="229"/>
      <c r="AZ403" s="229"/>
      <c r="BA403" s="229"/>
      <c r="BB403" s="166"/>
      <c r="BC403" s="253" t="s">
        <v>114</v>
      </c>
      <c r="BD403" s="253"/>
      <c r="BE403" s="253"/>
      <c r="BF403" s="253"/>
      <c r="BG403" s="253"/>
      <c r="BH403" s="253"/>
      <c r="BI403" s="253"/>
      <c r="BJ403" s="253"/>
      <c r="BK403" s="253"/>
      <c r="BL403" s="253"/>
      <c r="BM403" s="253"/>
    </row>
    <row r="404" spans="1:65" ht="15" customHeight="1">
      <c r="A404" s="232"/>
      <c r="B404" s="232"/>
      <c r="C404" s="232"/>
      <c r="D404" s="232"/>
      <c r="E404" s="232"/>
      <c r="F404" s="232"/>
      <c r="G404" s="232"/>
      <c r="H404" s="232"/>
      <c r="I404" s="232"/>
      <c r="J404" s="233"/>
      <c r="K404" s="233"/>
      <c r="L404" s="239"/>
      <c r="M404" s="239"/>
      <c r="N404" s="239"/>
      <c r="O404" s="239"/>
      <c r="P404" s="239"/>
      <c r="Q404" s="239"/>
      <c r="R404" s="239"/>
      <c r="S404" s="239"/>
      <c r="T404" s="239"/>
      <c r="U404" s="233"/>
      <c r="V404" s="233"/>
      <c r="W404" s="254" t="s">
        <v>115</v>
      </c>
      <c r="X404" s="254"/>
      <c r="Y404" s="254"/>
      <c r="Z404" s="254"/>
      <c r="AA404" s="254"/>
      <c r="AB404" s="254"/>
      <c r="AC404" s="254"/>
      <c r="AD404" s="254"/>
      <c r="AE404" s="254"/>
      <c r="AF404" s="254"/>
      <c r="AG404" s="254"/>
      <c r="AH404" s="166"/>
      <c r="AI404" s="255"/>
      <c r="AJ404" s="255"/>
      <c r="AK404" s="255"/>
      <c r="AL404" s="255"/>
      <c r="AM404" s="255"/>
      <c r="AN404" s="255"/>
      <c r="AO404" s="255"/>
      <c r="AP404" s="255"/>
      <c r="AQ404" s="255"/>
      <c r="AR404" s="255"/>
      <c r="AS404" s="255"/>
      <c r="AT404" s="255"/>
      <c r="AU404" s="255"/>
      <c r="AV404" s="255"/>
      <c r="AW404" s="255"/>
      <c r="AX404" s="255"/>
      <c r="AY404" s="255"/>
      <c r="AZ404" s="255"/>
      <c r="BA404" s="255"/>
      <c r="BB404" s="166"/>
      <c r="BC404" s="256"/>
      <c r="BD404" s="257"/>
      <c r="BE404" s="257"/>
      <c r="BF404" s="257"/>
      <c r="BG404" s="257"/>
      <c r="BH404" s="257"/>
      <c r="BI404" s="257"/>
      <c r="BJ404" s="257"/>
      <c r="BK404" s="257"/>
      <c r="BL404" s="257"/>
      <c r="BM404" s="258"/>
    </row>
    <row r="405" spans="1:65" ht="15" customHeight="1">
      <c r="A405" s="259"/>
      <c r="B405" s="259"/>
      <c r="C405" s="259"/>
      <c r="D405" s="259"/>
      <c r="E405" s="259"/>
      <c r="F405" s="259"/>
      <c r="G405" s="259"/>
      <c r="H405" s="259"/>
      <c r="I405" s="259"/>
      <c r="J405" s="260"/>
      <c r="K405" s="260"/>
      <c r="L405" s="239"/>
      <c r="M405" s="239"/>
      <c r="N405" s="239"/>
      <c r="O405" s="239"/>
      <c r="P405" s="239"/>
      <c r="Q405" s="239"/>
      <c r="R405" s="239"/>
      <c r="S405" s="239"/>
      <c r="T405" s="239"/>
      <c r="U405" s="233"/>
      <c r="V405" s="233"/>
      <c r="W405" s="254"/>
      <c r="X405" s="254"/>
      <c r="Y405" s="254"/>
      <c r="Z405" s="254"/>
      <c r="AA405" s="254"/>
      <c r="AB405" s="254"/>
      <c r="AC405" s="254"/>
      <c r="AD405" s="254"/>
      <c r="AE405" s="254"/>
      <c r="AF405" s="254"/>
      <c r="AG405" s="254"/>
      <c r="AH405" s="166"/>
      <c r="AI405" s="255"/>
      <c r="AJ405" s="255"/>
      <c r="AK405" s="255"/>
      <c r="AL405" s="255"/>
      <c r="AM405" s="255"/>
      <c r="AN405" s="255"/>
      <c r="AO405" s="255"/>
      <c r="AP405" s="255"/>
      <c r="AQ405" s="255"/>
      <c r="AR405" s="255"/>
      <c r="AS405" s="255"/>
      <c r="AT405" s="255"/>
      <c r="AU405" s="255"/>
      <c r="AV405" s="255"/>
      <c r="AW405" s="255"/>
      <c r="AX405" s="255"/>
      <c r="AY405" s="255"/>
      <c r="AZ405" s="255"/>
      <c r="BA405" s="255"/>
      <c r="BB405" s="166"/>
      <c r="BC405" s="261" t="s">
        <v>116</v>
      </c>
      <c r="BD405" s="261"/>
      <c r="BE405" s="261"/>
      <c r="BF405" s="261"/>
      <c r="BG405" s="261"/>
      <c r="BH405" s="261"/>
      <c r="BI405" s="261"/>
      <c r="BJ405" s="261"/>
      <c r="BK405" s="261"/>
      <c r="BL405" s="261"/>
      <c r="BM405" s="261"/>
    </row>
    <row r="406" spans="1:65" ht="15" customHeight="1">
      <c r="A406" s="262" t="s">
        <v>117</v>
      </c>
      <c r="B406" s="262"/>
      <c r="C406" s="263"/>
      <c r="D406" s="263"/>
      <c r="E406" s="263"/>
      <c r="F406" s="263"/>
      <c r="G406" s="263"/>
      <c r="H406" s="263"/>
      <c r="I406" s="263"/>
      <c r="J406" s="264"/>
      <c r="K406" s="264"/>
      <c r="L406" s="262" t="s">
        <v>117</v>
      </c>
      <c r="M406" s="262"/>
      <c r="N406" s="265"/>
      <c r="O406" s="265"/>
      <c r="P406" s="265"/>
      <c r="Q406" s="265"/>
      <c r="R406" s="265"/>
      <c r="S406" s="265"/>
      <c r="T406" s="265"/>
      <c r="U406" s="264"/>
      <c r="V406" s="264"/>
      <c r="W406" s="254"/>
      <c r="X406" s="254"/>
      <c r="Y406" s="254"/>
      <c r="Z406" s="254"/>
      <c r="AA406" s="254"/>
      <c r="AB406" s="254"/>
      <c r="AC406" s="254"/>
      <c r="AD406" s="254"/>
      <c r="AE406" s="254"/>
      <c r="AF406" s="254"/>
      <c r="AG406" s="254"/>
      <c r="AH406" s="166"/>
      <c r="AI406" s="209" t="s">
        <v>118</v>
      </c>
      <c r="AJ406" s="209"/>
      <c r="AK406" s="209"/>
      <c r="AL406" s="209"/>
      <c r="AM406" s="209"/>
      <c r="AN406" s="209"/>
      <c r="AO406" s="209"/>
      <c r="AP406" s="209"/>
      <c r="AQ406" s="209"/>
      <c r="AR406" s="209"/>
      <c r="AS406" s="209"/>
      <c r="AT406" s="209"/>
      <c r="AU406" s="209"/>
      <c r="AV406" s="152"/>
      <c r="AW406" s="152"/>
      <c r="AX406" s="152"/>
      <c r="AY406" s="152"/>
      <c r="AZ406" s="152"/>
      <c r="BA406" s="152"/>
      <c r="BB406" s="152"/>
      <c r="BC406" s="266"/>
      <c r="BD406" s="266"/>
      <c r="BE406" s="266"/>
      <c r="BF406" s="266"/>
      <c r="BG406" s="266"/>
      <c r="BH406" s="266"/>
      <c r="BI406" s="266"/>
      <c r="BJ406" s="266"/>
      <c r="BK406" s="266"/>
      <c r="BL406" s="266"/>
      <c r="BM406" s="267"/>
    </row>
    <row r="407" spans="1:65" ht="15" customHeight="1">
      <c r="A407" s="268" t="s">
        <v>117</v>
      </c>
      <c r="B407" s="268"/>
      <c r="C407" s="269"/>
      <c r="D407" s="269"/>
      <c r="E407" s="269"/>
      <c r="F407" s="269"/>
      <c r="G407" s="269"/>
      <c r="H407" s="269"/>
      <c r="I407" s="269"/>
      <c r="J407" s="270"/>
      <c r="K407" s="270"/>
      <c r="L407" s="268" t="s">
        <v>117</v>
      </c>
      <c r="M407" s="268"/>
      <c r="N407" s="271"/>
      <c r="O407" s="271"/>
      <c r="P407" s="271"/>
      <c r="Q407" s="271"/>
      <c r="R407" s="271"/>
      <c r="S407" s="271"/>
      <c r="T407" s="271"/>
      <c r="U407" s="270"/>
      <c r="V407" s="270"/>
      <c r="W407" s="254"/>
      <c r="X407" s="254"/>
      <c r="Y407" s="254"/>
      <c r="Z407" s="254"/>
      <c r="AA407" s="254"/>
      <c r="AB407" s="254"/>
      <c r="AC407" s="254"/>
      <c r="AD407" s="254"/>
      <c r="AE407" s="254"/>
      <c r="AF407" s="254"/>
      <c r="AG407" s="254"/>
      <c r="AH407" s="166"/>
      <c r="AI407" s="189" t="s">
        <v>119</v>
      </c>
      <c r="AJ407" s="189"/>
      <c r="AK407" s="189"/>
      <c r="AL407" s="189"/>
      <c r="AM407" s="189"/>
      <c r="AN407" s="189"/>
      <c r="AO407" s="272"/>
      <c r="AP407" s="272"/>
      <c r="AQ407" s="272"/>
      <c r="AR407" s="272"/>
      <c r="AS407" s="272"/>
      <c r="AT407" s="272"/>
      <c r="AU407" s="273"/>
      <c r="AV407" s="274" t="s">
        <v>120</v>
      </c>
      <c r="AW407" s="274"/>
      <c r="AX407" s="274"/>
      <c r="AY407" s="274"/>
      <c r="AZ407" s="274"/>
      <c r="BA407" s="274"/>
      <c r="BB407" s="240"/>
      <c r="BC407" s="275"/>
      <c r="BD407" s="275"/>
      <c r="BE407" s="275"/>
      <c r="BF407" s="275"/>
      <c r="BG407" s="276"/>
      <c r="BH407" s="277"/>
      <c r="BI407" s="275"/>
      <c r="BJ407" s="275"/>
      <c r="BK407" s="275"/>
      <c r="BL407" s="275"/>
      <c r="BM407" s="278"/>
    </row>
    <row r="408" spans="1:65" ht="15" customHeight="1">
      <c r="A408" s="279" t="s">
        <v>121</v>
      </c>
      <c r="B408" s="279"/>
      <c r="C408" s="280"/>
      <c r="D408" s="280"/>
      <c r="E408" s="280"/>
      <c r="F408" s="280"/>
      <c r="G408" s="280"/>
      <c r="H408" s="280"/>
      <c r="I408" s="280"/>
      <c r="J408" s="280"/>
      <c r="K408" s="280"/>
      <c r="L408" s="281" t="s">
        <v>122</v>
      </c>
      <c r="M408" s="282"/>
      <c r="N408" s="283"/>
      <c r="O408" s="283"/>
      <c r="P408" s="283"/>
      <c r="Q408" s="283"/>
      <c r="R408" s="283"/>
      <c r="S408" s="283"/>
      <c r="T408" s="283"/>
      <c r="U408" s="283"/>
      <c r="V408" s="283"/>
      <c r="W408" s="254"/>
      <c r="X408" s="254"/>
      <c r="Y408" s="254"/>
      <c r="Z408" s="254"/>
      <c r="AA408" s="254"/>
      <c r="AB408" s="254"/>
      <c r="AC408" s="254"/>
      <c r="AD408" s="254"/>
      <c r="AE408" s="254"/>
      <c r="AF408" s="254"/>
      <c r="AG408" s="254"/>
      <c r="AH408" s="166"/>
      <c r="AI408" s="189"/>
      <c r="AJ408" s="189"/>
      <c r="AK408" s="189"/>
      <c r="AL408" s="189"/>
      <c r="AM408" s="189"/>
      <c r="AN408" s="189"/>
      <c r="AO408" s="217"/>
      <c r="AP408" s="217"/>
      <c r="AQ408" s="217"/>
      <c r="AR408" s="217"/>
      <c r="AS408" s="217"/>
      <c r="AT408" s="217"/>
      <c r="AU408" s="284"/>
      <c r="AV408" s="274" t="s">
        <v>123</v>
      </c>
      <c r="AW408" s="274"/>
      <c r="AX408" s="274"/>
      <c r="AY408" s="274"/>
      <c r="AZ408" s="274"/>
      <c r="BA408" s="274"/>
      <c r="BB408" s="240"/>
      <c r="BC408" s="275"/>
      <c r="BD408" s="275"/>
      <c r="BE408" s="275"/>
      <c r="BF408" s="275"/>
      <c r="BG408" s="276"/>
      <c r="BH408" s="277"/>
      <c r="BI408" s="275"/>
      <c r="BJ408" s="275"/>
      <c r="BK408" s="275"/>
      <c r="BL408" s="275"/>
      <c r="BM408" s="278"/>
    </row>
    <row r="409" spans="1:65" ht="15" customHeight="1">
      <c r="A409" s="189" t="s">
        <v>124</v>
      </c>
      <c r="B409" s="189"/>
      <c r="C409" s="190"/>
      <c r="D409" s="190"/>
      <c r="E409" s="190"/>
      <c r="F409" s="190"/>
      <c r="G409" s="190"/>
      <c r="H409" s="190"/>
      <c r="I409" s="190"/>
      <c r="J409" s="190"/>
      <c r="K409" s="190"/>
      <c r="L409" s="246" t="s">
        <v>125</v>
      </c>
      <c r="M409" s="274"/>
      <c r="N409" s="190"/>
      <c r="O409" s="190"/>
      <c r="P409" s="190"/>
      <c r="Q409" s="190"/>
      <c r="R409" s="190"/>
      <c r="S409" s="190"/>
      <c r="T409" s="190"/>
      <c r="U409" s="190"/>
      <c r="V409" s="190"/>
      <c r="W409" s="254"/>
      <c r="X409" s="254"/>
      <c r="Y409" s="254"/>
      <c r="Z409" s="254"/>
      <c r="AA409" s="254"/>
      <c r="AB409" s="254"/>
      <c r="AC409" s="254"/>
      <c r="AD409" s="254"/>
      <c r="AE409" s="254"/>
      <c r="AF409" s="254"/>
      <c r="AG409" s="254"/>
      <c r="AH409" s="166"/>
      <c r="AI409" s="285" t="s">
        <v>126</v>
      </c>
      <c r="AJ409" s="285"/>
      <c r="AK409" s="285"/>
      <c r="AL409" s="285"/>
      <c r="AM409" s="285"/>
      <c r="AN409" s="285"/>
      <c r="AO409" s="145"/>
      <c r="AP409" s="145"/>
      <c r="AQ409" s="145"/>
      <c r="AR409" s="145"/>
      <c r="AS409" s="145"/>
      <c r="AT409" s="145"/>
      <c r="AU409" s="286"/>
      <c r="AV409" s="274" t="s">
        <v>127</v>
      </c>
      <c r="AW409" s="274"/>
      <c r="AX409" s="274"/>
      <c r="AY409" s="274"/>
      <c r="AZ409" s="274"/>
      <c r="BA409" s="274"/>
      <c r="BB409" s="240"/>
      <c r="BC409" s="275"/>
      <c r="BD409" s="275"/>
      <c r="BE409" s="275"/>
      <c r="BF409" s="275"/>
      <c r="BG409" s="276"/>
      <c r="BH409" s="277"/>
      <c r="BI409" s="275"/>
      <c r="BJ409" s="275"/>
      <c r="BK409" s="275"/>
      <c r="BL409" s="275"/>
      <c r="BM409" s="278"/>
    </row>
    <row r="410" spans="1:65" ht="15" customHeight="1">
      <c r="A410" s="285" t="s">
        <v>128</v>
      </c>
      <c r="B410" s="285"/>
      <c r="C410" s="287"/>
      <c r="D410" s="287"/>
      <c r="E410" s="287"/>
      <c r="F410" s="287"/>
      <c r="G410" s="287"/>
      <c r="H410" s="287"/>
      <c r="I410" s="287"/>
      <c r="J410" s="287"/>
      <c r="K410" s="287"/>
      <c r="L410" s="288" t="s">
        <v>129</v>
      </c>
      <c r="M410" s="269"/>
      <c r="N410" s="287"/>
      <c r="O410" s="287"/>
      <c r="P410" s="287"/>
      <c r="Q410" s="287"/>
      <c r="R410" s="287"/>
      <c r="S410" s="287"/>
      <c r="T410" s="287"/>
      <c r="U410" s="287"/>
      <c r="V410" s="287"/>
      <c r="W410" s="254"/>
      <c r="X410" s="254"/>
      <c r="Y410" s="254"/>
      <c r="Z410" s="254"/>
      <c r="AA410" s="254"/>
      <c r="AB410" s="254"/>
      <c r="AC410" s="254"/>
      <c r="AD410" s="254"/>
      <c r="AE410" s="254"/>
      <c r="AF410" s="254"/>
      <c r="AG410" s="254"/>
      <c r="AH410" s="289"/>
      <c r="AI410" s="285"/>
      <c r="AJ410" s="285"/>
      <c r="AK410" s="285"/>
      <c r="AL410" s="285"/>
      <c r="AM410" s="285"/>
      <c r="AN410" s="285"/>
      <c r="AO410" s="180"/>
      <c r="AP410" s="180"/>
      <c r="AQ410" s="180"/>
      <c r="AR410" s="180"/>
      <c r="AS410" s="180"/>
      <c r="AT410" s="180"/>
      <c r="AU410" s="290"/>
      <c r="AV410" s="291" t="s">
        <v>130</v>
      </c>
      <c r="AW410" s="291"/>
      <c r="AX410" s="291"/>
      <c r="AY410" s="291"/>
      <c r="AZ410" s="291"/>
      <c r="BA410" s="291"/>
      <c r="BB410" s="292"/>
      <c r="BC410" s="180"/>
      <c r="BD410" s="180"/>
      <c r="BE410" s="180"/>
      <c r="BF410" s="180"/>
      <c r="BG410" s="290"/>
      <c r="BH410" s="292"/>
      <c r="BI410" s="180"/>
      <c r="BJ410" s="180"/>
      <c r="BK410" s="180"/>
      <c r="BL410" s="180"/>
      <c r="BM410" s="293"/>
    </row>
    <row r="411" spans="1:65" ht="13.5" customHeight="1">
      <c r="A411" s="144" t="s">
        <v>63</v>
      </c>
      <c r="B411" s="145"/>
      <c r="C411" s="145"/>
      <c r="D411" s="145"/>
      <c r="E411" s="145"/>
      <c r="F411" s="145"/>
      <c r="G411" s="145"/>
      <c r="H411" s="145"/>
      <c r="I411" s="145"/>
      <c r="J411" s="145"/>
      <c r="K411" s="146"/>
      <c r="L411" s="146" t="s">
        <v>64</v>
      </c>
      <c r="M411" s="145"/>
      <c r="N411" s="145"/>
      <c r="O411" s="145"/>
      <c r="P411" s="145"/>
      <c r="Q411" s="145"/>
      <c r="R411" s="145"/>
      <c r="S411" s="145"/>
      <c r="T411" s="145"/>
      <c r="U411" s="145"/>
      <c r="V411" s="145"/>
      <c r="W411" s="145"/>
      <c r="X411" s="145"/>
      <c r="Y411" s="145"/>
      <c r="Z411" s="145"/>
      <c r="AA411" s="145"/>
      <c r="AB411" s="145"/>
      <c r="AC411" s="145"/>
      <c r="AD411" s="145"/>
      <c r="AE411" s="145"/>
      <c r="AF411" s="145"/>
      <c r="AG411" s="145"/>
      <c r="AH411" s="145"/>
      <c r="AI411" s="145"/>
      <c r="AJ411" s="145"/>
      <c r="AK411" s="147"/>
      <c r="AL411" s="155"/>
      <c r="AM411" s="156" t="s">
        <v>65</v>
      </c>
      <c r="AN411" s="158"/>
      <c r="AO411" s="158"/>
      <c r="AP411" s="158"/>
      <c r="AQ411" s="157" t="str">
        <f>'(7) vstupní data'!$B$7</f>
        <v>Český pohár</v>
      </c>
      <c r="AR411" s="157"/>
      <c r="AS411" s="157"/>
      <c r="AT411" s="157"/>
      <c r="AU411" s="157"/>
      <c r="AV411" s="157"/>
      <c r="AW411" s="157"/>
      <c r="AX411" s="157"/>
      <c r="AY411" s="157"/>
      <c r="AZ411" s="157"/>
      <c r="BA411" s="157"/>
      <c r="BB411" s="157"/>
      <c r="BC411" s="157"/>
      <c r="BD411" s="157"/>
      <c r="BE411" s="157"/>
      <c r="BF411" s="145"/>
      <c r="BG411" s="145"/>
      <c r="BH411" s="145"/>
      <c r="BI411" s="145"/>
      <c r="BJ411" s="294" t="s">
        <v>66</v>
      </c>
      <c r="BK411" s="294"/>
      <c r="BL411" s="294"/>
      <c r="BM411" s="294"/>
    </row>
    <row r="412" spans="1:65" ht="13.5" customHeight="1">
      <c r="A412" s="144"/>
      <c r="B412" s="145"/>
      <c r="C412" s="154" t="s">
        <v>67</v>
      </c>
      <c r="D412" s="145"/>
      <c r="E412" s="145"/>
      <c r="F412" s="145"/>
      <c r="G412" s="145"/>
      <c r="H412" s="145"/>
      <c r="I412" s="145"/>
      <c r="J412" s="145"/>
      <c r="K412" s="146"/>
      <c r="L412" s="145"/>
      <c r="M412" s="145"/>
      <c r="N412" s="145"/>
      <c r="O412" s="145"/>
      <c r="P412" s="145"/>
      <c r="Q412" s="145"/>
      <c r="R412" s="145"/>
      <c r="S412" s="145"/>
      <c r="T412" s="145"/>
      <c r="U412" s="145"/>
      <c r="V412" s="145"/>
      <c r="W412" s="145"/>
      <c r="X412" s="145"/>
      <c r="Y412" s="145"/>
      <c r="Z412" s="145"/>
      <c r="AA412" s="145"/>
      <c r="AB412" s="145"/>
      <c r="AC412" s="145"/>
      <c r="AD412" s="145"/>
      <c r="AE412" s="145"/>
      <c r="AF412" s="145"/>
      <c r="AG412" s="145"/>
      <c r="AH412" s="145"/>
      <c r="AI412" s="145"/>
      <c r="AJ412" s="145"/>
      <c r="AK412" s="145"/>
      <c r="AL412" s="155"/>
      <c r="AM412" s="156" t="s">
        <v>68</v>
      </c>
      <c r="AN412" s="156"/>
      <c r="AO412" s="156"/>
      <c r="AP412" s="156"/>
      <c r="AQ412" s="157">
        <f>'(7) vstupní data'!$B$9</f>
        <v>0</v>
      </c>
      <c r="AR412" s="157"/>
      <c r="AS412" s="157"/>
      <c r="AT412" s="157"/>
      <c r="AU412" s="157"/>
      <c r="AV412" s="157"/>
      <c r="AW412" s="157"/>
      <c r="AX412" s="157"/>
      <c r="AY412" s="157"/>
      <c r="AZ412" s="157"/>
      <c r="BA412" s="157"/>
      <c r="BB412" s="157"/>
      <c r="BC412" s="157"/>
      <c r="BD412" s="157"/>
      <c r="BE412" s="157"/>
      <c r="BF412" s="145"/>
      <c r="BG412" s="145"/>
      <c r="BH412" s="145"/>
      <c r="BI412" s="145"/>
      <c r="BJ412" s="294"/>
      <c r="BK412" s="294"/>
      <c r="BL412" s="294"/>
      <c r="BM412" s="294"/>
    </row>
    <row r="413" spans="1:65" ht="13.5" customHeight="1">
      <c r="A413" s="144"/>
      <c r="B413" s="145"/>
      <c r="C413" s="145" t="s">
        <v>69</v>
      </c>
      <c r="D413" s="145"/>
      <c r="E413" s="145"/>
      <c r="F413" s="145"/>
      <c r="G413" s="145"/>
      <c r="H413" s="145"/>
      <c r="I413" s="145"/>
      <c r="J413" s="145"/>
      <c r="K413" s="158" t="s">
        <v>70</v>
      </c>
      <c r="L413" s="145"/>
      <c r="M413" s="145"/>
      <c r="N413" s="145"/>
      <c r="O413" s="159" t="str">
        <f>VLOOKUP(BL413,'(7) vstupní data'!$H$2:$P$29,2,0)</f>
        <v>SK Kometa B</v>
      </c>
      <c r="P413" s="159"/>
      <c r="Q413" s="159"/>
      <c r="R413" s="159"/>
      <c r="S413" s="159"/>
      <c r="T413" s="159"/>
      <c r="U413" s="159"/>
      <c r="V413" s="159"/>
      <c r="W413" s="159"/>
      <c r="X413" s="160" t="s">
        <v>71</v>
      </c>
      <c r="Y413" s="160"/>
      <c r="Z413" s="160"/>
      <c r="AA413" s="160"/>
      <c r="AB413" s="161" t="str">
        <f>VLOOKUP(BL413,'(7) vstupní data'!$H$2:$P$29,6,0)</f>
        <v>TJ Kralupy</v>
      </c>
      <c r="AC413" s="161"/>
      <c r="AD413" s="161"/>
      <c r="AE413" s="161"/>
      <c r="AF413" s="161"/>
      <c r="AG413" s="161"/>
      <c r="AH413" s="161"/>
      <c r="AI413" s="161"/>
      <c r="AJ413" s="161"/>
      <c r="AK413" s="145"/>
      <c r="AL413" s="155"/>
      <c r="AM413" s="156" t="s">
        <v>72</v>
      </c>
      <c r="AN413" s="158"/>
      <c r="AO413" s="158"/>
      <c r="AP413" s="158"/>
      <c r="AQ413" s="157" t="str">
        <f>'(7) vstupní data'!$B$8</f>
        <v>starší žákyně</v>
      </c>
      <c r="AR413" s="157"/>
      <c r="AS413" s="157"/>
      <c r="AT413" s="157"/>
      <c r="AU413" s="157"/>
      <c r="AV413" s="157"/>
      <c r="AW413" s="157"/>
      <c r="AX413" s="157"/>
      <c r="AY413" s="157"/>
      <c r="AZ413" s="157"/>
      <c r="BA413" s="157"/>
      <c r="BB413" s="157"/>
      <c r="BC413" s="157"/>
      <c r="BD413" s="157"/>
      <c r="BE413" s="157"/>
      <c r="BF413" s="162"/>
      <c r="BG413" s="162"/>
      <c r="BH413" s="162"/>
      <c r="BI413" s="162"/>
      <c r="BJ413" s="163" t="str">
        <f>LEFT('(7) vstupní data'!$B$6,2)</f>
        <v>25</v>
      </c>
      <c r="BK413" s="164" t="s">
        <v>73</v>
      </c>
      <c r="BL413" s="165">
        <f>'(7) vstupní data'!H12</f>
        <v>11</v>
      </c>
      <c r="BM413" s="165"/>
    </row>
    <row r="414" spans="1:65" ht="13.5" customHeight="1">
      <c r="A414" s="144"/>
      <c r="B414" s="166"/>
      <c r="C414" s="145"/>
      <c r="D414" s="145"/>
      <c r="E414" s="145"/>
      <c r="F414" s="145"/>
      <c r="G414" s="145"/>
      <c r="H414" s="145"/>
      <c r="I414" s="145"/>
      <c r="J414" s="145"/>
      <c r="K414" s="167"/>
      <c r="L414" s="167"/>
      <c r="M414" s="167"/>
      <c r="N414" s="167"/>
      <c r="O414" s="168"/>
      <c r="P414" s="169"/>
      <c r="Q414" s="169"/>
      <c r="R414" s="169"/>
      <c r="S414" s="169"/>
      <c r="T414" s="169"/>
      <c r="U414" s="169"/>
      <c r="V414" s="169"/>
      <c r="W414" s="169"/>
      <c r="X414" s="170"/>
      <c r="Y414" s="170"/>
      <c r="Z414" s="170"/>
      <c r="AA414" s="170"/>
      <c r="AB414" s="168"/>
      <c r="AC414" s="169"/>
      <c r="AD414" s="169"/>
      <c r="AE414" s="169"/>
      <c r="AF414" s="169"/>
      <c r="AG414" s="169"/>
      <c r="AH414" s="169"/>
      <c r="AI414" s="169"/>
      <c r="AJ414" s="169"/>
      <c r="AK414" s="145"/>
      <c r="AL414" s="144"/>
      <c r="AM414" s="158"/>
      <c r="AN414" s="158"/>
      <c r="AO414" s="158"/>
      <c r="AP414" s="158"/>
      <c r="AQ414" s="166"/>
      <c r="AR414" s="162"/>
      <c r="AS414" s="162"/>
      <c r="AT414" s="162"/>
      <c r="AU414" s="162"/>
      <c r="AV414" s="162"/>
      <c r="AW414" s="162"/>
      <c r="AX414" s="162"/>
      <c r="AY414" s="162"/>
      <c r="AZ414" s="162"/>
      <c r="BA414" s="162"/>
      <c r="BB414" s="162"/>
      <c r="BC414" s="162"/>
      <c r="BD414" s="162"/>
      <c r="BE414" s="162"/>
      <c r="BF414" s="162"/>
      <c r="BG414" s="162"/>
      <c r="BH414" s="162"/>
      <c r="BI414" s="162"/>
      <c r="BJ414" s="163"/>
      <c r="BK414" s="164"/>
      <c r="BL414" s="165"/>
      <c r="BM414" s="165"/>
    </row>
    <row r="415" spans="1:65" ht="13.5" customHeight="1">
      <c r="A415" s="171" t="s">
        <v>53</v>
      </c>
      <c r="B415" s="172"/>
      <c r="C415" s="172"/>
      <c r="D415" s="172"/>
      <c r="E415" s="172"/>
      <c r="F415" s="173" t="str">
        <f>'(7) vstupní data'!$B$11</f>
        <v>3.skupina</v>
      </c>
      <c r="G415" s="173"/>
      <c r="H415" s="173"/>
      <c r="I415" s="173"/>
      <c r="J415" s="173"/>
      <c r="K415" s="172"/>
      <c r="L415" s="172" t="s">
        <v>74</v>
      </c>
      <c r="M415" s="174">
        <f>VLOOKUP(BL413,'(7) tabulka + rozpis'!$D$23:$G$37,2,0)</f>
        <v>0.6041733333333333</v>
      </c>
      <c r="N415" s="174"/>
      <c r="O415" s="174"/>
      <c r="P415" s="172" t="s">
        <v>75</v>
      </c>
      <c r="Q415" s="175"/>
      <c r="R415" s="176" t="s">
        <v>76</v>
      </c>
      <c r="S415" s="176"/>
      <c r="T415" s="176"/>
      <c r="U415" s="176"/>
      <c r="V415" s="177" t="str">
        <f>'(7) vstupní data'!$B$1</f>
        <v>TJ Orion Praha</v>
      </c>
      <c r="W415" s="177"/>
      <c r="X415" s="177"/>
      <c r="Y415" s="177"/>
      <c r="Z415" s="177"/>
      <c r="AA415" s="177"/>
      <c r="AB415" s="177"/>
      <c r="AC415" s="177"/>
      <c r="AD415" s="177"/>
      <c r="AE415" s="177"/>
      <c r="AF415" s="177"/>
      <c r="AG415" s="177"/>
      <c r="AH415" s="177"/>
      <c r="AI415" s="177"/>
      <c r="AJ415" s="177"/>
      <c r="AK415" s="177"/>
      <c r="AL415" s="178" t="s">
        <v>77</v>
      </c>
      <c r="AM415" s="179"/>
      <c r="AN415" s="179"/>
      <c r="AO415" s="179"/>
      <c r="AP415" s="180"/>
      <c r="AQ415" s="181" t="s">
        <v>78</v>
      </c>
      <c r="AR415" s="181"/>
      <c r="AS415" s="181"/>
      <c r="AT415" s="181"/>
      <c r="AU415" s="181"/>
      <c r="AV415" s="181"/>
      <c r="AW415" s="181"/>
      <c r="AX415" s="181"/>
      <c r="AY415" s="181"/>
      <c r="AZ415" s="181"/>
      <c r="BA415" s="181"/>
      <c r="BB415" s="181"/>
      <c r="BC415" s="181"/>
      <c r="BD415" s="181"/>
      <c r="BE415" s="180"/>
      <c r="BF415" s="180"/>
      <c r="BG415" s="180"/>
      <c r="BH415" s="180"/>
      <c r="BI415" s="180"/>
      <c r="BJ415" s="163"/>
      <c r="BK415" s="164"/>
      <c r="BL415" s="165"/>
      <c r="BM415" s="165"/>
    </row>
    <row r="416" spans="1:65" ht="13.5" customHeight="1">
      <c r="A416" s="182"/>
      <c r="B416" s="183" t="s">
        <v>79</v>
      </c>
      <c r="C416" s="183"/>
      <c r="D416" s="183"/>
      <c r="E416" s="183"/>
      <c r="F416" s="183"/>
      <c r="G416" s="183"/>
      <c r="H416" s="183"/>
      <c r="I416" s="183"/>
      <c r="J416" s="183"/>
      <c r="K416" s="183"/>
      <c r="L416" s="183"/>
      <c r="M416" s="183"/>
      <c r="N416" s="183"/>
      <c r="O416" s="183" t="s">
        <v>80</v>
      </c>
      <c r="P416" s="183"/>
      <c r="Q416" s="183"/>
      <c r="R416" s="183"/>
      <c r="S416" s="183"/>
      <c r="T416" s="183"/>
      <c r="U416" s="183"/>
      <c r="V416" s="183"/>
      <c r="W416" s="183"/>
      <c r="X416" s="183"/>
      <c r="Y416" s="183"/>
      <c r="Z416" s="183"/>
      <c r="AA416" s="183"/>
      <c r="AB416" s="183" t="s">
        <v>81</v>
      </c>
      <c r="AC416" s="183"/>
      <c r="AD416" s="183"/>
      <c r="AE416" s="183"/>
      <c r="AF416" s="183"/>
      <c r="AG416" s="183"/>
      <c r="AH416" s="183"/>
      <c r="AI416" s="183"/>
      <c r="AJ416" s="183"/>
      <c r="AK416" s="183"/>
      <c r="AL416" s="183"/>
      <c r="AM416" s="183"/>
      <c r="AN416" s="183"/>
      <c r="AO416" s="183" t="s">
        <v>82</v>
      </c>
      <c r="AP416" s="183"/>
      <c r="AQ416" s="183"/>
      <c r="AR416" s="183"/>
      <c r="AS416" s="183"/>
      <c r="AT416" s="183"/>
      <c r="AU416" s="183"/>
      <c r="AV416" s="183"/>
      <c r="AW416" s="183"/>
      <c r="AX416" s="183"/>
      <c r="AY416" s="183"/>
      <c r="AZ416" s="183"/>
      <c r="BA416" s="183"/>
      <c r="BB416" s="183" t="s">
        <v>83</v>
      </c>
      <c r="BC416" s="183"/>
      <c r="BD416" s="183"/>
      <c r="BE416" s="183"/>
      <c r="BF416" s="183"/>
      <c r="BG416" s="183"/>
      <c r="BH416" s="183"/>
      <c r="BI416" s="183"/>
      <c r="BJ416" s="184"/>
      <c r="BK416" s="184"/>
      <c r="BL416" s="184"/>
      <c r="BM416" s="185"/>
    </row>
    <row r="417" spans="1:65" ht="13.5" customHeight="1">
      <c r="A417" s="155"/>
      <c r="B417" s="187" t="s">
        <v>84</v>
      </c>
      <c r="C417" s="187"/>
      <c r="D417" s="187"/>
      <c r="E417" s="187"/>
      <c r="F417" s="187"/>
      <c r="G417" s="187"/>
      <c r="H417" s="188" t="s">
        <v>85</v>
      </c>
      <c r="I417" s="188"/>
      <c r="J417" s="188"/>
      <c r="K417" s="188"/>
      <c r="L417" s="188"/>
      <c r="M417" s="188"/>
      <c r="N417" s="166"/>
      <c r="O417" s="187" t="s">
        <v>84</v>
      </c>
      <c r="P417" s="187"/>
      <c r="Q417" s="187"/>
      <c r="R417" s="187"/>
      <c r="S417" s="187"/>
      <c r="T417" s="187"/>
      <c r="U417" s="188" t="s">
        <v>85</v>
      </c>
      <c r="V417" s="188"/>
      <c r="W417" s="188"/>
      <c r="X417" s="188"/>
      <c r="Y417" s="188"/>
      <c r="Z417" s="188"/>
      <c r="AA417" s="166"/>
      <c r="AB417" s="187" t="s">
        <v>84</v>
      </c>
      <c r="AC417" s="187"/>
      <c r="AD417" s="187"/>
      <c r="AE417" s="187"/>
      <c r="AF417" s="187"/>
      <c r="AG417" s="187"/>
      <c r="AH417" s="188" t="s">
        <v>85</v>
      </c>
      <c r="AI417" s="188"/>
      <c r="AJ417" s="188"/>
      <c r="AK417" s="188"/>
      <c r="AL417" s="188"/>
      <c r="AM417" s="188"/>
      <c r="AN417" s="166"/>
      <c r="AO417" s="187" t="s">
        <v>84</v>
      </c>
      <c r="AP417" s="187"/>
      <c r="AQ417" s="187"/>
      <c r="AR417" s="187"/>
      <c r="AS417" s="187"/>
      <c r="AT417" s="187"/>
      <c r="AU417" s="188" t="s">
        <v>85</v>
      </c>
      <c r="AV417" s="188"/>
      <c r="AW417" s="188"/>
      <c r="AX417" s="188"/>
      <c r="AY417" s="188"/>
      <c r="AZ417" s="188"/>
      <c r="BA417" s="166"/>
      <c r="BB417" s="187" t="s">
        <v>84</v>
      </c>
      <c r="BC417" s="187"/>
      <c r="BD417" s="187"/>
      <c r="BE417" s="187"/>
      <c r="BF417" s="187"/>
      <c r="BG417" s="187"/>
      <c r="BH417" s="188" t="s">
        <v>85</v>
      </c>
      <c r="BI417" s="188"/>
      <c r="BJ417" s="188"/>
      <c r="BK417" s="188"/>
      <c r="BL417" s="188"/>
      <c r="BM417" s="188"/>
    </row>
    <row r="418" spans="1:65" ht="13.5" customHeight="1">
      <c r="A418" s="155"/>
      <c r="B418" s="189" t="s">
        <v>86</v>
      </c>
      <c r="C418" s="189"/>
      <c r="D418" s="189"/>
      <c r="E418" s="189"/>
      <c r="F418" s="189"/>
      <c r="G418" s="189"/>
      <c r="H418" s="190" t="s">
        <v>86</v>
      </c>
      <c r="I418" s="190"/>
      <c r="J418" s="190"/>
      <c r="K418" s="190"/>
      <c r="L418" s="190"/>
      <c r="M418" s="190"/>
      <c r="N418" s="166"/>
      <c r="O418" s="189" t="s">
        <v>86</v>
      </c>
      <c r="P418" s="189"/>
      <c r="Q418" s="189"/>
      <c r="R418" s="189"/>
      <c r="S418" s="189"/>
      <c r="T418" s="189"/>
      <c r="U418" s="190" t="s">
        <v>86</v>
      </c>
      <c r="V418" s="190"/>
      <c r="W418" s="190"/>
      <c r="X418" s="190"/>
      <c r="Y418" s="190"/>
      <c r="Z418" s="190"/>
      <c r="AA418" s="166"/>
      <c r="AB418" s="189" t="s">
        <v>86</v>
      </c>
      <c r="AC418" s="189"/>
      <c r="AD418" s="189"/>
      <c r="AE418" s="189"/>
      <c r="AF418" s="189"/>
      <c r="AG418" s="189"/>
      <c r="AH418" s="190" t="s">
        <v>86</v>
      </c>
      <c r="AI418" s="190"/>
      <c r="AJ418" s="190"/>
      <c r="AK418" s="190"/>
      <c r="AL418" s="190"/>
      <c r="AM418" s="190"/>
      <c r="AN418" s="166"/>
      <c r="AO418" s="189" t="s">
        <v>86</v>
      </c>
      <c r="AP418" s="189"/>
      <c r="AQ418" s="189"/>
      <c r="AR418" s="189"/>
      <c r="AS418" s="189"/>
      <c r="AT418" s="189"/>
      <c r="AU418" s="190" t="s">
        <v>86</v>
      </c>
      <c r="AV418" s="190"/>
      <c r="AW418" s="190"/>
      <c r="AX418" s="190"/>
      <c r="AY418" s="190"/>
      <c r="AZ418" s="190"/>
      <c r="BA418" s="166"/>
      <c r="BB418" s="189" t="s">
        <v>86</v>
      </c>
      <c r="BC418" s="189"/>
      <c r="BD418" s="189"/>
      <c r="BE418" s="189"/>
      <c r="BF418" s="189"/>
      <c r="BG418" s="189"/>
      <c r="BH418" s="190" t="s">
        <v>86</v>
      </c>
      <c r="BI418" s="190"/>
      <c r="BJ418" s="190"/>
      <c r="BK418" s="190"/>
      <c r="BL418" s="190"/>
      <c r="BM418" s="190"/>
    </row>
    <row r="419" spans="1:65" ht="13.5" customHeight="1">
      <c r="A419" s="191" t="s">
        <v>87</v>
      </c>
      <c r="B419" s="192">
        <v>1</v>
      </c>
      <c r="C419" s="193"/>
      <c r="D419" s="194"/>
      <c r="E419" s="194"/>
      <c r="F419" s="195" t="s">
        <v>88</v>
      </c>
      <c r="G419" s="195" t="s">
        <v>89</v>
      </c>
      <c r="H419" s="194">
        <v>1</v>
      </c>
      <c r="I419" s="193"/>
      <c r="J419" s="194"/>
      <c r="K419" s="194"/>
      <c r="L419" s="195" t="s">
        <v>88</v>
      </c>
      <c r="M419" s="196" t="s">
        <v>89</v>
      </c>
      <c r="N419" s="166"/>
      <c r="O419" s="192">
        <v>1</v>
      </c>
      <c r="P419" s="193"/>
      <c r="Q419" s="194"/>
      <c r="R419" s="194"/>
      <c r="S419" s="195" t="s">
        <v>88</v>
      </c>
      <c r="T419" s="195" t="s">
        <v>89</v>
      </c>
      <c r="U419" s="194">
        <v>1</v>
      </c>
      <c r="V419" s="193"/>
      <c r="W419" s="194"/>
      <c r="X419" s="194"/>
      <c r="Y419" s="195" t="s">
        <v>88</v>
      </c>
      <c r="Z419" s="196" t="s">
        <v>89</v>
      </c>
      <c r="AA419" s="166"/>
      <c r="AB419" s="192">
        <v>1</v>
      </c>
      <c r="AC419" s="193"/>
      <c r="AD419" s="194"/>
      <c r="AE419" s="194"/>
      <c r="AF419" s="195" t="s">
        <v>88</v>
      </c>
      <c r="AG419" s="195" t="s">
        <v>89</v>
      </c>
      <c r="AH419" s="194">
        <v>1</v>
      </c>
      <c r="AI419" s="193"/>
      <c r="AJ419" s="194"/>
      <c r="AK419" s="194"/>
      <c r="AL419" s="195" t="s">
        <v>88</v>
      </c>
      <c r="AM419" s="196" t="s">
        <v>89</v>
      </c>
      <c r="AN419" s="166"/>
      <c r="AO419" s="192">
        <v>1</v>
      </c>
      <c r="AP419" s="193"/>
      <c r="AQ419" s="194"/>
      <c r="AR419" s="194"/>
      <c r="AS419" s="195" t="s">
        <v>88</v>
      </c>
      <c r="AT419" s="195" t="s">
        <v>89</v>
      </c>
      <c r="AU419" s="194">
        <v>1</v>
      </c>
      <c r="AV419" s="193"/>
      <c r="AW419" s="194"/>
      <c r="AX419" s="194"/>
      <c r="AY419" s="195" t="s">
        <v>88</v>
      </c>
      <c r="AZ419" s="196" t="s">
        <v>89</v>
      </c>
      <c r="BA419" s="166"/>
      <c r="BB419" s="192">
        <v>1</v>
      </c>
      <c r="BC419" s="193"/>
      <c r="BD419" s="194"/>
      <c r="BE419" s="194"/>
      <c r="BF419" s="195" t="s">
        <v>88</v>
      </c>
      <c r="BG419" s="195" t="s">
        <v>89</v>
      </c>
      <c r="BH419" s="194">
        <v>1</v>
      </c>
      <c r="BI419" s="193"/>
      <c r="BJ419" s="194"/>
      <c r="BK419" s="194"/>
      <c r="BL419" s="195" t="s">
        <v>88</v>
      </c>
      <c r="BM419" s="196" t="s">
        <v>89</v>
      </c>
    </row>
    <row r="420" spans="1:65" ht="13.5" customHeight="1">
      <c r="A420" s="191"/>
      <c r="B420" s="192"/>
      <c r="C420" s="193"/>
      <c r="D420" s="194"/>
      <c r="E420" s="194"/>
      <c r="F420" s="195"/>
      <c r="G420" s="195"/>
      <c r="H420" s="194"/>
      <c r="I420" s="193"/>
      <c r="J420" s="194"/>
      <c r="K420" s="194"/>
      <c r="L420" s="195"/>
      <c r="M420" s="196"/>
      <c r="N420" s="166"/>
      <c r="O420" s="192"/>
      <c r="P420" s="193"/>
      <c r="Q420" s="194"/>
      <c r="R420" s="194"/>
      <c r="S420" s="195"/>
      <c r="T420" s="195"/>
      <c r="U420" s="194"/>
      <c r="V420" s="193"/>
      <c r="W420" s="194"/>
      <c r="X420" s="194"/>
      <c r="Y420" s="195"/>
      <c r="Z420" s="196"/>
      <c r="AA420" s="166"/>
      <c r="AB420" s="192"/>
      <c r="AC420" s="193"/>
      <c r="AD420" s="194"/>
      <c r="AE420" s="194"/>
      <c r="AF420" s="195"/>
      <c r="AG420" s="195"/>
      <c r="AH420" s="194"/>
      <c r="AI420" s="193"/>
      <c r="AJ420" s="194"/>
      <c r="AK420" s="194"/>
      <c r="AL420" s="195"/>
      <c r="AM420" s="196"/>
      <c r="AN420" s="166"/>
      <c r="AO420" s="192"/>
      <c r="AP420" s="193"/>
      <c r="AQ420" s="194"/>
      <c r="AR420" s="194"/>
      <c r="AS420" s="195"/>
      <c r="AT420" s="195"/>
      <c r="AU420" s="194"/>
      <c r="AV420" s="193"/>
      <c r="AW420" s="194"/>
      <c r="AX420" s="194"/>
      <c r="AY420" s="195"/>
      <c r="AZ420" s="196"/>
      <c r="BA420" s="166"/>
      <c r="BB420" s="192"/>
      <c r="BC420" s="193"/>
      <c r="BD420" s="194"/>
      <c r="BE420" s="194"/>
      <c r="BF420" s="195"/>
      <c r="BG420" s="195"/>
      <c r="BH420" s="194"/>
      <c r="BI420" s="193"/>
      <c r="BJ420" s="194"/>
      <c r="BK420" s="194"/>
      <c r="BL420" s="195"/>
      <c r="BM420" s="196"/>
    </row>
    <row r="421" spans="1:65" ht="13.5" customHeight="1">
      <c r="A421" s="191"/>
      <c r="B421" s="192">
        <v>2</v>
      </c>
      <c r="C421" s="193"/>
      <c r="D421" s="194"/>
      <c r="E421" s="194"/>
      <c r="F421" s="195"/>
      <c r="G421" s="195"/>
      <c r="H421" s="194">
        <v>2</v>
      </c>
      <c r="I421" s="193"/>
      <c r="J421" s="194"/>
      <c r="K421" s="194"/>
      <c r="L421" s="195"/>
      <c r="M421" s="196"/>
      <c r="N421" s="166"/>
      <c r="O421" s="192">
        <v>2</v>
      </c>
      <c r="P421" s="193"/>
      <c r="Q421" s="194"/>
      <c r="R421" s="194"/>
      <c r="S421" s="195"/>
      <c r="T421" s="195"/>
      <c r="U421" s="194">
        <v>2</v>
      </c>
      <c r="V421" s="193"/>
      <c r="W421" s="194"/>
      <c r="X421" s="194"/>
      <c r="Y421" s="195"/>
      <c r="Z421" s="196"/>
      <c r="AA421" s="166"/>
      <c r="AB421" s="192">
        <v>2</v>
      </c>
      <c r="AC421" s="193"/>
      <c r="AD421" s="194"/>
      <c r="AE421" s="194"/>
      <c r="AF421" s="195"/>
      <c r="AG421" s="195"/>
      <c r="AH421" s="194">
        <v>2</v>
      </c>
      <c r="AI421" s="193"/>
      <c r="AJ421" s="194"/>
      <c r="AK421" s="194"/>
      <c r="AL421" s="195"/>
      <c r="AM421" s="196"/>
      <c r="AN421" s="166"/>
      <c r="AO421" s="192">
        <v>2</v>
      </c>
      <c r="AP421" s="193"/>
      <c r="AQ421" s="194"/>
      <c r="AR421" s="194"/>
      <c r="AS421" s="195"/>
      <c r="AT421" s="195"/>
      <c r="AU421" s="194">
        <v>2</v>
      </c>
      <c r="AV421" s="193"/>
      <c r="AW421" s="194"/>
      <c r="AX421" s="194"/>
      <c r="AY421" s="195"/>
      <c r="AZ421" s="196"/>
      <c r="BA421" s="166"/>
      <c r="BB421" s="192">
        <v>2</v>
      </c>
      <c r="BC421" s="193"/>
      <c r="BD421" s="194"/>
      <c r="BE421" s="194"/>
      <c r="BF421" s="195"/>
      <c r="BG421" s="195"/>
      <c r="BH421" s="194">
        <v>2</v>
      </c>
      <c r="BI421" s="193"/>
      <c r="BJ421" s="194"/>
      <c r="BK421" s="194"/>
      <c r="BL421" s="195"/>
      <c r="BM421" s="196"/>
    </row>
    <row r="422" spans="1:65" ht="13.5" customHeight="1">
      <c r="A422" s="191"/>
      <c r="B422" s="192"/>
      <c r="C422" s="193"/>
      <c r="D422" s="194"/>
      <c r="E422" s="194"/>
      <c r="F422" s="195"/>
      <c r="G422" s="195"/>
      <c r="H422" s="194"/>
      <c r="I422" s="193"/>
      <c r="J422" s="194"/>
      <c r="K422" s="194"/>
      <c r="L422" s="195"/>
      <c r="M422" s="196"/>
      <c r="N422" s="166"/>
      <c r="O422" s="192"/>
      <c r="P422" s="193"/>
      <c r="Q422" s="194"/>
      <c r="R422" s="194"/>
      <c r="S422" s="195"/>
      <c r="T422" s="195"/>
      <c r="U422" s="194"/>
      <c r="V422" s="193"/>
      <c r="W422" s="194"/>
      <c r="X422" s="194"/>
      <c r="Y422" s="195"/>
      <c r="Z422" s="196"/>
      <c r="AA422" s="166"/>
      <c r="AB422" s="192"/>
      <c r="AC422" s="193"/>
      <c r="AD422" s="194"/>
      <c r="AE422" s="194"/>
      <c r="AF422" s="195"/>
      <c r="AG422" s="195"/>
      <c r="AH422" s="194"/>
      <c r="AI422" s="193"/>
      <c r="AJ422" s="194"/>
      <c r="AK422" s="194"/>
      <c r="AL422" s="195"/>
      <c r="AM422" s="196"/>
      <c r="AN422" s="166"/>
      <c r="AO422" s="192"/>
      <c r="AP422" s="193"/>
      <c r="AQ422" s="194"/>
      <c r="AR422" s="194"/>
      <c r="AS422" s="195"/>
      <c r="AT422" s="195"/>
      <c r="AU422" s="194"/>
      <c r="AV422" s="193"/>
      <c r="AW422" s="194"/>
      <c r="AX422" s="194"/>
      <c r="AY422" s="195"/>
      <c r="AZ422" s="196"/>
      <c r="BA422" s="166"/>
      <c r="BB422" s="192"/>
      <c r="BC422" s="193"/>
      <c r="BD422" s="194"/>
      <c r="BE422" s="194"/>
      <c r="BF422" s="195"/>
      <c r="BG422" s="195"/>
      <c r="BH422" s="194"/>
      <c r="BI422" s="193"/>
      <c r="BJ422" s="194"/>
      <c r="BK422" s="194"/>
      <c r="BL422" s="195"/>
      <c r="BM422" s="196"/>
    </row>
    <row r="423" spans="1:65" ht="13.5" customHeight="1">
      <c r="A423" s="191"/>
      <c r="B423" s="192">
        <v>3</v>
      </c>
      <c r="C423" s="193"/>
      <c r="D423" s="194"/>
      <c r="E423" s="194"/>
      <c r="F423" s="195"/>
      <c r="G423" s="195"/>
      <c r="H423" s="194">
        <v>3</v>
      </c>
      <c r="I423" s="193"/>
      <c r="J423" s="194"/>
      <c r="K423" s="194"/>
      <c r="L423" s="195"/>
      <c r="M423" s="196"/>
      <c r="N423" s="166"/>
      <c r="O423" s="192">
        <v>3</v>
      </c>
      <c r="P423" s="193"/>
      <c r="Q423" s="194"/>
      <c r="R423" s="194"/>
      <c r="S423" s="195"/>
      <c r="T423" s="195"/>
      <c r="U423" s="194">
        <v>3</v>
      </c>
      <c r="V423" s="193"/>
      <c r="W423" s="194"/>
      <c r="X423" s="194"/>
      <c r="Y423" s="195"/>
      <c r="Z423" s="196"/>
      <c r="AA423" s="166"/>
      <c r="AB423" s="192">
        <v>3</v>
      </c>
      <c r="AC423" s="193"/>
      <c r="AD423" s="194"/>
      <c r="AE423" s="194"/>
      <c r="AF423" s="195"/>
      <c r="AG423" s="195"/>
      <c r="AH423" s="194">
        <v>3</v>
      </c>
      <c r="AI423" s="193"/>
      <c r="AJ423" s="194"/>
      <c r="AK423" s="194"/>
      <c r="AL423" s="195"/>
      <c r="AM423" s="196"/>
      <c r="AN423" s="166"/>
      <c r="AO423" s="192">
        <v>3</v>
      </c>
      <c r="AP423" s="193"/>
      <c r="AQ423" s="194"/>
      <c r="AR423" s="194"/>
      <c r="AS423" s="195"/>
      <c r="AT423" s="195"/>
      <c r="AU423" s="194">
        <v>3</v>
      </c>
      <c r="AV423" s="193"/>
      <c r="AW423" s="194"/>
      <c r="AX423" s="194"/>
      <c r="AY423" s="195"/>
      <c r="AZ423" s="196"/>
      <c r="BA423" s="166"/>
      <c r="BB423" s="192">
        <v>3</v>
      </c>
      <c r="BC423" s="193"/>
      <c r="BD423" s="194"/>
      <c r="BE423" s="194"/>
      <c r="BF423" s="195"/>
      <c r="BG423" s="195"/>
      <c r="BH423" s="194">
        <v>3</v>
      </c>
      <c r="BI423" s="193"/>
      <c r="BJ423" s="194"/>
      <c r="BK423" s="194"/>
      <c r="BL423" s="195"/>
      <c r="BM423" s="196"/>
    </row>
    <row r="424" spans="1:65" ht="13.5" customHeight="1">
      <c r="A424" s="191"/>
      <c r="B424" s="192"/>
      <c r="C424" s="193"/>
      <c r="D424" s="194"/>
      <c r="E424" s="194"/>
      <c r="F424" s="195"/>
      <c r="G424" s="195"/>
      <c r="H424" s="194"/>
      <c r="I424" s="193"/>
      <c r="J424" s="194"/>
      <c r="K424" s="194"/>
      <c r="L424" s="195"/>
      <c r="M424" s="196"/>
      <c r="N424" s="166"/>
      <c r="O424" s="192"/>
      <c r="P424" s="193"/>
      <c r="Q424" s="194"/>
      <c r="R424" s="194"/>
      <c r="S424" s="195"/>
      <c r="T424" s="195"/>
      <c r="U424" s="194"/>
      <c r="V424" s="193"/>
      <c r="W424" s="194"/>
      <c r="X424" s="194"/>
      <c r="Y424" s="195"/>
      <c r="Z424" s="196"/>
      <c r="AA424" s="166"/>
      <c r="AB424" s="192"/>
      <c r="AC424" s="193"/>
      <c r="AD424" s="194"/>
      <c r="AE424" s="194"/>
      <c r="AF424" s="195"/>
      <c r="AG424" s="195"/>
      <c r="AH424" s="194"/>
      <c r="AI424" s="193"/>
      <c r="AJ424" s="194"/>
      <c r="AK424" s="194"/>
      <c r="AL424" s="195"/>
      <c r="AM424" s="196"/>
      <c r="AN424" s="166"/>
      <c r="AO424" s="192"/>
      <c r="AP424" s="193"/>
      <c r="AQ424" s="194"/>
      <c r="AR424" s="194"/>
      <c r="AS424" s="195"/>
      <c r="AT424" s="195"/>
      <c r="AU424" s="194"/>
      <c r="AV424" s="193"/>
      <c r="AW424" s="194"/>
      <c r="AX424" s="194"/>
      <c r="AY424" s="195"/>
      <c r="AZ424" s="196"/>
      <c r="BA424" s="166"/>
      <c r="BB424" s="192"/>
      <c r="BC424" s="193"/>
      <c r="BD424" s="194"/>
      <c r="BE424" s="194"/>
      <c r="BF424" s="195"/>
      <c r="BG424" s="195"/>
      <c r="BH424" s="194"/>
      <c r="BI424" s="193"/>
      <c r="BJ424" s="194"/>
      <c r="BK424" s="194"/>
      <c r="BL424" s="195"/>
      <c r="BM424" s="196"/>
    </row>
    <row r="425" spans="1:65" ht="13.5" customHeight="1">
      <c r="A425" s="191"/>
      <c r="B425" s="192">
        <v>4</v>
      </c>
      <c r="C425" s="193"/>
      <c r="D425" s="194"/>
      <c r="E425" s="194"/>
      <c r="F425" s="195"/>
      <c r="G425" s="195"/>
      <c r="H425" s="194">
        <v>4</v>
      </c>
      <c r="I425" s="193"/>
      <c r="J425" s="194"/>
      <c r="K425" s="194"/>
      <c r="L425" s="195"/>
      <c r="M425" s="196"/>
      <c r="N425" s="166"/>
      <c r="O425" s="192">
        <v>4</v>
      </c>
      <c r="P425" s="193"/>
      <c r="Q425" s="194"/>
      <c r="R425" s="194"/>
      <c r="S425" s="195"/>
      <c r="T425" s="195"/>
      <c r="U425" s="194">
        <v>4</v>
      </c>
      <c r="V425" s="193"/>
      <c r="W425" s="194"/>
      <c r="X425" s="194"/>
      <c r="Y425" s="195"/>
      <c r="Z425" s="196"/>
      <c r="AA425" s="166"/>
      <c r="AB425" s="192">
        <v>4</v>
      </c>
      <c r="AC425" s="193"/>
      <c r="AD425" s="194"/>
      <c r="AE425" s="194"/>
      <c r="AF425" s="195"/>
      <c r="AG425" s="195"/>
      <c r="AH425" s="194">
        <v>4</v>
      </c>
      <c r="AI425" s="193"/>
      <c r="AJ425" s="194"/>
      <c r="AK425" s="194"/>
      <c r="AL425" s="195"/>
      <c r="AM425" s="196"/>
      <c r="AN425" s="166"/>
      <c r="AO425" s="192">
        <v>4</v>
      </c>
      <c r="AP425" s="193"/>
      <c r="AQ425" s="194"/>
      <c r="AR425" s="194"/>
      <c r="AS425" s="195"/>
      <c r="AT425" s="195"/>
      <c r="AU425" s="194">
        <v>4</v>
      </c>
      <c r="AV425" s="193"/>
      <c r="AW425" s="194"/>
      <c r="AX425" s="194"/>
      <c r="AY425" s="195"/>
      <c r="AZ425" s="196"/>
      <c r="BA425" s="166"/>
      <c r="BB425" s="192">
        <v>4</v>
      </c>
      <c r="BC425" s="193"/>
      <c r="BD425" s="194"/>
      <c r="BE425" s="194"/>
      <c r="BF425" s="195"/>
      <c r="BG425" s="195"/>
      <c r="BH425" s="194">
        <v>4</v>
      </c>
      <c r="BI425" s="193"/>
      <c r="BJ425" s="194"/>
      <c r="BK425" s="194"/>
      <c r="BL425" s="195"/>
      <c r="BM425" s="196"/>
    </row>
    <row r="426" spans="1:65" ht="13.5" customHeight="1">
      <c r="A426" s="191"/>
      <c r="B426" s="192"/>
      <c r="C426" s="193"/>
      <c r="D426" s="194"/>
      <c r="E426" s="194"/>
      <c r="F426" s="195"/>
      <c r="G426" s="195"/>
      <c r="H426" s="194"/>
      <c r="I426" s="193"/>
      <c r="J426" s="194"/>
      <c r="K426" s="194"/>
      <c r="L426" s="195"/>
      <c r="M426" s="196"/>
      <c r="N426" s="166"/>
      <c r="O426" s="192"/>
      <c r="P426" s="193"/>
      <c r="Q426" s="194"/>
      <c r="R426" s="194"/>
      <c r="S426" s="195"/>
      <c r="T426" s="195"/>
      <c r="U426" s="194"/>
      <c r="V426" s="193"/>
      <c r="W426" s="194"/>
      <c r="X426" s="194"/>
      <c r="Y426" s="195"/>
      <c r="Z426" s="196"/>
      <c r="AA426" s="166"/>
      <c r="AB426" s="192"/>
      <c r="AC426" s="193"/>
      <c r="AD426" s="194"/>
      <c r="AE426" s="194"/>
      <c r="AF426" s="195"/>
      <c r="AG426" s="195"/>
      <c r="AH426" s="194"/>
      <c r="AI426" s="193"/>
      <c r="AJ426" s="194"/>
      <c r="AK426" s="194"/>
      <c r="AL426" s="195"/>
      <c r="AM426" s="196"/>
      <c r="AN426" s="166"/>
      <c r="AO426" s="192"/>
      <c r="AP426" s="193"/>
      <c r="AQ426" s="194"/>
      <c r="AR426" s="194"/>
      <c r="AS426" s="195"/>
      <c r="AT426" s="195"/>
      <c r="AU426" s="194"/>
      <c r="AV426" s="193"/>
      <c r="AW426" s="194"/>
      <c r="AX426" s="194"/>
      <c r="AY426" s="195"/>
      <c r="AZ426" s="196"/>
      <c r="BA426" s="166"/>
      <c r="BB426" s="192"/>
      <c r="BC426" s="193"/>
      <c r="BD426" s="194"/>
      <c r="BE426" s="194"/>
      <c r="BF426" s="195"/>
      <c r="BG426" s="195"/>
      <c r="BH426" s="194"/>
      <c r="BI426" s="193"/>
      <c r="BJ426" s="194"/>
      <c r="BK426" s="194"/>
      <c r="BL426" s="195"/>
      <c r="BM426" s="196"/>
    </row>
    <row r="427" spans="1:65" ht="13.5" customHeight="1">
      <c r="A427" s="191"/>
      <c r="B427" s="192">
        <v>5</v>
      </c>
      <c r="C427" s="193"/>
      <c r="D427" s="194"/>
      <c r="E427" s="194"/>
      <c r="F427" s="195"/>
      <c r="G427" s="195"/>
      <c r="H427" s="194">
        <v>5</v>
      </c>
      <c r="I427" s="193"/>
      <c r="J427" s="194"/>
      <c r="K427" s="194"/>
      <c r="L427" s="195"/>
      <c r="M427" s="196"/>
      <c r="N427" s="166"/>
      <c r="O427" s="192">
        <v>5</v>
      </c>
      <c r="P427" s="193"/>
      <c r="Q427" s="194"/>
      <c r="R427" s="194"/>
      <c r="S427" s="195"/>
      <c r="T427" s="195"/>
      <c r="U427" s="194">
        <v>5</v>
      </c>
      <c r="V427" s="193"/>
      <c r="W427" s="194"/>
      <c r="X427" s="194"/>
      <c r="Y427" s="195"/>
      <c r="Z427" s="196"/>
      <c r="AA427" s="166"/>
      <c r="AB427" s="192">
        <v>5</v>
      </c>
      <c r="AC427" s="193"/>
      <c r="AD427" s="194"/>
      <c r="AE427" s="194"/>
      <c r="AF427" s="195"/>
      <c r="AG427" s="195"/>
      <c r="AH427" s="194">
        <v>5</v>
      </c>
      <c r="AI427" s="193"/>
      <c r="AJ427" s="194"/>
      <c r="AK427" s="194"/>
      <c r="AL427" s="195"/>
      <c r="AM427" s="196"/>
      <c r="AN427" s="166"/>
      <c r="AO427" s="192">
        <v>5</v>
      </c>
      <c r="AP427" s="193"/>
      <c r="AQ427" s="194"/>
      <c r="AR427" s="194"/>
      <c r="AS427" s="195"/>
      <c r="AT427" s="195"/>
      <c r="AU427" s="194">
        <v>5</v>
      </c>
      <c r="AV427" s="193"/>
      <c r="AW427" s="194"/>
      <c r="AX427" s="194"/>
      <c r="AY427" s="195"/>
      <c r="AZ427" s="196"/>
      <c r="BA427" s="166"/>
      <c r="BB427" s="192">
        <v>5</v>
      </c>
      <c r="BC427" s="193"/>
      <c r="BD427" s="194"/>
      <c r="BE427" s="194"/>
      <c r="BF427" s="195"/>
      <c r="BG427" s="195"/>
      <c r="BH427" s="194">
        <v>5</v>
      </c>
      <c r="BI427" s="193"/>
      <c r="BJ427" s="194"/>
      <c r="BK427" s="194"/>
      <c r="BL427" s="195"/>
      <c r="BM427" s="196"/>
    </row>
    <row r="428" spans="1:65" ht="13.5" customHeight="1">
      <c r="A428" s="191"/>
      <c r="B428" s="192"/>
      <c r="C428" s="193"/>
      <c r="D428" s="194"/>
      <c r="E428" s="194"/>
      <c r="F428" s="195"/>
      <c r="G428" s="195"/>
      <c r="H428" s="194"/>
      <c r="I428" s="193"/>
      <c r="J428" s="194"/>
      <c r="K428" s="194"/>
      <c r="L428" s="195"/>
      <c r="M428" s="196"/>
      <c r="N428" s="166"/>
      <c r="O428" s="192"/>
      <c r="P428" s="193"/>
      <c r="Q428" s="194"/>
      <c r="R428" s="194"/>
      <c r="S428" s="195"/>
      <c r="T428" s="195"/>
      <c r="U428" s="194"/>
      <c r="V428" s="193"/>
      <c r="W428" s="194"/>
      <c r="X428" s="194"/>
      <c r="Y428" s="195"/>
      <c r="Z428" s="196"/>
      <c r="AA428" s="166"/>
      <c r="AB428" s="192"/>
      <c r="AC428" s="193"/>
      <c r="AD428" s="194"/>
      <c r="AE428" s="194"/>
      <c r="AF428" s="195"/>
      <c r="AG428" s="195"/>
      <c r="AH428" s="194"/>
      <c r="AI428" s="193"/>
      <c r="AJ428" s="194"/>
      <c r="AK428" s="194"/>
      <c r="AL428" s="195"/>
      <c r="AM428" s="196"/>
      <c r="AN428" s="166"/>
      <c r="AO428" s="192"/>
      <c r="AP428" s="193"/>
      <c r="AQ428" s="194"/>
      <c r="AR428" s="194"/>
      <c r="AS428" s="195"/>
      <c r="AT428" s="195"/>
      <c r="AU428" s="194"/>
      <c r="AV428" s="193"/>
      <c r="AW428" s="194"/>
      <c r="AX428" s="194"/>
      <c r="AY428" s="195"/>
      <c r="AZ428" s="196"/>
      <c r="BA428" s="166"/>
      <c r="BB428" s="192"/>
      <c r="BC428" s="193"/>
      <c r="BD428" s="194"/>
      <c r="BE428" s="194"/>
      <c r="BF428" s="195"/>
      <c r="BG428" s="195"/>
      <c r="BH428" s="194"/>
      <c r="BI428" s="193"/>
      <c r="BJ428" s="194"/>
      <c r="BK428" s="194"/>
      <c r="BL428" s="195"/>
      <c r="BM428" s="196"/>
    </row>
    <row r="429" spans="1:65" ht="13.5" customHeight="1">
      <c r="A429" s="191"/>
      <c r="B429" s="192">
        <v>6</v>
      </c>
      <c r="C429" s="193"/>
      <c r="D429" s="194"/>
      <c r="E429" s="194"/>
      <c r="F429" s="195"/>
      <c r="G429" s="195"/>
      <c r="H429" s="194">
        <v>6</v>
      </c>
      <c r="I429" s="193"/>
      <c r="J429" s="194"/>
      <c r="K429" s="194"/>
      <c r="L429" s="195"/>
      <c r="M429" s="196"/>
      <c r="N429" s="166"/>
      <c r="O429" s="192">
        <v>6</v>
      </c>
      <c r="P429" s="193"/>
      <c r="Q429" s="194"/>
      <c r="R429" s="194"/>
      <c r="S429" s="195"/>
      <c r="T429" s="195"/>
      <c r="U429" s="194">
        <v>6</v>
      </c>
      <c r="V429" s="193"/>
      <c r="W429" s="194"/>
      <c r="X429" s="194"/>
      <c r="Y429" s="195"/>
      <c r="Z429" s="196"/>
      <c r="AA429" s="166"/>
      <c r="AB429" s="192">
        <v>6</v>
      </c>
      <c r="AC429" s="193"/>
      <c r="AD429" s="194"/>
      <c r="AE429" s="194"/>
      <c r="AF429" s="195"/>
      <c r="AG429" s="195"/>
      <c r="AH429" s="194">
        <v>6</v>
      </c>
      <c r="AI429" s="193"/>
      <c r="AJ429" s="194"/>
      <c r="AK429" s="194"/>
      <c r="AL429" s="195"/>
      <c r="AM429" s="196"/>
      <c r="AN429" s="166"/>
      <c r="AO429" s="192">
        <v>6</v>
      </c>
      <c r="AP429" s="193"/>
      <c r="AQ429" s="194"/>
      <c r="AR429" s="194"/>
      <c r="AS429" s="195"/>
      <c r="AT429" s="195"/>
      <c r="AU429" s="194">
        <v>6</v>
      </c>
      <c r="AV429" s="193"/>
      <c r="AW429" s="194"/>
      <c r="AX429" s="194"/>
      <c r="AY429" s="195"/>
      <c r="AZ429" s="196"/>
      <c r="BA429" s="166"/>
      <c r="BB429" s="192">
        <v>6</v>
      </c>
      <c r="BC429" s="193"/>
      <c r="BD429" s="194"/>
      <c r="BE429" s="194"/>
      <c r="BF429" s="195"/>
      <c r="BG429" s="195"/>
      <c r="BH429" s="194">
        <v>6</v>
      </c>
      <c r="BI429" s="193"/>
      <c r="BJ429" s="194"/>
      <c r="BK429" s="194"/>
      <c r="BL429" s="195"/>
      <c r="BM429" s="196"/>
    </row>
    <row r="430" spans="1:65" ht="13.5" customHeight="1">
      <c r="A430" s="191"/>
      <c r="B430" s="192"/>
      <c r="C430" s="193"/>
      <c r="D430" s="194"/>
      <c r="E430" s="194"/>
      <c r="F430" s="195"/>
      <c r="G430" s="195"/>
      <c r="H430" s="194"/>
      <c r="I430" s="193"/>
      <c r="J430" s="194"/>
      <c r="K430" s="194"/>
      <c r="L430" s="195"/>
      <c r="M430" s="196"/>
      <c r="N430" s="166"/>
      <c r="O430" s="192"/>
      <c r="P430" s="193"/>
      <c r="Q430" s="194"/>
      <c r="R430" s="194"/>
      <c r="S430" s="195"/>
      <c r="T430" s="195"/>
      <c r="U430" s="194"/>
      <c r="V430" s="193"/>
      <c r="W430" s="194"/>
      <c r="X430" s="194"/>
      <c r="Y430" s="195"/>
      <c r="Z430" s="196"/>
      <c r="AA430" s="166"/>
      <c r="AB430" s="192"/>
      <c r="AC430" s="193"/>
      <c r="AD430" s="194"/>
      <c r="AE430" s="194"/>
      <c r="AF430" s="195"/>
      <c r="AG430" s="195"/>
      <c r="AH430" s="194"/>
      <c r="AI430" s="193"/>
      <c r="AJ430" s="194"/>
      <c r="AK430" s="194"/>
      <c r="AL430" s="195"/>
      <c r="AM430" s="196"/>
      <c r="AN430" s="166"/>
      <c r="AO430" s="192"/>
      <c r="AP430" s="193"/>
      <c r="AQ430" s="194"/>
      <c r="AR430" s="194"/>
      <c r="AS430" s="195"/>
      <c r="AT430" s="195"/>
      <c r="AU430" s="194"/>
      <c r="AV430" s="193"/>
      <c r="AW430" s="194"/>
      <c r="AX430" s="194"/>
      <c r="AY430" s="195"/>
      <c r="AZ430" s="196"/>
      <c r="BA430" s="166"/>
      <c r="BB430" s="192"/>
      <c r="BC430" s="193"/>
      <c r="BD430" s="194"/>
      <c r="BE430" s="194"/>
      <c r="BF430" s="195"/>
      <c r="BG430" s="195"/>
      <c r="BH430" s="194"/>
      <c r="BI430" s="193"/>
      <c r="BJ430" s="194"/>
      <c r="BK430" s="194"/>
      <c r="BL430" s="195"/>
      <c r="BM430" s="196"/>
    </row>
    <row r="431" spans="1:65" ht="13.5" customHeight="1">
      <c r="A431" s="197"/>
      <c r="B431" s="198" t="s">
        <v>90</v>
      </c>
      <c r="C431" s="198"/>
      <c r="D431" s="199" t="s">
        <v>91</v>
      </c>
      <c r="E431" s="199"/>
      <c r="F431" s="200"/>
      <c r="G431" s="200"/>
      <c r="H431" s="199" t="s">
        <v>90</v>
      </c>
      <c r="I431" s="199"/>
      <c r="J431" s="199" t="s">
        <v>91</v>
      </c>
      <c r="K431" s="199"/>
      <c r="L431" s="201"/>
      <c r="M431" s="201"/>
      <c r="N431" s="166"/>
      <c r="O431" s="198" t="s">
        <v>90</v>
      </c>
      <c r="P431" s="198"/>
      <c r="Q431" s="199" t="s">
        <v>91</v>
      </c>
      <c r="R431" s="199"/>
      <c r="S431" s="200"/>
      <c r="T431" s="200"/>
      <c r="U431" s="202" t="s">
        <v>90</v>
      </c>
      <c r="V431" s="202"/>
      <c r="W431" s="202" t="s">
        <v>91</v>
      </c>
      <c r="X431" s="202"/>
      <c r="Y431" s="201"/>
      <c r="Z431" s="201"/>
      <c r="AA431" s="166"/>
      <c r="AB431" s="203" t="s">
        <v>90</v>
      </c>
      <c r="AC431" s="203"/>
      <c r="AD431" s="202" t="s">
        <v>91</v>
      </c>
      <c r="AE431" s="202"/>
      <c r="AF431" s="200"/>
      <c r="AG431" s="200"/>
      <c r="AH431" s="202" t="s">
        <v>90</v>
      </c>
      <c r="AI431" s="202"/>
      <c r="AJ431" s="202" t="s">
        <v>91</v>
      </c>
      <c r="AK431" s="202"/>
      <c r="AL431" s="201"/>
      <c r="AM431" s="201"/>
      <c r="AN431" s="166"/>
      <c r="AO431" s="203" t="s">
        <v>90</v>
      </c>
      <c r="AP431" s="203"/>
      <c r="AQ431" s="202" t="s">
        <v>91</v>
      </c>
      <c r="AR431" s="202"/>
      <c r="AS431" s="200"/>
      <c r="AT431" s="200"/>
      <c r="AU431" s="202" t="s">
        <v>90</v>
      </c>
      <c r="AV431" s="202"/>
      <c r="AW431" s="202" t="s">
        <v>91</v>
      </c>
      <c r="AX431" s="202"/>
      <c r="AY431" s="201"/>
      <c r="AZ431" s="201"/>
      <c r="BA431" s="166"/>
      <c r="BB431" s="203" t="s">
        <v>90</v>
      </c>
      <c r="BC431" s="203"/>
      <c r="BD431" s="202" t="s">
        <v>91</v>
      </c>
      <c r="BE431" s="202"/>
      <c r="BF431" s="204"/>
      <c r="BG431" s="204"/>
      <c r="BH431" s="202" t="s">
        <v>90</v>
      </c>
      <c r="BI431" s="202"/>
      <c r="BJ431" s="202" t="s">
        <v>91</v>
      </c>
      <c r="BK431" s="202"/>
      <c r="BL431" s="205"/>
      <c r="BM431" s="205"/>
    </row>
    <row r="432" spans="1:65" ht="10.5" customHeight="1">
      <c r="A432" s="155"/>
      <c r="B432" s="206"/>
      <c r="C432" s="166"/>
      <c r="D432" s="206"/>
      <c r="E432" s="206"/>
      <c r="F432" s="207"/>
      <c r="G432" s="207"/>
      <c r="H432" s="206"/>
      <c r="I432" s="166"/>
      <c r="J432" s="206"/>
      <c r="K432" s="206"/>
      <c r="L432" s="207"/>
      <c r="M432" s="207"/>
      <c r="N432" s="166"/>
      <c r="O432" s="206"/>
      <c r="P432" s="166"/>
      <c r="Q432" s="206"/>
      <c r="R432" s="206"/>
      <c r="S432" s="207"/>
      <c r="T432" s="207"/>
      <c r="U432" s="206"/>
      <c r="V432" s="166"/>
      <c r="W432" s="206"/>
      <c r="X432" s="206"/>
      <c r="Y432" s="207"/>
      <c r="Z432" s="207"/>
      <c r="AA432" s="166"/>
      <c r="AB432" s="206"/>
      <c r="AC432" s="166"/>
      <c r="AD432" s="206"/>
      <c r="AE432" s="206"/>
      <c r="AF432" s="207"/>
      <c r="AG432" s="207"/>
      <c r="AH432" s="206"/>
      <c r="AI432" s="166"/>
      <c r="AJ432" s="206"/>
      <c r="AK432" s="206"/>
      <c r="AL432" s="207"/>
      <c r="AM432" s="207"/>
      <c r="AN432" s="166"/>
      <c r="AO432" s="206"/>
      <c r="AP432" s="166"/>
      <c r="AQ432" s="206"/>
      <c r="AR432" s="206"/>
      <c r="AS432" s="207"/>
      <c r="AT432" s="207"/>
      <c r="AU432" s="206"/>
      <c r="AV432" s="166"/>
      <c r="AW432" s="206"/>
      <c r="AX432" s="206"/>
      <c r="AY432" s="207"/>
      <c r="AZ432" s="207"/>
      <c r="BA432" s="166"/>
      <c r="BB432" s="206"/>
      <c r="BC432" s="166"/>
      <c r="BD432" s="206"/>
      <c r="BE432" s="206"/>
      <c r="BF432" s="207"/>
      <c r="BG432" s="207"/>
      <c r="BH432" s="206"/>
      <c r="BI432" s="166"/>
      <c r="BJ432" s="206"/>
      <c r="BK432" s="206"/>
      <c r="BL432" s="207"/>
      <c r="BM432" s="208"/>
    </row>
    <row r="433" spans="1:65" ht="15" customHeight="1">
      <c r="A433" s="209" t="s">
        <v>92</v>
      </c>
      <c r="B433" s="209"/>
      <c r="C433" s="209"/>
      <c r="D433" s="209"/>
      <c r="E433" s="210" t="str">
        <f>O413</f>
        <v>SK Kometa B</v>
      </c>
      <c r="F433" s="210"/>
      <c r="G433" s="210"/>
      <c r="H433" s="210"/>
      <c r="I433" s="210"/>
      <c r="J433" s="210"/>
      <c r="K433" s="210"/>
      <c r="L433" s="211" t="s">
        <v>93</v>
      </c>
      <c r="M433" s="211"/>
      <c r="N433" s="211"/>
      <c r="O433" s="211"/>
      <c r="P433" s="211"/>
      <c r="Q433" s="295" t="str">
        <f aca="true" t="shared" si="8" ref="Q433">AB413</f>
        <v>TJ Kralupy</v>
      </c>
      <c r="R433" s="295"/>
      <c r="S433" s="295"/>
      <c r="T433" s="295"/>
      <c r="U433" s="295"/>
      <c r="V433" s="295"/>
      <c r="W433" s="213" t="s">
        <v>94</v>
      </c>
      <c r="X433" s="213"/>
      <c r="Y433" s="213"/>
      <c r="Z433" s="166"/>
      <c r="AA433" s="214" t="s">
        <v>95</v>
      </c>
      <c r="AB433" s="214"/>
      <c r="AC433" s="214"/>
      <c r="AD433" s="214"/>
      <c r="AE433" s="214"/>
      <c r="AF433" s="215" t="s">
        <v>96</v>
      </c>
      <c r="AG433" s="216" t="s">
        <v>97</v>
      </c>
      <c r="AH433" s="166"/>
      <c r="AI433" s="217" t="s">
        <v>98</v>
      </c>
      <c r="AJ433" s="218"/>
      <c r="AK433" s="218"/>
      <c r="AL433" s="218"/>
      <c r="AM433" s="218"/>
      <c r="AN433" s="218"/>
      <c r="AO433" s="218"/>
      <c r="AP433" s="218"/>
      <c r="AQ433" s="218"/>
      <c r="AR433" s="218"/>
      <c r="AS433" s="218"/>
      <c r="AT433" s="218"/>
      <c r="AU433" s="218"/>
      <c r="AV433" s="218"/>
      <c r="AW433" s="218"/>
      <c r="AX433" s="218"/>
      <c r="AY433" s="218"/>
      <c r="AZ433" s="218"/>
      <c r="BA433" s="218"/>
      <c r="BB433" s="166"/>
      <c r="BC433" s="166"/>
      <c r="BD433" s="166"/>
      <c r="BE433" s="166"/>
      <c r="BF433" s="166"/>
      <c r="BG433" s="166"/>
      <c r="BH433" s="166"/>
      <c r="BI433" s="166"/>
      <c r="BJ433" s="166"/>
      <c r="BK433" s="166"/>
      <c r="BL433" s="166"/>
      <c r="BM433" s="219"/>
    </row>
    <row r="434" spans="1:65" ht="15" customHeight="1">
      <c r="A434" s="220" t="s">
        <v>99</v>
      </c>
      <c r="B434" s="220"/>
      <c r="C434" s="220"/>
      <c r="D434" s="220"/>
      <c r="E434" s="220"/>
      <c r="F434" s="220"/>
      <c r="G434" s="220"/>
      <c r="H434" s="220"/>
      <c r="I434" s="220"/>
      <c r="J434" s="221" t="s">
        <v>100</v>
      </c>
      <c r="K434" s="221"/>
      <c r="L434" s="222" t="s">
        <v>99</v>
      </c>
      <c r="M434" s="222"/>
      <c r="N434" s="222"/>
      <c r="O434" s="222"/>
      <c r="P434" s="222"/>
      <c r="Q434" s="222"/>
      <c r="R434" s="222"/>
      <c r="S434" s="222"/>
      <c r="T434" s="222"/>
      <c r="U434" s="223" t="s">
        <v>100</v>
      </c>
      <c r="V434" s="223"/>
      <c r="W434" s="224" t="s">
        <v>101</v>
      </c>
      <c r="X434" s="225" t="s">
        <v>102</v>
      </c>
      <c r="Y434" s="225" t="s">
        <v>103</v>
      </c>
      <c r="Z434" s="225"/>
      <c r="AA434" s="225" t="s">
        <v>104</v>
      </c>
      <c r="AB434" s="226" t="s">
        <v>105</v>
      </c>
      <c r="AC434" s="227" t="s">
        <v>106</v>
      </c>
      <c r="AD434" s="228" t="s">
        <v>107</v>
      </c>
      <c r="AE434" s="228"/>
      <c r="AF434" s="228"/>
      <c r="AG434" s="228"/>
      <c r="AH434" s="145"/>
      <c r="AI434" s="229"/>
      <c r="AJ434" s="229"/>
      <c r="AK434" s="229"/>
      <c r="AL434" s="229"/>
      <c r="AM434" s="229"/>
      <c r="AN434" s="229"/>
      <c r="AO434" s="229"/>
      <c r="AP434" s="229"/>
      <c r="AQ434" s="229"/>
      <c r="AR434" s="229"/>
      <c r="AS434" s="229"/>
      <c r="AT434" s="229"/>
      <c r="AU434" s="229"/>
      <c r="AV434" s="229"/>
      <c r="AW434" s="229"/>
      <c r="AX434" s="229"/>
      <c r="AY434" s="229"/>
      <c r="AZ434" s="229"/>
      <c r="BA434" s="229"/>
      <c r="BB434" s="145"/>
      <c r="BC434" s="230" t="s">
        <v>108</v>
      </c>
      <c r="BD434" s="230"/>
      <c r="BE434" s="230"/>
      <c r="BF434" s="230"/>
      <c r="BG434" s="230"/>
      <c r="BH434" s="230"/>
      <c r="BI434" s="230"/>
      <c r="BJ434" s="230"/>
      <c r="BK434" s="230"/>
      <c r="BL434" s="230"/>
      <c r="BM434" s="230"/>
    </row>
    <row r="435" spans="1:65" ht="15" customHeight="1">
      <c r="A435" s="232"/>
      <c r="B435" s="232"/>
      <c r="C435" s="232"/>
      <c r="D435" s="232"/>
      <c r="E435" s="232"/>
      <c r="F435" s="232"/>
      <c r="G435" s="232"/>
      <c r="H435" s="232"/>
      <c r="I435" s="232"/>
      <c r="J435" s="233"/>
      <c r="K435" s="233"/>
      <c r="L435" s="234"/>
      <c r="M435" s="234"/>
      <c r="N435" s="234"/>
      <c r="O435" s="234"/>
      <c r="P435" s="234"/>
      <c r="Q435" s="234"/>
      <c r="R435" s="234"/>
      <c r="S435" s="234"/>
      <c r="T435" s="234"/>
      <c r="U435" s="233"/>
      <c r="V435" s="233"/>
      <c r="W435" s="235"/>
      <c r="X435" s="193"/>
      <c r="Y435" s="194"/>
      <c r="Z435" s="194"/>
      <c r="AA435" s="193"/>
      <c r="AB435" s="193"/>
      <c r="AC435" s="193"/>
      <c r="AD435" s="236"/>
      <c r="AE435" s="236"/>
      <c r="AF435" s="236"/>
      <c r="AG435" s="236"/>
      <c r="AH435" s="166"/>
      <c r="AI435" s="229"/>
      <c r="AJ435" s="229"/>
      <c r="AK435" s="229"/>
      <c r="AL435" s="229"/>
      <c r="AM435" s="229"/>
      <c r="AN435" s="229"/>
      <c r="AO435" s="229"/>
      <c r="AP435" s="229"/>
      <c r="AQ435" s="229"/>
      <c r="AR435" s="229"/>
      <c r="AS435" s="229"/>
      <c r="AT435" s="229"/>
      <c r="AU435" s="229"/>
      <c r="AV435" s="229"/>
      <c r="AW435" s="229"/>
      <c r="AX435" s="229"/>
      <c r="AY435" s="229"/>
      <c r="AZ435" s="229"/>
      <c r="BA435" s="229"/>
      <c r="BB435" s="166"/>
      <c r="BC435" s="232"/>
      <c r="BD435" s="232"/>
      <c r="BE435" s="232"/>
      <c r="BF435" s="237" t="s">
        <v>96</v>
      </c>
      <c r="BG435" s="237"/>
      <c r="BH435" s="237"/>
      <c r="BI435" s="237" t="s">
        <v>97</v>
      </c>
      <c r="BJ435" s="237"/>
      <c r="BK435" s="238" t="s">
        <v>109</v>
      </c>
      <c r="BL435" s="238"/>
      <c r="BM435" s="238"/>
    </row>
    <row r="436" spans="1:65" ht="15" customHeight="1">
      <c r="A436" s="232"/>
      <c r="B436" s="232"/>
      <c r="C436" s="232"/>
      <c r="D436" s="232"/>
      <c r="E436" s="232"/>
      <c r="F436" s="232"/>
      <c r="G436" s="232"/>
      <c r="H436" s="232"/>
      <c r="I436" s="232"/>
      <c r="J436" s="233"/>
      <c r="K436" s="233"/>
      <c r="L436" s="239"/>
      <c r="M436" s="239"/>
      <c r="N436" s="239"/>
      <c r="O436" s="239"/>
      <c r="P436" s="239"/>
      <c r="Q436" s="239"/>
      <c r="R436" s="239"/>
      <c r="S436" s="239"/>
      <c r="T436" s="239"/>
      <c r="U436" s="233"/>
      <c r="V436" s="233"/>
      <c r="W436" s="235"/>
      <c r="X436" s="193"/>
      <c r="Y436" s="194"/>
      <c r="Z436" s="194"/>
      <c r="AA436" s="193"/>
      <c r="AB436" s="193"/>
      <c r="AC436" s="193"/>
      <c r="AD436" s="236"/>
      <c r="AE436" s="236"/>
      <c r="AF436" s="236"/>
      <c r="AG436" s="236"/>
      <c r="AH436" s="166"/>
      <c r="AI436" s="229"/>
      <c r="AJ436" s="229"/>
      <c r="AK436" s="229"/>
      <c r="AL436" s="229"/>
      <c r="AM436" s="229"/>
      <c r="AN436" s="229"/>
      <c r="AO436" s="229"/>
      <c r="AP436" s="229"/>
      <c r="AQ436" s="229"/>
      <c r="AR436" s="229"/>
      <c r="AS436" s="229"/>
      <c r="AT436" s="229"/>
      <c r="AU436" s="229"/>
      <c r="AV436" s="229"/>
      <c r="AW436" s="229"/>
      <c r="AX436" s="229"/>
      <c r="AY436" s="229"/>
      <c r="AZ436" s="229"/>
      <c r="BA436" s="229"/>
      <c r="BB436" s="166"/>
      <c r="BC436" s="189" t="s">
        <v>79</v>
      </c>
      <c r="BD436" s="189"/>
      <c r="BE436" s="189"/>
      <c r="BF436" s="240"/>
      <c r="BG436" s="241"/>
      <c r="BH436" s="242"/>
      <c r="BI436" s="240"/>
      <c r="BJ436" s="242"/>
      <c r="BK436" s="240"/>
      <c r="BL436" s="241"/>
      <c r="BM436" s="243"/>
    </row>
    <row r="437" spans="1:65" ht="15" customHeight="1">
      <c r="A437" s="232"/>
      <c r="B437" s="232"/>
      <c r="C437" s="232"/>
      <c r="D437" s="232"/>
      <c r="E437" s="232"/>
      <c r="F437" s="232"/>
      <c r="G437" s="232"/>
      <c r="H437" s="232"/>
      <c r="I437" s="232"/>
      <c r="J437" s="233"/>
      <c r="K437" s="233"/>
      <c r="L437" s="239"/>
      <c r="M437" s="239"/>
      <c r="N437" s="239"/>
      <c r="O437" s="239"/>
      <c r="P437" s="239"/>
      <c r="Q437" s="239"/>
      <c r="R437" s="239"/>
      <c r="S437" s="239"/>
      <c r="T437" s="239"/>
      <c r="U437" s="233"/>
      <c r="V437" s="233"/>
      <c r="W437" s="235"/>
      <c r="X437" s="193"/>
      <c r="Y437" s="194"/>
      <c r="Z437" s="194"/>
      <c r="AA437" s="193"/>
      <c r="AB437" s="193"/>
      <c r="AC437" s="193"/>
      <c r="AD437" s="236"/>
      <c r="AE437" s="236"/>
      <c r="AF437" s="236"/>
      <c r="AG437" s="236"/>
      <c r="AH437" s="166"/>
      <c r="AI437" s="229"/>
      <c r="AJ437" s="229"/>
      <c r="AK437" s="229"/>
      <c r="AL437" s="229"/>
      <c r="AM437" s="229"/>
      <c r="AN437" s="229"/>
      <c r="AO437" s="229"/>
      <c r="AP437" s="229"/>
      <c r="AQ437" s="229"/>
      <c r="AR437" s="229"/>
      <c r="AS437" s="229"/>
      <c r="AT437" s="229"/>
      <c r="AU437" s="229"/>
      <c r="AV437" s="229"/>
      <c r="AW437" s="229"/>
      <c r="AX437" s="229"/>
      <c r="AY437" s="229"/>
      <c r="AZ437" s="229"/>
      <c r="BA437" s="229"/>
      <c r="BB437" s="166"/>
      <c r="BC437" s="189" t="s">
        <v>80</v>
      </c>
      <c r="BD437" s="189"/>
      <c r="BE437" s="189"/>
      <c r="BF437" s="244"/>
      <c r="BG437" s="245"/>
      <c r="BH437" s="246"/>
      <c r="BI437" s="244"/>
      <c r="BJ437" s="246"/>
      <c r="BK437" s="240"/>
      <c r="BL437" s="241"/>
      <c r="BM437" s="243"/>
    </row>
    <row r="438" spans="1:65" ht="15" customHeight="1">
      <c r="A438" s="232"/>
      <c r="B438" s="232"/>
      <c r="C438" s="232"/>
      <c r="D438" s="232"/>
      <c r="E438" s="232"/>
      <c r="F438" s="232"/>
      <c r="G438" s="232"/>
      <c r="H438" s="232"/>
      <c r="I438" s="232"/>
      <c r="J438" s="233"/>
      <c r="K438" s="233"/>
      <c r="L438" s="239"/>
      <c r="M438" s="239"/>
      <c r="N438" s="239"/>
      <c r="O438" s="239"/>
      <c r="P438" s="239"/>
      <c r="Q438" s="239"/>
      <c r="R438" s="239"/>
      <c r="S438" s="239"/>
      <c r="T438" s="239"/>
      <c r="U438" s="233"/>
      <c r="V438" s="233"/>
      <c r="W438" s="235"/>
      <c r="X438" s="193"/>
      <c r="Y438" s="194"/>
      <c r="Z438" s="194"/>
      <c r="AA438" s="193"/>
      <c r="AB438" s="193"/>
      <c r="AC438" s="193"/>
      <c r="AD438" s="236"/>
      <c r="AE438" s="236"/>
      <c r="AF438" s="236"/>
      <c r="AG438" s="236"/>
      <c r="AH438" s="166"/>
      <c r="AI438" s="229"/>
      <c r="AJ438" s="229"/>
      <c r="AK438" s="229"/>
      <c r="AL438" s="229"/>
      <c r="AM438" s="229"/>
      <c r="AN438" s="229"/>
      <c r="AO438" s="229"/>
      <c r="AP438" s="229"/>
      <c r="AQ438" s="229"/>
      <c r="AR438" s="229"/>
      <c r="AS438" s="229"/>
      <c r="AT438" s="229"/>
      <c r="AU438" s="229"/>
      <c r="AV438" s="229"/>
      <c r="AW438" s="229"/>
      <c r="AX438" s="229"/>
      <c r="AY438" s="229"/>
      <c r="AZ438" s="229"/>
      <c r="BA438" s="229"/>
      <c r="BB438" s="166"/>
      <c r="BC438" s="189" t="s">
        <v>81</v>
      </c>
      <c r="BD438" s="189"/>
      <c r="BE438" s="189"/>
      <c r="BF438" s="244"/>
      <c r="BG438" s="245"/>
      <c r="BH438" s="246"/>
      <c r="BI438" s="244"/>
      <c r="BJ438" s="246"/>
      <c r="BK438" s="240"/>
      <c r="BL438" s="241"/>
      <c r="BM438" s="243"/>
    </row>
    <row r="439" spans="1:65" ht="15" customHeight="1">
      <c r="A439" s="232"/>
      <c r="B439" s="232"/>
      <c r="C439" s="232"/>
      <c r="D439" s="232"/>
      <c r="E439" s="232"/>
      <c r="F439" s="232"/>
      <c r="G439" s="232"/>
      <c r="H439" s="232"/>
      <c r="I439" s="232"/>
      <c r="J439" s="233"/>
      <c r="K439" s="233"/>
      <c r="L439" s="239"/>
      <c r="M439" s="239"/>
      <c r="N439" s="239"/>
      <c r="O439" s="239"/>
      <c r="P439" s="239"/>
      <c r="Q439" s="239"/>
      <c r="R439" s="239"/>
      <c r="S439" s="239"/>
      <c r="T439" s="239"/>
      <c r="U439" s="233"/>
      <c r="V439" s="233"/>
      <c r="W439" s="235"/>
      <c r="X439" s="193"/>
      <c r="Y439" s="194"/>
      <c r="Z439" s="194"/>
      <c r="AA439" s="193"/>
      <c r="AB439" s="193"/>
      <c r="AC439" s="193"/>
      <c r="AD439" s="236"/>
      <c r="AE439" s="236"/>
      <c r="AF439" s="236"/>
      <c r="AG439" s="236"/>
      <c r="AH439" s="166"/>
      <c r="AI439" s="229"/>
      <c r="AJ439" s="229"/>
      <c r="AK439" s="229"/>
      <c r="AL439" s="229"/>
      <c r="AM439" s="229"/>
      <c r="AN439" s="229"/>
      <c r="AO439" s="229"/>
      <c r="AP439" s="229"/>
      <c r="AQ439" s="229"/>
      <c r="AR439" s="229"/>
      <c r="AS439" s="229"/>
      <c r="AT439" s="229"/>
      <c r="AU439" s="229"/>
      <c r="AV439" s="229"/>
      <c r="AW439" s="229"/>
      <c r="AX439" s="229"/>
      <c r="AY439" s="229"/>
      <c r="AZ439" s="229"/>
      <c r="BA439" s="229"/>
      <c r="BB439" s="166"/>
      <c r="BC439" s="189" t="s">
        <v>82</v>
      </c>
      <c r="BD439" s="189"/>
      <c r="BE439" s="189"/>
      <c r="BF439" s="244"/>
      <c r="BG439" s="245"/>
      <c r="BH439" s="246"/>
      <c r="BI439" s="244"/>
      <c r="BJ439" s="246"/>
      <c r="BK439" s="240"/>
      <c r="BL439" s="241"/>
      <c r="BM439" s="243"/>
    </row>
    <row r="440" spans="1:65" ht="15" customHeight="1">
      <c r="A440" s="232"/>
      <c r="B440" s="232"/>
      <c r="C440" s="232"/>
      <c r="D440" s="232"/>
      <c r="E440" s="232"/>
      <c r="F440" s="232"/>
      <c r="G440" s="232"/>
      <c r="H440" s="232"/>
      <c r="I440" s="232"/>
      <c r="J440" s="233"/>
      <c r="K440" s="233"/>
      <c r="L440" s="239"/>
      <c r="M440" s="239"/>
      <c r="N440" s="239"/>
      <c r="O440" s="239"/>
      <c r="P440" s="239"/>
      <c r="Q440" s="239"/>
      <c r="R440" s="239"/>
      <c r="S440" s="239"/>
      <c r="T440" s="239"/>
      <c r="U440" s="233"/>
      <c r="V440" s="233"/>
      <c r="W440" s="235"/>
      <c r="X440" s="193"/>
      <c r="Y440" s="194"/>
      <c r="Z440" s="194"/>
      <c r="AA440" s="193"/>
      <c r="AB440" s="193"/>
      <c r="AC440" s="193"/>
      <c r="AD440" s="236"/>
      <c r="AE440" s="236"/>
      <c r="AF440" s="236"/>
      <c r="AG440" s="236"/>
      <c r="AH440" s="166"/>
      <c r="AI440" s="229"/>
      <c r="AJ440" s="229"/>
      <c r="AK440" s="229"/>
      <c r="AL440" s="229"/>
      <c r="AM440" s="229"/>
      <c r="AN440" s="229"/>
      <c r="AO440" s="229"/>
      <c r="AP440" s="229"/>
      <c r="AQ440" s="229"/>
      <c r="AR440" s="229"/>
      <c r="AS440" s="229"/>
      <c r="AT440" s="229"/>
      <c r="AU440" s="229"/>
      <c r="AV440" s="229"/>
      <c r="AW440" s="229"/>
      <c r="AX440" s="229"/>
      <c r="AY440" s="229"/>
      <c r="AZ440" s="229"/>
      <c r="BA440" s="229"/>
      <c r="BB440" s="166"/>
      <c r="BC440" s="189" t="s">
        <v>83</v>
      </c>
      <c r="BD440" s="189"/>
      <c r="BE440" s="189"/>
      <c r="BF440" s="244"/>
      <c r="BG440" s="245"/>
      <c r="BH440" s="246"/>
      <c r="BI440" s="244"/>
      <c r="BJ440" s="246"/>
      <c r="BK440" s="240"/>
      <c r="BL440" s="241"/>
      <c r="BM440" s="243"/>
    </row>
    <row r="441" spans="1:65" ht="15" customHeight="1">
      <c r="A441" s="232"/>
      <c r="B441" s="232"/>
      <c r="C441" s="232"/>
      <c r="D441" s="232"/>
      <c r="E441" s="232"/>
      <c r="F441" s="232"/>
      <c r="G441" s="232"/>
      <c r="H441" s="232"/>
      <c r="I441" s="232"/>
      <c r="J441" s="233"/>
      <c r="K441" s="233"/>
      <c r="L441" s="239"/>
      <c r="M441" s="239"/>
      <c r="N441" s="239"/>
      <c r="O441" s="239"/>
      <c r="P441" s="239"/>
      <c r="Q441" s="239"/>
      <c r="R441" s="239"/>
      <c r="S441" s="239"/>
      <c r="T441" s="239"/>
      <c r="U441" s="233"/>
      <c r="V441" s="233"/>
      <c r="W441" s="235"/>
      <c r="X441" s="193"/>
      <c r="Y441" s="194"/>
      <c r="Z441" s="194"/>
      <c r="AA441" s="193"/>
      <c r="AB441" s="193"/>
      <c r="AC441" s="193"/>
      <c r="AD441" s="236"/>
      <c r="AE441" s="236"/>
      <c r="AF441" s="236"/>
      <c r="AG441" s="236"/>
      <c r="AH441" s="166"/>
      <c r="AI441" s="229"/>
      <c r="AJ441" s="229"/>
      <c r="AK441" s="229"/>
      <c r="AL441" s="229"/>
      <c r="AM441" s="229"/>
      <c r="AN441" s="229"/>
      <c r="AO441" s="229"/>
      <c r="AP441" s="229"/>
      <c r="AQ441" s="229"/>
      <c r="AR441" s="229"/>
      <c r="AS441" s="229"/>
      <c r="AT441" s="229"/>
      <c r="AU441" s="229"/>
      <c r="AV441" s="229"/>
      <c r="AW441" s="229"/>
      <c r="AX441" s="229"/>
      <c r="AY441" s="229"/>
      <c r="AZ441" s="229"/>
      <c r="BA441" s="229"/>
      <c r="BB441" s="166"/>
      <c r="BC441" s="189" t="s">
        <v>110</v>
      </c>
      <c r="BD441" s="189"/>
      <c r="BE441" s="189"/>
      <c r="BF441" s="244"/>
      <c r="BG441" s="245"/>
      <c r="BH441" s="246"/>
      <c r="BI441" s="244"/>
      <c r="BJ441" s="246"/>
      <c r="BK441" s="240"/>
      <c r="BL441" s="241"/>
      <c r="BM441" s="243"/>
    </row>
    <row r="442" spans="1:65" ht="15" customHeight="1">
      <c r="A442" s="232"/>
      <c r="B442" s="232"/>
      <c r="C442" s="232"/>
      <c r="D442" s="232"/>
      <c r="E442" s="232"/>
      <c r="F442" s="232"/>
      <c r="G442" s="232"/>
      <c r="H442" s="232"/>
      <c r="I442" s="232"/>
      <c r="J442" s="233"/>
      <c r="K442" s="233"/>
      <c r="L442" s="239"/>
      <c r="M442" s="239"/>
      <c r="N442" s="239"/>
      <c r="O442" s="239"/>
      <c r="P442" s="239"/>
      <c r="Q442" s="239"/>
      <c r="R442" s="239"/>
      <c r="S442" s="239"/>
      <c r="T442" s="239"/>
      <c r="U442" s="233"/>
      <c r="V442" s="233"/>
      <c r="W442" s="235"/>
      <c r="X442" s="193"/>
      <c r="Y442" s="194"/>
      <c r="Z442" s="194"/>
      <c r="AA442" s="193"/>
      <c r="AB442" s="193"/>
      <c r="AC442" s="193"/>
      <c r="AD442" s="236"/>
      <c r="AE442" s="236"/>
      <c r="AF442" s="236"/>
      <c r="AG442" s="236"/>
      <c r="AH442" s="166"/>
      <c r="AI442" s="229"/>
      <c r="AJ442" s="229"/>
      <c r="AK442" s="229"/>
      <c r="AL442" s="229"/>
      <c r="AM442" s="229"/>
      <c r="AN442" s="229"/>
      <c r="AO442" s="229"/>
      <c r="AP442" s="229"/>
      <c r="AQ442" s="229"/>
      <c r="AR442" s="229"/>
      <c r="AS442" s="229"/>
      <c r="AT442" s="229"/>
      <c r="AU442" s="229"/>
      <c r="AV442" s="229"/>
      <c r="AW442" s="229"/>
      <c r="AX442" s="229"/>
      <c r="AY442" s="229"/>
      <c r="AZ442" s="229"/>
      <c r="BA442" s="229"/>
      <c r="BB442" s="166"/>
      <c r="BC442" s="247" t="s">
        <v>111</v>
      </c>
      <c r="BD442" s="247"/>
      <c r="BE442" s="247"/>
      <c r="BF442" s="247"/>
      <c r="BG442" s="247"/>
      <c r="BH442" s="247"/>
      <c r="BI442" s="247"/>
      <c r="BJ442" s="247"/>
      <c r="BK442" s="248" t="s">
        <v>112</v>
      </c>
      <c r="BL442" s="248"/>
      <c r="BM442" s="248"/>
    </row>
    <row r="443" spans="1:65" ht="15" customHeight="1">
      <c r="A443" s="232"/>
      <c r="B443" s="232"/>
      <c r="C443" s="232"/>
      <c r="D443" s="232"/>
      <c r="E443" s="232"/>
      <c r="F443" s="232"/>
      <c r="G443" s="232"/>
      <c r="H443" s="232"/>
      <c r="I443" s="232"/>
      <c r="J443" s="233"/>
      <c r="K443" s="233"/>
      <c r="L443" s="239"/>
      <c r="M443" s="239"/>
      <c r="N443" s="239"/>
      <c r="O443" s="239"/>
      <c r="P443" s="239"/>
      <c r="Q443" s="239"/>
      <c r="R443" s="239"/>
      <c r="S443" s="239"/>
      <c r="T443" s="239"/>
      <c r="U443" s="233"/>
      <c r="V443" s="233"/>
      <c r="W443" s="235"/>
      <c r="X443" s="193"/>
      <c r="Y443" s="194"/>
      <c r="Z443" s="194"/>
      <c r="AA443" s="193"/>
      <c r="AB443" s="193"/>
      <c r="AC443" s="193"/>
      <c r="AD443" s="236"/>
      <c r="AE443" s="236"/>
      <c r="AF443" s="236"/>
      <c r="AG443" s="236"/>
      <c r="AH443" s="166"/>
      <c r="AI443" s="229"/>
      <c r="AJ443" s="229"/>
      <c r="AK443" s="229"/>
      <c r="AL443" s="229"/>
      <c r="AM443" s="229"/>
      <c r="AN443" s="229"/>
      <c r="AO443" s="229"/>
      <c r="AP443" s="229"/>
      <c r="AQ443" s="229"/>
      <c r="AR443" s="229"/>
      <c r="AS443" s="229"/>
      <c r="AT443" s="229"/>
      <c r="AU443" s="229"/>
      <c r="AV443" s="229"/>
      <c r="AW443" s="229"/>
      <c r="AX443" s="229"/>
      <c r="AY443" s="229"/>
      <c r="AZ443" s="229"/>
      <c r="BA443" s="229"/>
      <c r="BB443" s="166"/>
      <c r="BC443" s="249"/>
      <c r="BD443" s="249"/>
      <c r="BE443" s="249"/>
      <c r="BF443" s="249"/>
      <c r="BG443" s="249"/>
      <c r="BH443" s="249"/>
      <c r="BI443" s="249"/>
      <c r="BJ443" s="249"/>
      <c r="BK443" s="250" t="s">
        <v>113</v>
      </c>
      <c r="BL443" s="250"/>
      <c r="BM443" s="250"/>
    </row>
    <row r="444" spans="1:65" ht="15" customHeight="1">
      <c r="A444" s="232"/>
      <c r="B444" s="232"/>
      <c r="C444" s="232"/>
      <c r="D444" s="232"/>
      <c r="E444" s="232"/>
      <c r="F444" s="232"/>
      <c r="G444" s="232"/>
      <c r="H444" s="232"/>
      <c r="I444" s="232"/>
      <c r="J444" s="233"/>
      <c r="K444" s="233"/>
      <c r="L444" s="239"/>
      <c r="M444" s="239"/>
      <c r="N444" s="239"/>
      <c r="O444" s="239"/>
      <c r="P444" s="239"/>
      <c r="Q444" s="239"/>
      <c r="R444" s="239"/>
      <c r="S444" s="239"/>
      <c r="T444" s="239"/>
      <c r="U444" s="233"/>
      <c r="V444" s="233"/>
      <c r="W444" s="251"/>
      <c r="X444" s="252"/>
      <c r="Y444" s="200"/>
      <c r="Z444" s="200"/>
      <c r="AA444" s="252"/>
      <c r="AB444" s="252"/>
      <c r="AC444" s="252"/>
      <c r="AD444" s="201"/>
      <c r="AE444" s="201"/>
      <c r="AF444" s="201"/>
      <c r="AG444" s="201"/>
      <c r="AH444" s="166"/>
      <c r="AI444" s="229"/>
      <c r="AJ444" s="229"/>
      <c r="AK444" s="229"/>
      <c r="AL444" s="229"/>
      <c r="AM444" s="229"/>
      <c r="AN444" s="229"/>
      <c r="AO444" s="229"/>
      <c r="AP444" s="229"/>
      <c r="AQ444" s="229"/>
      <c r="AR444" s="229"/>
      <c r="AS444" s="229"/>
      <c r="AT444" s="229"/>
      <c r="AU444" s="229"/>
      <c r="AV444" s="229"/>
      <c r="AW444" s="229"/>
      <c r="AX444" s="229"/>
      <c r="AY444" s="229"/>
      <c r="AZ444" s="229"/>
      <c r="BA444" s="229"/>
      <c r="BB444" s="166"/>
      <c r="BC444" s="253" t="s">
        <v>114</v>
      </c>
      <c r="BD444" s="253"/>
      <c r="BE444" s="253"/>
      <c r="BF444" s="253"/>
      <c r="BG444" s="253"/>
      <c r="BH444" s="253"/>
      <c r="BI444" s="253"/>
      <c r="BJ444" s="253"/>
      <c r="BK444" s="253"/>
      <c r="BL444" s="253"/>
      <c r="BM444" s="253"/>
    </row>
    <row r="445" spans="1:65" ht="15" customHeight="1">
      <c r="A445" s="232"/>
      <c r="B445" s="232"/>
      <c r="C445" s="232"/>
      <c r="D445" s="232"/>
      <c r="E445" s="232"/>
      <c r="F445" s="232"/>
      <c r="G445" s="232"/>
      <c r="H445" s="232"/>
      <c r="I445" s="232"/>
      <c r="J445" s="233"/>
      <c r="K445" s="233"/>
      <c r="L445" s="239"/>
      <c r="M445" s="239"/>
      <c r="N445" s="239"/>
      <c r="O445" s="239"/>
      <c r="P445" s="239"/>
      <c r="Q445" s="239"/>
      <c r="R445" s="239"/>
      <c r="S445" s="239"/>
      <c r="T445" s="239"/>
      <c r="U445" s="233"/>
      <c r="V445" s="233"/>
      <c r="W445" s="254" t="s">
        <v>115</v>
      </c>
      <c r="X445" s="254"/>
      <c r="Y445" s="254"/>
      <c r="Z445" s="254"/>
      <c r="AA445" s="254"/>
      <c r="AB445" s="254"/>
      <c r="AC445" s="254"/>
      <c r="AD445" s="254"/>
      <c r="AE445" s="254"/>
      <c r="AF445" s="254"/>
      <c r="AG445" s="254"/>
      <c r="AH445" s="166"/>
      <c r="AI445" s="255"/>
      <c r="AJ445" s="255"/>
      <c r="AK445" s="255"/>
      <c r="AL445" s="255"/>
      <c r="AM445" s="255"/>
      <c r="AN445" s="255"/>
      <c r="AO445" s="255"/>
      <c r="AP445" s="255"/>
      <c r="AQ445" s="255"/>
      <c r="AR445" s="255"/>
      <c r="AS445" s="255"/>
      <c r="AT445" s="255"/>
      <c r="AU445" s="255"/>
      <c r="AV445" s="255"/>
      <c r="AW445" s="255"/>
      <c r="AX445" s="255"/>
      <c r="AY445" s="255"/>
      <c r="AZ445" s="255"/>
      <c r="BA445" s="255"/>
      <c r="BB445" s="166"/>
      <c r="BC445" s="256"/>
      <c r="BD445" s="257"/>
      <c r="BE445" s="257"/>
      <c r="BF445" s="257"/>
      <c r="BG445" s="257"/>
      <c r="BH445" s="257"/>
      <c r="BI445" s="257"/>
      <c r="BJ445" s="257"/>
      <c r="BK445" s="257"/>
      <c r="BL445" s="257"/>
      <c r="BM445" s="258"/>
    </row>
    <row r="446" spans="1:65" ht="15" customHeight="1">
      <c r="A446" s="259"/>
      <c r="B446" s="259"/>
      <c r="C446" s="259"/>
      <c r="D446" s="259"/>
      <c r="E446" s="259"/>
      <c r="F446" s="259"/>
      <c r="G446" s="259"/>
      <c r="H446" s="259"/>
      <c r="I446" s="259"/>
      <c r="J446" s="260"/>
      <c r="K446" s="260"/>
      <c r="L446" s="239"/>
      <c r="M446" s="239"/>
      <c r="N446" s="239"/>
      <c r="O446" s="239"/>
      <c r="P446" s="239"/>
      <c r="Q446" s="239"/>
      <c r="R446" s="239"/>
      <c r="S446" s="239"/>
      <c r="T446" s="239"/>
      <c r="U446" s="233"/>
      <c r="V446" s="233"/>
      <c r="W446" s="254"/>
      <c r="X446" s="254"/>
      <c r="Y446" s="254"/>
      <c r="Z446" s="254"/>
      <c r="AA446" s="254"/>
      <c r="AB446" s="254"/>
      <c r="AC446" s="254"/>
      <c r="AD446" s="254"/>
      <c r="AE446" s="254"/>
      <c r="AF446" s="254"/>
      <c r="AG446" s="254"/>
      <c r="AH446" s="166"/>
      <c r="AI446" s="255"/>
      <c r="AJ446" s="255"/>
      <c r="AK446" s="255"/>
      <c r="AL446" s="255"/>
      <c r="AM446" s="255"/>
      <c r="AN446" s="255"/>
      <c r="AO446" s="255"/>
      <c r="AP446" s="255"/>
      <c r="AQ446" s="255"/>
      <c r="AR446" s="255"/>
      <c r="AS446" s="255"/>
      <c r="AT446" s="255"/>
      <c r="AU446" s="255"/>
      <c r="AV446" s="255"/>
      <c r="AW446" s="255"/>
      <c r="AX446" s="255"/>
      <c r="AY446" s="255"/>
      <c r="AZ446" s="255"/>
      <c r="BA446" s="255"/>
      <c r="BB446" s="166"/>
      <c r="BC446" s="261" t="s">
        <v>116</v>
      </c>
      <c r="BD446" s="261"/>
      <c r="BE446" s="261"/>
      <c r="BF446" s="261"/>
      <c r="BG446" s="261"/>
      <c r="BH446" s="261"/>
      <c r="BI446" s="261"/>
      <c r="BJ446" s="261"/>
      <c r="BK446" s="261"/>
      <c r="BL446" s="261"/>
      <c r="BM446" s="261"/>
    </row>
    <row r="447" spans="1:65" ht="15" customHeight="1">
      <c r="A447" s="262" t="s">
        <v>117</v>
      </c>
      <c r="B447" s="262"/>
      <c r="C447" s="263"/>
      <c r="D447" s="263"/>
      <c r="E447" s="263"/>
      <c r="F447" s="263"/>
      <c r="G447" s="263"/>
      <c r="H447" s="263"/>
      <c r="I447" s="263"/>
      <c r="J447" s="264"/>
      <c r="K447" s="264"/>
      <c r="L447" s="262" t="s">
        <v>117</v>
      </c>
      <c r="M447" s="262"/>
      <c r="N447" s="265"/>
      <c r="O447" s="265"/>
      <c r="P447" s="265"/>
      <c r="Q447" s="265"/>
      <c r="R447" s="265"/>
      <c r="S447" s="265"/>
      <c r="T447" s="265"/>
      <c r="U447" s="264"/>
      <c r="V447" s="264"/>
      <c r="W447" s="254"/>
      <c r="X447" s="254"/>
      <c r="Y447" s="254"/>
      <c r="Z447" s="254"/>
      <c r="AA447" s="254"/>
      <c r="AB447" s="254"/>
      <c r="AC447" s="254"/>
      <c r="AD447" s="254"/>
      <c r="AE447" s="254"/>
      <c r="AF447" s="254"/>
      <c r="AG447" s="254"/>
      <c r="AH447" s="166"/>
      <c r="AI447" s="209" t="s">
        <v>118</v>
      </c>
      <c r="AJ447" s="209"/>
      <c r="AK447" s="209"/>
      <c r="AL447" s="209"/>
      <c r="AM447" s="209"/>
      <c r="AN447" s="209"/>
      <c r="AO447" s="209"/>
      <c r="AP447" s="209"/>
      <c r="AQ447" s="209"/>
      <c r="AR447" s="209"/>
      <c r="AS447" s="209"/>
      <c r="AT447" s="209"/>
      <c r="AU447" s="209"/>
      <c r="AV447" s="152"/>
      <c r="AW447" s="152"/>
      <c r="AX447" s="152"/>
      <c r="AY447" s="152"/>
      <c r="AZ447" s="152"/>
      <c r="BA447" s="152"/>
      <c r="BB447" s="152"/>
      <c r="BC447" s="266"/>
      <c r="BD447" s="266"/>
      <c r="BE447" s="266"/>
      <c r="BF447" s="266"/>
      <c r="BG447" s="266"/>
      <c r="BH447" s="266"/>
      <c r="BI447" s="266"/>
      <c r="BJ447" s="266"/>
      <c r="BK447" s="266"/>
      <c r="BL447" s="266"/>
      <c r="BM447" s="267"/>
    </row>
    <row r="448" spans="1:65" ht="15" customHeight="1">
      <c r="A448" s="268" t="s">
        <v>117</v>
      </c>
      <c r="B448" s="268"/>
      <c r="C448" s="269"/>
      <c r="D448" s="269"/>
      <c r="E448" s="269"/>
      <c r="F448" s="269"/>
      <c r="G448" s="269"/>
      <c r="H448" s="269"/>
      <c r="I448" s="269"/>
      <c r="J448" s="270"/>
      <c r="K448" s="270"/>
      <c r="L448" s="268" t="s">
        <v>117</v>
      </c>
      <c r="M448" s="268"/>
      <c r="N448" s="271"/>
      <c r="O448" s="271"/>
      <c r="P448" s="271"/>
      <c r="Q448" s="271"/>
      <c r="R448" s="271"/>
      <c r="S448" s="271"/>
      <c r="T448" s="271"/>
      <c r="U448" s="270"/>
      <c r="V448" s="270"/>
      <c r="W448" s="254"/>
      <c r="X448" s="254"/>
      <c r="Y448" s="254"/>
      <c r="Z448" s="254"/>
      <c r="AA448" s="254"/>
      <c r="AB448" s="254"/>
      <c r="AC448" s="254"/>
      <c r="AD448" s="254"/>
      <c r="AE448" s="254"/>
      <c r="AF448" s="254"/>
      <c r="AG448" s="254"/>
      <c r="AH448" s="166"/>
      <c r="AI448" s="189" t="s">
        <v>119</v>
      </c>
      <c r="AJ448" s="189"/>
      <c r="AK448" s="189"/>
      <c r="AL448" s="189"/>
      <c r="AM448" s="189"/>
      <c r="AN448" s="189"/>
      <c r="AO448" s="272"/>
      <c r="AP448" s="272"/>
      <c r="AQ448" s="272"/>
      <c r="AR448" s="272"/>
      <c r="AS448" s="272"/>
      <c r="AT448" s="272"/>
      <c r="AU448" s="273"/>
      <c r="AV448" s="274" t="s">
        <v>120</v>
      </c>
      <c r="AW448" s="274"/>
      <c r="AX448" s="274"/>
      <c r="AY448" s="274"/>
      <c r="AZ448" s="274"/>
      <c r="BA448" s="274"/>
      <c r="BB448" s="240"/>
      <c r="BC448" s="275"/>
      <c r="BD448" s="275"/>
      <c r="BE448" s="275"/>
      <c r="BF448" s="275"/>
      <c r="BG448" s="276"/>
      <c r="BH448" s="277"/>
      <c r="BI448" s="275"/>
      <c r="BJ448" s="275"/>
      <c r="BK448" s="275"/>
      <c r="BL448" s="275"/>
      <c r="BM448" s="278"/>
    </row>
    <row r="449" spans="1:65" ht="15" customHeight="1">
      <c r="A449" s="279" t="s">
        <v>121</v>
      </c>
      <c r="B449" s="279"/>
      <c r="C449" s="280"/>
      <c r="D449" s="280"/>
      <c r="E449" s="280"/>
      <c r="F449" s="280"/>
      <c r="G449" s="280"/>
      <c r="H449" s="280"/>
      <c r="I449" s="280"/>
      <c r="J449" s="280"/>
      <c r="K449" s="280"/>
      <c r="L449" s="281" t="s">
        <v>122</v>
      </c>
      <c r="M449" s="282"/>
      <c r="N449" s="283"/>
      <c r="O449" s="283"/>
      <c r="P449" s="283"/>
      <c r="Q449" s="283"/>
      <c r="R449" s="283"/>
      <c r="S449" s="283"/>
      <c r="T449" s="283"/>
      <c r="U449" s="283"/>
      <c r="V449" s="283"/>
      <c r="W449" s="254"/>
      <c r="X449" s="254"/>
      <c r="Y449" s="254"/>
      <c r="Z449" s="254"/>
      <c r="AA449" s="254"/>
      <c r="AB449" s="254"/>
      <c r="AC449" s="254"/>
      <c r="AD449" s="254"/>
      <c r="AE449" s="254"/>
      <c r="AF449" s="254"/>
      <c r="AG449" s="254"/>
      <c r="AH449" s="166"/>
      <c r="AI449" s="189"/>
      <c r="AJ449" s="189"/>
      <c r="AK449" s="189"/>
      <c r="AL449" s="189"/>
      <c r="AM449" s="189"/>
      <c r="AN449" s="189"/>
      <c r="AO449" s="217"/>
      <c r="AP449" s="217"/>
      <c r="AQ449" s="217"/>
      <c r="AR449" s="217"/>
      <c r="AS449" s="217"/>
      <c r="AT449" s="217"/>
      <c r="AU449" s="284"/>
      <c r="AV449" s="274" t="s">
        <v>123</v>
      </c>
      <c r="AW449" s="274"/>
      <c r="AX449" s="274"/>
      <c r="AY449" s="274"/>
      <c r="AZ449" s="274"/>
      <c r="BA449" s="274"/>
      <c r="BB449" s="240"/>
      <c r="BC449" s="275"/>
      <c r="BD449" s="275"/>
      <c r="BE449" s="275"/>
      <c r="BF449" s="275"/>
      <c r="BG449" s="276"/>
      <c r="BH449" s="277"/>
      <c r="BI449" s="275"/>
      <c r="BJ449" s="275"/>
      <c r="BK449" s="275"/>
      <c r="BL449" s="275"/>
      <c r="BM449" s="278"/>
    </row>
    <row r="450" spans="1:65" ht="15" customHeight="1">
      <c r="A450" s="189" t="s">
        <v>124</v>
      </c>
      <c r="B450" s="189"/>
      <c r="C450" s="190"/>
      <c r="D450" s="190"/>
      <c r="E450" s="190"/>
      <c r="F450" s="190"/>
      <c r="G450" s="190"/>
      <c r="H450" s="190"/>
      <c r="I450" s="190"/>
      <c r="J450" s="190"/>
      <c r="K450" s="190"/>
      <c r="L450" s="246" t="s">
        <v>125</v>
      </c>
      <c r="M450" s="274"/>
      <c r="N450" s="190"/>
      <c r="O450" s="190"/>
      <c r="P450" s="190"/>
      <c r="Q450" s="190"/>
      <c r="R450" s="190"/>
      <c r="S450" s="190"/>
      <c r="T450" s="190"/>
      <c r="U450" s="190"/>
      <c r="V450" s="190"/>
      <c r="W450" s="254"/>
      <c r="X450" s="254"/>
      <c r="Y450" s="254"/>
      <c r="Z450" s="254"/>
      <c r="AA450" s="254"/>
      <c r="AB450" s="254"/>
      <c r="AC450" s="254"/>
      <c r="AD450" s="254"/>
      <c r="AE450" s="254"/>
      <c r="AF450" s="254"/>
      <c r="AG450" s="254"/>
      <c r="AH450" s="166"/>
      <c r="AI450" s="285" t="s">
        <v>126</v>
      </c>
      <c r="AJ450" s="285"/>
      <c r="AK450" s="285"/>
      <c r="AL450" s="285"/>
      <c r="AM450" s="285"/>
      <c r="AN450" s="285"/>
      <c r="AO450" s="145"/>
      <c r="AP450" s="145"/>
      <c r="AQ450" s="145"/>
      <c r="AR450" s="145"/>
      <c r="AS450" s="145"/>
      <c r="AT450" s="145"/>
      <c r="AU450" s="286"/>
      <c r="AV450" s="274" t="s">
        <v>127</v>
      </c>
      <c r="AW450" s="274"/>
      <c r="AX450" s="274"/>
      <c r="AY450" s="274"/>
      <c r="AZ450" s="274"/>
      <c r="BA450" s="274"/>
      <c r="BB450" s="240"/>
      <c r="BC450" s="275"/>
      <c r="BD450" s="275"/>
      <c r="BE450" s="275"/>
      <c r="BF450" s="275"/>
      <c r="BG450" s="276"/>
      <c r="BH450" s="277"/>
      <c r="BI450" s="275"/>
      <c r="BJ450" s="275"/>
      <c r="BK450" s="275"/>
      <c r="BL450" s="275"/>
      <c r="BM450" s="278"/>
    </row>
    <row r="451" spans="1:65" ht="15" customHeight="1">
      <c r="A451" s="285" t="s">
        <v>128</v>
      </c>
      <c r="B451" s="285"/>
      <c r="C451" s="287"/>
      <c r="D451" s="287"/>
      <c r="E451" s="287"/>
      <c r="F451" s="287"/>
      <c r="G451" s="287"/>
      <c r="H451" s="287"/>
      <c r="I451" s="287"/>
      <c r="J451" s="287"/>
      <c r="K451" s="287"/>
      <c r="L451" s="288" t="s">
        <v>129</v>
      </c>
      <c r="M451" s="269"/>
      <c r="N451" s="287"/>
      <c r="O451" s="287"/>
      <c r="P451" s="287"/>
      <c r="Q451" s="287"/>
      <c r="R451" s="287"/>
      <c r="S451" s="287"/>
      <c r="T451" s="287"/>
      <c r="U451" s="287"/>
      <c r="V451" s="287"/>
      <c r="W451" s="254"/>
      <c r="X451" s="254"/>
      <c r="Y451" s="254"/>
      <c r="Z451" s="254"/>
      <c r="AA451" s="254"/>
      <c r="AB451" s="254"/>
      <c r="AC451" s="254"/>
      <c r="AD451" s="254"/>
      <c r="AE451" s="254"/>
      <c r="AF451" s="254"/>
      <c r="AG451" s="254"/>
      <c r="AH451" s="289"/>
      <c r="AI451" s="285"/>
      <c r="AJ451" s="285"/>
      <c r="AK451" s="285"/>
      <c r="AL451" s="285"/>
      <c r="AM451" s="285"/>
      <c r="AN451" s="285"/>
      <c r="AO451" s="180"/>
      <c r="AP451" s="180"/>
      <c r="AQ451" s="180"/>
      <c r="AR451" s="180"/>
      <c r="AS451" s="180"/>
      <c r="AT451" s="180"/>
      <c r="AU451" s="290"/>
      <c r="AV451" s="291" t="s">
        <v>130</v>
      </c>
      <c r="AW451" s="291"/>
      <c r="AX451" s="291"/>
      <c r="AY451" s="291"/>
      <c r="AZ451" s="291"/>
      <c r="BA451" s="291"/>
      <c r="BB451" s="292"/>
      <c r="BC451" s="180"/>
      <c r="BD451" s="180"/>
      <c r="BE451" s="180"/>
      <c r="BF451" s="180"/>
      <c r="BG451" s="290"/>
      <c r="BH451" s="292"/>
      <c r="BI451" s="180"/>
      <c r="BJ451" s="180"/>
      <c r="BK451" s="180"/>
      <c r="BL451" s="180"/>
      <c r="BM451" s="293"/>
    </row>
    <row r="452" spans="1:65" ht="13.5" customHeight="1">
      <c r="A452" s="144" t="s">
        <v>63</v>
      </c>
      <c r="B452" s="145"/>
      <c r="C452" s="145"/>
      <c r="D452" s="145"/>
      <c r="E452" s="145"/>
      <c r="F452" s="145"/>
      <c r="G452" s="145"/>
      <c r="H452" s="145"/>
      <c r="I452" s="145"/>
      <c r="J452" s="145"/>
      <c r="K452" s="146"/>
      <c r="L452" s="146" t="s">
        <v>64</v>
      </c>
      <c r="M452" s="145"/>
      <c r="N452" s="145"/>
      <c r="O452" s="145"/>
      <c r="P452" s="145"/>
      <c r="Q452" s="145"/>
      <c r="R452" s="145"/>
      <c r="S452" s="145"/>
      <c r="T452" s="145"/>
      <c r="U452" s="145"/>
      <c r="V452" s="145"/>
      <c r="W452" s="145"/>
      <c r="X452" s="145"/>
      <c r="Y452" s="145"/>
      <c r="Z452" s="145"/>
      <c r="AA452" s="145"/>
      <c r="AB452" s="145"/>
      <c r="AC452" s="145"/>
      <c r="AD452" s="145"/>
      <c r="AE452" s="145"/>
      <c r="AF452" s="145"/>
      <c r="AG452" s="145"/>
      <c r="AH452" s="145"/>
      <c r="AI452" s="145"/>
      <c r="AJ452" s="145"/>
      <c r="AK452" s="147"/>
      <c r="AL452" s="155"/>
      <c r="AM452" s="156" t="s">
        <v>65</v>
      </c>
      <c r="AN452" s="158"/>
      <c r="AO452" s="158"/>
      <c r="AP452" s="158"/>
      <c r="AQ452" s="157" t="str">
        <f>'(7) vstupní data'!$B$7</f>
        <v>Český pohár</v>
      </c>
      <c r="AR452" s="157"/>
      <c r="AS452" s="157"/>
      <c r="AT452" s="157"/>
      <c r="AU452" s="157"/>
      <c r="AV452" s="157"/>
      <c r="AW452" s="157"/>
      <c r="AX452" s="157"/>
      <c r="AY452" s="157"/>
      <c r="AZ452" s="157"/>
      <c r="BA452" s="157"/>
      <c r="BB452" s="157"/>
      <c r="BC452" s="157"/>
      <c r="BD452" s="157"/>
      <c r="BE452" s="157"/>
      <c r="BF452" s="145"/>
      <c r="BG452" s="145"/>
      <c r="BH452" s="145"/>
      <c r="BI452" s="145"/>
      <c r="BJ452" s="294" t="s">
        <v>66</v>
      </c>
      <c r="BK452" s="294"/>
      <c r="BL452" s="294"/>
      <c r="BM452" s="294"/>
    </row>
    <row r="453" spans="1:65" ht="13.5" customHeight="1">
      <c r="A453" s="144"/>
      <c r="B453" s="145"/>
      <c r="C453" s="154" t="s">
        <v>67</v>
      </c>
      <c r="D453" s="145"/>
      <c r="E453" s="145"/>
      <c r="F453" s="145"/>
      <c r="G453" s="145"/>
      <c r="H453" s="145"/>
      <c r="I453" s="145"/>
      <c r="J453" s="145"/>
      <c r="K453" s="146"/>
      <c r="L453" s="145"/>
      <c r="M453" s="145"/>
      <c r="N453" s="145"/>
      <c r="O453" s="145"/>
      <c r="P453" s="145"/>
      <c r="Q453" s="145"/>
      <c r="R453" s="145"/>
      <c r="S453" s="145"/>
      <c r="T453" s="145"/>
      <c r="U453" s="145"/>
      <c r="V453" s="145"/>
      <c r="W453" s="145"/>
      <c r="X453" s="145"/>
      <c r="Y453" s="145"/>
      <c r="Z453" s="145"/>
      <c r="AA453" s="145"/>
      <c r="AB453" s="145"/>
      <c r="AC453" s="145"/>
      <c r="AD453" s="145"/>
      <c r="AE453" s="145"/>
      <c r="AF453" s="145"/>
      <c r="AG453" s="145"/>
      <c r="AH453" s="145"/>
      <c r="AI453" s="145"/>
      <c r="AJ453" s="145"/>
      <c r="AK453" s="145"/>
      <c r="AL453" s="155"/>
      <c r="AM453" s="156" t="s">
        <v>68</v>
      </c>
      <c r="AN453" s="156"/>
      <c r="AO453" s="156"/>
      <c r="AP453" s="156"/>
      <c r="AQ453" s="157">
        <f>'(7) vstupní data'!$B$9</f>
        <v>0</v>
      </c>
      <c r="AR453" s="157"/>
      <c r="AS453" s="157"/>
      <c r="AT453" s="157"/>
      <c r="AU453" s="157"/>
      <c r="AV453" s="157"/>
      <c r="AW453" s="157"/>
      <c r="AX453" s="157"/>
      <c r="AY453" s="157"/>
      <c r="AZ453" s="157"/>
      <c r="BA453" s="157"/>
      <c r="BB453" s="157"/>
      <c r="BC453" s="157"/>
      <c r="BD453" s="157"/>
      <c r="BE453" s="157"/>
      <c r="BF453" s="145"/>
      <c r="BG453" s="145"/>
      <c r="BH453" s="145"/>
      <c r="BI453" s="145"/>
      <c r="BJ453" s="294"/>
      <c r="BK453" s="294"/>
      <c r="BL453" s="294"/>
      <c r="BM453" s="294"/>
    </row>
    <row r="454" spans="1:65" ht="13.5" customHeight="1">
      <c r="A454" s="144"/>
      <c r="B454" s="145"/>
      <c r="C454" s="145" t="s">
        <v>69</v>
      </c>
      <c r="D454" s="145"/>
      <c r="E454" s="145"/>
      <c r="F454" s="145"/>
      <c r="G454" s="145"/>
      <c r="H454" s="145"/>
      <c r="I454" s="145"/>
      <c r="J454" s="145"/>
      <c r="K454" s="158" t="s">
        <v>70</v>
      </c>
      <c r="L454" s="145"/>
      <c r="M454" s="145"/>
      <c r="N454" s="145"/>
      <c r="O454" s="159" t="str">
        <f>VLOOKUP(BL454,'(7) vstupní data'!$H$2:$P$29,2,0)</f>
        <v>TJ Orion Praha</v>
      </c>
      <c r="P454" s="159"/>
      <c r="Q454" s="159"/>
      <c r="R454" s="159"/>
      <c r="S454" s="159"/>
      <c r="T454" s="159"/>
      <c r="U454" s="159"/>
      <c r="V454" s="159"/>
      <c r="W454" s="159"/>
      <c r="X454" s="160" t="s">
        <v>71</v>
      </c>
      <c r="Y454" s="160"/>
      <c r="Z454" s="160"/>
      <c r="AA454" s="160"/>
      <c r="AB454" s="161" t="str">
        <f>VLOOKUP(BL454,'(7) vstupní data'!$H$2:$P$29,6,0)</f>
        <v>SK Třebín B</v>
      </c>
      <c r="AC454" s="161"/>
      <c r="AD454" s="161"/>
      <c r="AE454" s="161"/>
      <c r="AF454" s="161"/>
      <c r="AG454" s="161"/>
      <c r="AH454" s="161"/>
      <c r="AI454" s="161"/>
      <c r="AJ454" s="161"/>
      <c r="AK454" s="145"/>
      <c r="AL454" s="155"/>
      <c r="AM454" s="156" t="s">
        <v>72</v>
      </c>
      <c r="AN454" s="158"/>
      <c r="AO454" s="158"/>
      <c r="AP454" s="158"/>
      <c r="AQ454" s="157" t="str">
        <f>'(7) vstupní data'!$B$8</f>
        <v>starší žákyně</v>
      </c>
      <c r="AR454" s="157"/>
      <c r="AS454" s="157"/>
      <c r="AT454" s="157"/>
      <c r="AU454" s="157"/>
      <c r="AV454" s="157"/>
      <c r="AW454" s="157"/>
      <c r="AX454" s="157"/>
      <c r="AY454" s="157"/>
      <c r="AZ454" s="157"/>
      <c r="BA454" s="157"/>
      <c r="BB454" s="157"/>
      <c r="BC454" s="157"/>
      <c r="BD454" s="157"/>
      <c r="BE454" s="157"/>
      <c r="BF454" s="162"/>
      <c r="BG454" s="162"/>
      <c r="BH454" s="162"/>
      <c r="BI454" s="162"/>
      <c r="BJ454" s="163" t="str">
        <f>LEFT('(7) vstupní data'!$B$6,2)</f>
        <v>25</v>
      </c>
      <c r="BK454" s="164" t="s">
        <v>73</v>
      </c>
      <c r="BL454" s="165">
        <f>'(7) vstupní data'!H13</f>
        <v>12</v>
      </c>
      <c r="BM454" s="165"/>
    </row>
    <row r="455" spans="1:65" ht="13.5" customHeight="1">
      <c r="A455" s="144"/>
      <c r="B455" s="166"/>
      <c r="C455" s="145"/>
      <c r="D455" s="145"/>
      <c r="E455" s="145"/>
      <c r="F455" s="145"/>
      <c r="G455" s="145"/>
      <c r="H455" s="145"/>
      <c r="I455" s="145"/>
      <c r="J455" s="145"/>
      <c r="K455" s="167"/>
      <c r="L455" s="167"/>
      <c r="M455" s="167"/>
      <c r="N455" s="167"/>
      <c r="O455" s="168"/>
      <c r="P455" s="169"/>
      <c r="Q455" s="169"/>
      <c r="R455" s="169"/>
      <c r="S455" s="169"/>
      <c r="T455" s="169"/>
      <c r="U455" s="169"/>
      <c r="V455" s="169"/>
      <c r="W455" s="169"/>
      <c r="X455" s="170"/>
      <c r="Y455" s="170"/>
      <c r="Z455" s="170"/>
      <c r="AA455" s="170"/>
      <c r="AB455" s="168"/>
      <c r="AC455" s="169"/>
      <c r="AD455" s="169"/>
      <c r="AE455" s="169"/>
      <c r="AF455" s="169"/>
      <c r="AG455" s="169"/>
      <c r="AH455" s="169"/>
      <c r="AI455" s="169"/>
      <c r="AJ455" s="169"/>
      <c r="AK455" s="145"/>
      <c r="AL455" s="144"/>
      <c r="AM455" s="158"/>
      <c r="AN455" s="158"/>
      <c r="AO455" s="158"/>
      <c r="AP455" s="158"/>
      <c r="AQ455" s="166"/>
      <c r="AR455" s="162"/>
      <c r="AS455" s="162"/>
      <c r="AT455" s="162"/>
      <c r="AU455" s="162"/>
      <c r="AV455" s="162"/>
      <c r="AW455" s="162"/>
      <c r="AX455" s="162"/>
      <c r="AY455" s="162"/>
      <c r="AZ455" s="162"/>
      <c r="BA455" s="162"/>
      <c r="BB455" s="162"/>
      <c r="BC455" s="162"/>
      <c r="BD455" s="162"/>
      <c r="BE455" s="162"/>
      <c r="BF455" s="162"/>
      <c r="BG455" s="162"/>
      <c r="BH455" s="162"/>
      <c r="BI455" s="162"/>
      <c r="BJ455" s="163"/>
      <c r="BK455" s="164"/>
      <c r="BL455" s="165"/>
      <c r="BM455" s="165"/>
    </row>
    <row r="456" spans="1:65" ht="13.5" customHeight="1">
      <c r="A456" s="171" t="s">
        <v>53</v>
      </c>
      <c r="B456" s="172"/>
      <c r="C456" s="172"/>
      <c r="D456" s="172"/>
      <c r="E456" s="172"/>
      <c r="F456" s="173" t="str">
        <f>'(7) vstupní data'!$B$11</f>
        <v>3.skupina</v>
      </c>
      <c r="G456" s="173"/>
      <c r="H456" s="173"/>
      <c r="I456" s="173"/>
      <c r="J456" s="173"/>
      <c r="K456" s="172"/>
      <c r="L456" s="172" t="s">
        <v>74</v>
      </c>
      <c r="M456" s="174">
        <f>VLOOKUP(BL454,'(7) tabulka + rozpis'!$N$23:$Q$37,2,0)</f>
        <v>0.6041733333333333</v>
      </c>
      <c r="N456" s="174"/>
      <c r="O456" s="174"/>
      <c r="P456" s="172" t="s">
        <v>75</v>
      </c>
      <c r="Q456" s="175"/>
      <c r="R456" s="176" t="s">
        <v>76</v>
      </c>
      <c r="S456" s="176"/>
      <c r="T456" s="176"/>
      <c r="U456" s="176"/>
      <c r="V456" s="177" t="str">
        <f>'(7) vstupní data'!$B$1</f>
        <v>TJ Orion Praha</v>
      </c>
      <c r="W456" s="177"/>
      <c r="X456" s="177"/>
      <c r="Y456" s="177"/>
      <c r="Z456" s="177"/>
      <c r="AA456" s="177"/>
      <c r="AB456" s="177"/>
      <c r="AC456" s="177"/>
      <c r="AD456" s="177"/>
      <c r="AE456" s="177"/>
      <c r="AF456" s="177"/>
      <c r="AG456" s="177"/>
      <c r="AH456" s="177"/>
      <c r="AI456" s="177"/>
      <c r="AJ456" s="177"/>
      <c r="AK456" s="177"/>
      <c r="AL456" s="178" t="s">
        <v>77</v>
      </c>
      <c r="AM456" s="179"/>
      <c r="AN456" s="179"/>
      <c r="AO456" s="179"/>
      <c r="AP456" s="180"/>
      <c r="AQ456" s="181" t="s">
        <v>78</v>
      </c>
      <c r="AR456" s="181"/>
      <c r="AS456" s="181"/>
      <c r="AT456" s="181"/>
      <c r="AU456" s="181"/>
      <c r="AV456" s="181"/>
      <c r="AW456" s="181"/>
      <c r="AX456" s="181"/>
      <c r="AY456" s="181"/>
      <c r="AZ456" s="181"/>
      <c r="BA456" s="181"/>
      <c r="BB456" s="181"/>
      <c r="BC456" s="181"/>
      <c r="BD456" s="181"/>
      <c r="BE456" s="180"/>
      <c r="BF456" s="180"/>
      <c r="BG456" s="180"/>
      <c r="BH456" s="180"/>
      <c r="BI456" s="180"/>
      <c r="BJ456" s="163"/>
      <c r="BK456" s="164"/>
      <c r="BL456" s="165"/>
      <c r="BM456" s="165"/>
    </row>
    <row r="457" spans="1:65" ht="13.5" customHeight="1">
      <c r="A457" s="182"/>
      <c r="B457" s="183" t="s">
        <v>79</v>
      </c>
      <c r="C457" s="183"/>
      <c r="D457" s="183"/>
      <c r="E457" s="183"/>
      <c r="F457" s="183"/>
      <c r="G457" s="183"/>
      <c r="H457" s="183"/>
      <c r="I457" s="183"/>
      <c r="J457" s="183"/>
      <c r="K457" s="183"/>
      <c r="L457" s="183"/>
      <c r="M457" s="183"/>
      <c r="N457" s="183"/>
      <c r="O457" s="183" t="s">
        <v>80</v>
      </c>
      <c r="P457" s="183"/>
      <c r="Q457" s="183"/>
      <c r="R457" s="183"/>
      <c r="S457" s="183"/>
      <c r="T457" s="183"/>
      <c r="U457" s="183"/>
      <c r="V457" s="183"/>
      <c r="W457" s="183"/>
      <c r="X457" s="183"/>
      <c r="Y457" s="183"/>
      <c r="Z457" s="183"/>
      <c r="AA457" s="183"/>
      <c r="AB457" s="183" t="s">
        <v>81</v>
      </c>
      <c r="AC457" s="183"/>
      <c r="AD457" s="183"/>
      <c r="AE457" s="183"/>
      <c r="AF457" s="183"/>
      <c r="AG457" s="183"/>
      <c r="AH457" s="183"/>
      <c r="AI457" s="183"/>
      <c r="AJ457" s="183"/>
      <c r="AK457" s="183"/>
      <c r="AL457" s="183"/>
      <c r="AM457" s="183"/>
      <c r="AN457" s="183"/>
      <c r="AO457" s="183" t="s">
        <v>82</v>
      </c>
      <c r="AP457" s="183"/>
      <c r="AQ457" s="183"/>
      <c r="AR457" s="183"/>
      <c r="AS457" s="183"/>
      <c r="AT457" s="183"/>
      <c r="AU457" s="183"/>
      <c r="AV457" s="183"/>
      <c r="AW457" s="183"/>
      <c r="AX457" s="183"/>
      <c r="AY457" s="183"/>
      <c r="AZ457" s="183"/>
      <c r="BA457" s="183"/>
      <c r="BB457" s="183" t="s">
        <v>83</v>
      </c>
      <c r="BC457" s="183"/>
      <c r="BD457" s="183"/>
      <c r="BE457" s="183"/>
      <c r="BF457" s="183"/>
      <c r="BG457" s="183"/>
      <c r="BH457" s="183"/>
      <c r="BI457" s="183"/>
      <c r="BJ457" s="184"/>
      <c r="BK457" s="184"/>
      <c r="BL457" s="184"/>
      <c r="BM457" s="185"/>
    </row>
    <row r="458" spans="1:65" ht="13.5" customHeight="1">
      <c r="A458" s="155"/>
      <c r="B458" s="187" t="s">
        <v>84</v>
      </c>
      <c r="C458" s="187"/>
      <c r="D458" s="187"/>
      <c r="E458" s="187"/>
      <c r="F458" s="187"/>
      <c r="G458" s="187"/>
      <c r="H458" s="188" t="s">
        <v>85</v>
      </c>
      <c r="I458" s="188"/>
      <c r="J458" s="188"/>
      <c r="K458" s="188"/>
      <c r="L458" s="188"/>
      <c r="M458" s="188"/>
      <c r="N458" s="166"/>
      <c r="O458" s="187" t="s">
        <v>84</v>
      </c>
      <c r="P458" s="187"/>
      <c r="Q458" s="187"/>
      <c r="R458" s="187"/>
      <c r="S458" s="187"/>
      <c r="T458" s="187"/>
      <c r="U458" s="188" t="s">
        <v>85</v>
      </c>
      <c r="V458" s="188"/>
      <c r="W458" s="188"/>
      <c r="X458" s="188"/>
      <c r="Y458" s="188"/>
      <c r="Z458" s="188"/>
      <c r="AA458" s="166"/>
      <c r="AB458" s="187" t="s">
        <v>84</v>
      </c>
      <c r="AC458" s="187"/>
      <c r="AD458" s="187"/>
      <c r="AE458" s="187"/>
      <c r="AF458" s="187"/>
      <c r="AG458" s="187"/>
      <c r="AH458" s="188" t="s">
        <v>85</v>
      </c>
      <c r="AI458" s="188"/>
      <c r="AJ458" s="188"/>
      <c r="AK458" s="188"/>
      <c r="AL458" s="188"/>
      <c r="AM458" s="188"/>
      <c r="AN458" s="166"/>
      <c r="AO458" s="187" t="s">
        <v>84</v>
      </c>
      <c r="AP458" s="187"/>
      <c r="AQ458" s="187"/>
      <c r="AR458" s="187"/>
      <c r="AS458" s="187"/>
      <c r="AT458" s="187"/>
      <c r="AU458" s="188" t="s">
        <v>85</v>
      </c>
      <c r="AV458" s="188"/>
      <c r="AW458" s="188"/>
      <c r="AX458" s="188"/>
      <c r="AY458" s="188"/>
      <c r="AZ458" s="188"/>
      <c r="BA458" s="166"/>
      <c r="BB458" s="187" t="s">
        <v>84</v>
      </c>
      <c r="BC458" s="187"/>
      <c r="BD458" s="187"/>
      <c r="BE458" s="187"/>
      <c r="BF458" s="187"/>
      <c r="BG458" s="187"/>
      <c r="BH458" s="188" t="s">
        <v>85</v>
      </c>
      <c r="BI458" s="188"/>
      <c r="BJ458" s="188"/>
      <c r="BK458" s="188"/>
      <c r="BL458" s="188"/>
      <c r="BM458" s="188"/>
    </row>
    <row r="459" spans="1:65" ht="13.5" customHeight="1">
      <c r="A459" s="155"/>
      <c r="B459" s="189" t="s">
        <v>86</v>
      </c>
      <c r="C459" s="189"/>
      <c r="D459" s="189"/>
      <c r="E459" s="189"/>
      <c r="F459" s="189"/>
      <c r="G459" s="189"/>
      <c r="H459" s="190" t="s">
        <v>86</v>
      </c>
      <c r="I459" s="190"/>
      <c r="J459" s="190"/>
      <c r="K459" s="190"/>
      <c r="L459" s="190"/>
      <c r="M459" s="190"/>
      <c r="N459" s="166"/>
      <c r="O459" s="189" t="s">
        <v>86</v>
      </c>
      <c r="P459" s="189"/>
      <c r="Q459" s="189"/>
      <c r="R459" s="189"/>
      <c r="S459" s="189"/>
      <c r="T459" s="189"/>
      <c r="U459" s="190" t="s">
        <v>86</v>
      </c>
      <c r="V459" s="190"/>
      <c r="W459" s="190"/>
      <c r="X459" s="190"/>
      <c r="Y459" s="190"/>
      <c r="Z459" s="190"/>
      <c r="AA459" s="166"/>
      <c r="AB459" s="189" t="s">
        <v>86</v>
      </c>
      <c r="AC459" s="189"/>
      <c r="AD459" s="189"/>
      <c r="AE459" s="189"/>
      <c r="AF459" s="189"/>
      <c r="AG459" s="189"/>
      <c r="AH459" s="190" t="s">
        <v>86</v>
      </c>
      <c r="AI459" s="190"/>
      <c r="AJ459" s="190"/>
      <c r="AK459" s="190"/>
      <c r="AL459" s="190"/>
      <c r="AM459" s="190"/>
      <c r="AN459" s="166"/>
      <c r="AO459" s="189" t="s">
        <v>86</v>
      </c>
      <c r="AP459" s="189"/>
      <c r="AQ459" s="189"/>
      <c r="AR459" s="189"/>
      <c r="AS459" s="189"/>
      <c r="AT459" s="189"/>
      <c r="AU459" s="190" t="s">
        <v>86</v>
      </c>
      <c r="AV459" s="190"/>
      <c r="AW459" s="190"/>
      <c r="AX459" s="190"/>
      <c r="AY459" s="190"/>
      <c r="AZ459" s="190"/>
      <c r="BA459" s="166"/>
      <c r="BB459" s="189" t="s">
        <v>86</v>
      </c>
      <c r="BC459" s="189"/>
      <c r="BD459" s="189"/>
      <c r="BE459" s="189"/>
      <c r="BF459" s="189"/>
      <c r="BG459" s="189"/>
      <c r="BH459" s="190" t="s">
        <v>86</v>
      </c>
      <c r="BI459" s="190"/>
      <c r="BJ459" s="190"/>
      <c r="BK459" s="190"/>
      <c r="BL459" s="190"/>
      <c r="BM459" s="190"/>
    </row>
    <row r="460" spans="1:65" ht="13.5" customHeight="1">
      <c r="A460" s="191" t="s">
        <v>87</v>
      </c>
      <c r="B460" s="192">
        <v>1</v>
      </c>
      <c r="C460" s="193"/>
      <c r="D460" s="194"/>
      <c r="E460" s="194"/>
      <c r="F460" s="195" t="s">
        <v>88</v>
      </c>
      <c r="G460" s="195" t="s">
        <v>89</v>
      </c>
      <c r="H460" s="194">
        <v>1</v>
      </c>
      <c r="I460" s="193"/>
      <c r="J460" s="194"/>
      <c r="K460" s="194"/>
      <c r="L460" s="195" t="s">
        <v>88</v>
      </c>
      <c r="M460" s="196" t="s">
        <v>89</v>
      </c>
      <c r="N460" s="166"/>
      <c r="O460" s="192">
        <v>1</v>
      </c>
      <c r="P460" s="193"/>
      <c r="Q460" s="194"/>
      <c r="R460" s="194"/>
      <c r="S460" s="195" t="s">
        <v>88</v>
      </c>
      <c r="T460" s="195" t="s">
        <v>89</v>
      </c>
      <c r="U460" s="194">
        <v>1</v>
      </c>
      <c r="V460" s="193"/>
      <c r="W460" s="194"/>
      <c r="X460" s="194"/>
      <c r="Y460" s="195" t="s">
        <v>88</v>
      </c>
      <c r="Z460" s="196" t="s">
        <v>89</v>
      </c>
      <c r="AA460" s="166"/>
      <c r="AB460" s="192">
        <v>1</v>
      </c>
      <c r="AC460" s="193"/>
      <c r="AD460" s="194"/>
      <c r="AE460" s="194"/>
      <c r="AF460" s="195" t="s">
        <v>88</v>
      </c>
      <c r="AG460" s="195" t="s">
        <v>89</v>
      </c>
      <c r="AH460" s="194">
        <v>1</v>
      </c>
      <c r="AI460" s="193"/>
      <c r="AJ460" s="194"/>
      <c r="AK460" s="194"/>
      <c r="AL460" s="195" t="s">
        <v>88</v>
      </c>
      <c r="AM460" s="196" t="s">
        <v>89</v>
      </c>
      <c r="AN460" s="166"/>
      <c r="AO460" s="192">
        <v>1</v>
      </c>
      <c r="AP460" s="193"/>
      <c r="AQ460" s="194"/>
      <c r="AR460" s="194"/>
      <c r="AS460" s="195" t="s">
        <v>88</v>
      </c>
      <c r="AT460" s="195" t="s">
        <v>89</v>
      </c>
      <c r="AU460" s="194">
        <v>1</v>
      </c>
      <c r="AV460" s="193"/>
      <c r="AW460" s="194"/>
      <c r="AX460" s="194"/>
      <c r="AY460" s="195" t="s">
        <v>88</v>
      </c>
      <c r="AZ460" s="196" t="s">
        <v>89</v>
      </c>
      <c r="BA460" s="166"/>
      <c r="BB460" s="192">
        <v>1</v>
      </c>
      <c r="BC460" s="193"/>
      <c r="BD460" s="194"/>
      <c r="BE460" s="194"/>
      <c r="BF460" s="195" t="s">
        <v>88</v>
      </c>
      <c r="BG460" s="195" t="s">
        <v>89</v>
      </c>
      <c r="BH460" s="194">
        <v>1</v>
      </c>
      <c r="BI460" s="193"/>
      <c r="BJ460" s="194"/>
      <c r="BK460" s="194"/>
      <c r="BL460" s="195" t="s">
        <v>88</v>
      </c>
      <c r="BM460" s="196" t="s">
        <v>89</v>
      </c>
    </row>
    <row r="461" spans="1:65" ht="13.5" customHeight="1">
      <c r="A461" s="191"/>
      <c r="B461" s="192"/>
      <c r="C461" s="193"/>
      <c r="D461" s="194"/>
      <c r="E461" s="194"/>
      <c r="F461" s="195"/>
      <c r="G461" s="195"/>
      <c r="H461" s="194"/>
      <c r="I461" s="193"/>
      <c r="J461" s="194"/>
      <c r="K461" s="194"/>
      <c r="L461" s="195"/>
      <c r="M461" s="196"/>
      <c r="N461" s="166"/>
      <c r="O461" s="192"/>
      <c r="P461" s="193"/>
      <c r="Q461" s="194"/>
      <c r="R461" s="194"/>
      <c r="S461" s="195"/>
      <c r="T461" s="195"/>
      <c r="U461" s="194"/>
      <c r="V461" s="193"/>
      <c r="W461" s="194"/>
      <c r="X461" s="194"/>
      <c r="Y461" s="195"/>
      <c r="Z461" s="196"/>
      <c r="AA461" s="166"/>
      <c r="AB461" s="192"/>
      <c r="AC461" s="193"/>
      <c r="AD461" s="194"/>
      <c r="AE461" s="194"/>
      <c r="AF461" s="195"/>
      <c r="AG461" s="195"/>
      <c r="AH461" s="194"/>
      <c r="AI461" s="193"/>
      <c r="AJ461" s="194"/>
      <c r="AK461" s="194"/>
      <c r="AL461" s="195"/>
      <c r="AM461" s="196"/>
      <c r="AN461" s="166"/>
      <c r="AO461" s="192"/>
      <c r="AP461" s="193"/>
      <c r="AQ461" s="194"/>
      <c r="AR461" s="194"/>
      <c r="AS461" s="195"/>
      <c r="AT461" s="195"/>
      <c r="AU461" s="194"/>
      <c r="AV461" s="193"/>
      <c r="AW461" s="194"/>
      <c r="AX461" s="194"/>
      <c r="AY461" s="195"/>
      <c r="AZ461" s="196"/>
      <c r="BA461" s="166"/>
      <c r="BB461" s="192"/>
      <c r="BC461" s="193"/>
      <c r="BD461" s="194"/>
      <c r="BE461" s="194"/>
      <c r="BF461" s="195"/>
      <c r="BG461" s="195"/>
      <c r="BH461" s="194"/>
      <c r="BI461" s="193"/>
      <c r="BJ461" s="194"/>
      <c r="BK461" s="194"/>
      <c r="BL461" s="195"/>
      <c r="BM461" s="196"/>
    </row>
    <row r="462" spans="1:65" ht="13.5" customHeight="1">
      <c r="A462" s="191"/>
      <c r="B462" s="192">
        <v>2</v>
      </c>
      <c r="C462" s="193"/>
      <c r="D462" s="194"/>
      <c r="E462" s="194"/>
      <c r="F462" s="195"/>
      <c r="G462" s="195"/>
      <c r="H462" s="194">
        <v>2</v>
      </c>
      <c r="I462" s="193"/>
      <c r="J462" s="194"/>
      <c r="K462" s="194"/>
      <c r="L462" s="195"/>
      <c r="M462" s="196"/>
      <c r="N462" s="166"/>
      <c r="O462" s="192">
        <v>2</v>
      </c>
      <c r="P462" s="193"/>
      <c r="Q462" s="194"/>
      <c r="R462" s="194"/>
      <c r="S462" s="195"/>
      <c r="T462" s="195"/>
      <c r="U462" s="194">
        <v>2</v>
      </c>
      <c r="V462" s="193"/>
      <c r="W462" s="194"/>
      <c r="X462" s="194"/>
      <c r="Y462" s="195"/>
      <c r="Z462" s="196"/>
      <c r="AA462" s="166"/>
      <c r="AB462" s="192">
        <v>2</v>
      </c>
      <c r="AC462" s="193"/>
      <c r="AD462" s="194"/>
      <c r="AE462" s="194"/>
      <c r="AF462" s="195"/>
      <c r="AG462" s="195"/>
      <c r="AH462" s="194">
        <v>2</v>
      </c>
      <c r="AI462" s="193"/>
      <c r="AJ462" s="194"/>
      <c r="AK462" s="194"/>
      <c r="AL462" s="195"/>
      <c r="AM462" s="196"/>
      <c r="AN462" s="166"/>
      <c r="AO462" s="192">
        <v>2</v>
      </c>
      <c r="AP462" s="193"/>
      <c r="AQ462" s="194"/>
      <c r="AR462" s="194"/>
      <c r="AS462" s="195"/>
      <c r="AT462" s="195"/>
      <c r="AU462" s="194">
        <v>2</v>
      </c>
      <c r="AV462" s="193"/>
      <c r="AW462" s="194"/>
      <c r="AX462" s="194"/>
      <c r="AY462" s="195"/>
      <c r="AZ462" s="196"/>
      <c r="BA462" s="166"/>
      <c r="BB462" s="192">
        <v>2</v>
      </c>
      <c r="BC462" s="193"/>
      <c r="BD462" s="194"/>
      <c r="BE462" s="194"/>
      <c r="BF462" s="195"/>
      <c r="BG462" s="195"/>
      <c r="BH462" s="194">
        <v>2</v>
      </c>
      <c r="BI462" s="193"/>
      <c r="BJ462" s="194"/>
      <c r="BK462" s="194"/>
      <c r="BL462" s="195"/>
      <c r="BM462" s="196"/>
    </row>
    <row r="463" spans="1:65" ht="13.5" customHeight="1">
      <c r="A463" s="191"/>
      <c r="B463" s="192"/>
      <c r="C463" s="193"/>
      <c r="D463" s="194"/>
      <c r="E463" s="194"/>
      <c r="F463" s="195"/>
      <c r="G463" s="195"/>
      <c r="H463" s="194"/>
      <c r="I463" s="193"/>
      <c r="J463" s="194"/>
      <c r="K463" s="194"/>
      <c r="L463" s="195"/>
      <c r="M463" s="196"/>
      <c r="N463" s="166"/>
      <c r="O463" s="192"/>
      <c r="P463" s="193"/>
      <c r="Q463" s="194"/>
      <c r="R463" s="194"/>
      <c r="S463" s="195"/>
      <c r="T463" s="195"/>
      <c r="U463" s="194"/>
      <c r="V463" s="193"/>
      <c r="W463" s="194"/>
      <c r="X463" s="194"/>
      <c r="Y463" s="195"/>
      <c r="Z463" s="196"/>
      <c r="AA463" s="166"/>
      <c r="AB463" s="192"/>
      <c r="AC463" s="193"/>
      <c r="AD463" s="194"/>
      <c r="AE463" s="194"/>
      <c r="AF463" s="195"/>
      <c r="AG463" s="195"/>
      <c r="AH463" s="194"/>
      <c r="AI463" s="193"/>
      <c r="AJ463" s="194"/>
      <c r="AK463" s="194"/>
      <c r="AL463" s="195"/>
      <c r="AM463" s="196"/>
      <c r="AN463" s="166"/>
      <c r="AO463" s="192"/>
      <c r="AP463" s="193"/>
      <c r="AQ463" s="194"/>
      <c r="AR463" s="194"/>
      <c r="AS463" s="195"/>
      <c r="AT463" s="195"/>
      <c r="AU463" s="194"/>
      <c r="AV463" s="193"/>
      <c r="AW463" s="194"/>
      <c r="AX463" s="194"/>
      <c r="AY463" s="195"/>
      <c r="AZ463" s="196"/>
      <c r="BA463" s="166"/>
      <c r="BB463" s="192"/>
      <c r="BC463" s="193"/>
      <c r="BD463" s="194"/>
      <c r="BE463" s="194"/>
      <c r="BF463" s="195"/>
      <c r="BG463" s="195"/>
      <c r="BH463" s="194"/>
      <c r="BI463" s="193"/>
      <c r="BJ463" s="194"/>
      <c r="BK463" s="194"/>
      <c r="BL463" s="195"/>
      <c r="BM463" s="196"/>
    </row>
    <row r="464" spans="1:65" ht="13.5" customHeight="1">
      <c r="A464" s="191"/>
      <c r="B464" s="192">
        <v>3</v>
      </c>
      <c r="C464" s="193"/>
      <c r="D464" s="194"/>
      <c r="E464" s="194"/>
      <c r="F464" s="195"/>
      <c r="G464" s="195"/>
      <c r="H464" s="194">
        <v>3</v>
      </c>
      <c r="I464" s="193"/>
      <c r="J464" s="194"/>
      <c r="K464" s="194"/>
      <c r="L464" s="195"/>
      <c r="M464" s="196"/>
      <c r="N464" s="166"/>
      <c r="O464" s="192">
        <v>3</v>
      </c>
      <c r="P464" s="193"/>
      <c r="Q464" s="194"/>
      <c r="R464" s="194"/>
      <c r="S464" s="195"/>
      <c r="T464" s="195"/>
      <c r="U464" s="194">
        <v>3</v>
      </c>
      <c r="V464" s="193"/>
      <c r="W464" s="194"/>
      <c r="X464" s="194"/>
      <c r="Y464" s="195"/>
      <c r="Z464" s="196"/>
      <c r="AA464" s="166"/>
      <c r="AB464" s="192">
        <v>3</v>
      </c>
      <c r="AC464" s="193"/>
      <c r="AD464" s="194"/>
      <c r="AE464" s="194"/>
      <c r="AF464" s="195"/>
      <c r="AG464" s="195"/>
      <c r="AH464" s="194">
        <v>3</v>
      </c>
      <c r="AI464" s="193"/>
      <c r="AJ464" s="194"/>
      <c r="AK464" s="194"/>
      <c r="AL464" s="195"/>
      <c r="AM464" s="196"/>
      <c r="AN464" s="166"/>
      <c r="AO464" s="192">
        <v>3</v>
      </c>
      <c r="AP464" s="193"/>
      <c r="AQ464" s="194"/>
      <c r="AR464" s="194"/>
      <c r="AS464" s="195"/>
      <c r="AT464" s="195"/>
      <c r="AU464" s="194">
        <v>3</v>
      </c>
      <c r="AV464" s="193"/>
      <c r="AW464" s="194"/>
      <c r="AX464" s="194"/>
      <c r="AY464" s="195"/>
      <c r="AZ464" s="196"/>
      <c r="BA464" s="166"/>
      <c r="BB464" s="192">
        <v>3</v>
      </c>
      <c r="BC464" s="193"/>
      <c r="BD464" s="194"/>
      <c r="BE464" s="194"/>
      <c r="BF464" s="195"/>
      <c r="BG464" s="195"/>
      <c r="BH464" s="194">
        <v>3</v>
      </c>
      <c r="BI464" s="193"/>
      <c r="BJ464" s="194"/>
      <c r="BK464" s="194"/>
      <c r="BL464" s="195"/>
      <c r="BM464" s="196"/>
    </row>
    <row r="465" spans="1:65" ht="13.5" customHeight="1">
      <c r="A465" s="191"/>
      <c r="B465" s="192"/>
      <c r="C465" s="193"/>
      <c r="D465" s="194"/>
      <c r="E465" s="194"/>
      <c r="F465" s="195"/>
      <c r="G465" s="195"/>
      <c r="H465" s="194"/>
      <c r="I465" s="193"/>
      <c r="J465" s="194"/>
      <c r="K465" s="194"/>
      <c r="L465" s="195"/>
      <c r="M465" s="196"/>
      <c r="N465" s="166"/>
      <c r="O465" s="192"/>
      <c r="P465" s="193"/>
      <c r="Q465" s="194"/>
      <c r="R465" s="194"/>
      <c r="S465" s="195"/>
      <c r="T465" s="195"/>
      <c r="U465" s="194"/>
      <c r="V465" s="193"/>
      <c r="W465" s="194"/>
      <c r="X465" s="194"/>
      <c r="Y465" s="195"/>
      <c r="Z465" s="196"/>
      <c r="AA465" s="166"/>
      <c r="AB465" s="192"/>
      <c r="AC465" s="193"/>
      <c r="AD465" s="194"/>
      <c r="AE465" s="194"/>
      <c r="AF465" s="195"/>
      <c r="AG465" s="195"/>
      <c r="AH465" s="194"/>
      <c r="AI465" s="193"/>
      <c r="AJ465" s="194"/>
      <c r="AK465" s="194"/>
      <c r="AL465" s="195"/>
      <c r="AM465" s="196"/>
      <c r="AN465" s="166"/>
      <c r="AO465" s="192"/>
      <c r="AP465" s="193"/>
      <c r="AQ465" s="194"/>
      <c r="AR465" s="194"/>
      <c r="AS465" s="195"/>
      <c r="AT465" s="195"/>
      <c r="AU465" s="194"/>
      <c r="AV465" s="193"/>
      <c r="AW465" s="194"/>
      <c r="AX465" s="194"/>
      <c r="AY465" s="195"/>
      <c r="AZ465" s="196"/>
      <c r="BA465" s="166"/>
      <c r="BB465" s="192"/>
      <c r="BC465" s="193"/>
      <c r="BD465" s="194"/>
      <c r="BE465" s="194"/>
      <c r="BF465" s="195"/>
      <c r="BG465" s="195"/>
      <c r="BH465" s="194"/>
      <c r="BI465" s="193"/>
      <c r="BJ465" s="194"/>
      <c r="BK465" s="194"/>
      <c r="BL465" s="195"/>
      <c r="BM465" s="196"/>
    </row>
    <row r="466" spans="1:65" ht="13.5" customHeight="1">
      <c r="A466" s="191"/>
      <c r="B466" s="192">
        <v>4</v>
      </c>
      <c r="C466" s="193"/>
      <c r="D466" s="194"/>
      <c r="E466" s="194"/>
      <c r="F466" s="195"/>
      <c r="G466" s="195"/>
      <c r="H466" s="194">
        <v>4</v>
      </c>
      <c r="I466" s="193"/>
      <c r="J466" s="194"/>
      <c r="K466" s="194"/>
      <c r="L466" s="195"/>
      <c r="M466" s="196"/>
      <c r="N466" s="166"/>
      <c r="O466" s="192">
        <v>4</v>
      </c>
      <c r="P466" s="193"/>
      <c r="Q466" s="194"/>
      <c r="R466" s="194"/>
      <c r="S466" s="195"/>
      <c r="T466" s="195"/>
      <c r="U466" s="194">
        <v>4</v>
      </c>
      <c r="V466" s="193"/>
      <c r="W466" s="194"/>
      <c r="X466" s="194"/>
      <c r="Y466" s="195"/>
      <c r="Z466" s="196"/>
      <c r="AA466" s="166"/>
      <c r="AB466" s="192">
        <v>4</v>
      </c>
      <c r="AC466" s="193"/>
      <c r="AD466" s="194"/>
      <c r="AE466" s="194"/>
      <c r="AF466" s="195"/>
      <c r="AG466" s="195"/>
      <c r="AH466" s="194">
        <v>4</v>
      </c>
      <c r="AI466" s="193"/>
      <c r="AJ466" s="194"/>
      <c r="AK466" s="194"/>
      <c r="AL466" s="195"/>
      <c r="AM466" s="196"/>
      <c r="AN466" s="166"/>
      <c r="AO466" s="192">
        <v>4</v>
      </c>
      <c r="AP466" s="193"/>
      <c r="AQ466" s="194"/>
      <c r="AR466" s="194"/>
      <c r="AS466" s="195"/>
      <c r="AT466" s="195"/>
      <c r="AU466" s="194">
        <v>4</v>
      </c>
      <c r="AV466" s="193"/>
      <c r="AW466" s="194"/>
      <c r="AX466" s="194"/>
      <c r="AY466" s="195"/>
      <c r="AZ466" s="196"/>
      <c r="BA466" s="166"/>
      <c r="BB466" s="192">
        <v>4</v>
      </c>
      <c r="BC466" s="193"/>
      <c r="BD466" s="194"/>
      <c r="BE466" s="194"/>
      <c r="BF466" s="195"/>
      <c r="BG466" s="195"/>
      <c r="BH466" s="194">
        <v>4</v>
      </c>
      <c r="BI466" s="193"/>
      <c r="BJ466" s="194"/>
      <c r="BK466" s="194"/>
      <c r="BL466" s="195"/>
      <c r="BM466" s="196"/>
    </row>
    <row r="467" spans="1:65" ht="13.5" customHeight="1">
      <c r="A467" s="191"/>
      <c r="B467" s="192"/>
      <c r="C467" s="193"/>
      <c r="D467" s="194"/>
      <c r="E467" s="194"/>
      <c r="F467" s="195"/>
      <c r="G467" s="195"/>
      <c r="H467" s="194"/>
      <c r="I467" s="193"/>
      <c r="J467" s="194"/>
      <c r="K467" s="194"/>
      <c r="L467" s="195"/>
      <c r="M467" s="196"/>
      <c r="N467" s="166"/>
      <c r="O467" s="192"/>
      <c r="P467" s="193"/>
      <c r="Q467" s="194"/>
      <c r="R467" s="194"/>
      <c r="S467" s="195"/>
      <c r="T467" s="195"/>
      <c r="U467" s="194"/>
      <c r="V467" s="193"/>
      <c r="W467" s="194"/>
      <c r="X467" s="194"/>
      <c r="Y467" s="195"/>
      <c r="Z467" s="196"/>
      <c r="AA467" s="166"/>
      <c r="AB467" s="192"/>
      <c r="AC467" s="193"/>
      <c r="AD467" s="194"/>
      <c r="AE467" s="194"/>
      <c r="AF467" s="195"/>
      <c r="AG467" s="195"/>
      <c r="AH467" s="194"/>
      <c r="AI467" s="193"/>
      <c r="AJ467" s="194"/>
      <c r="AK467" s="194"/>
      <c r="AL467" s="195"/>
      <c r="AM467" s="196"/>
      <c r="AN467" s="166"/>
      <c r="AO467" s="192"/>
      <c r="AP467" s="193"/>
      <c r="AQ467" s="194"/>
      <c r="AR467" s="194"/>
      <c r="AS467" s="195"/>
      <c r="AT467" s="195"/>
      <c r="AU467" s="194"/>
      <c r="AV467" s="193"/>
      <c r="AW467" s="194"/>
      <c r="AX467" s="194"/>
      <c r="AY467" s="195"/>
      <c r="AZ467" s="196"/>
      <c r="BA467" s="166"/>
      <c r="BB467" s="192"/>
      <c r="BC467" s="193"/>
      <c r="BD467" s="194"/>
      <c r="BE467" s="194"/>
      <c r="BF467" s="195"/>
      <c r="BG467" s="195"/>
      <c r="BH467" s="194"/>
      <c r="BI467" s="193"/>
      <c r="BJ467" s="194"/>
      <c r="BK467" s="194"/>
      <c r="BL467" s="195"/>
      <c r="BM467" s="196"/>
    </row>
    <row r="468" spans="1:65" ht="13.5" customHeight="1">
      <c r="A468" s="191"/>
      <c r="B468" s="192">
        <v>5</v>
      </c>
      <c r="C468" s="193"/>
      <c r="D468" s="194"/>
      <c r="E468" s="194"/>
      <c r="F468" s="195"/>
      <c r="G468" s="195"/>
      <c r="H468" s="194">
        <v>5</v>
      </c>
      <c r="I468" s="193"/>
      <c r="J468" s="194"/>
      <c r="K468" s="194"/>
      <c r="L468" s="195"/>
      <c r="M468" s="196"/>
      <c r="N468" s="166"/>
      <c r="O468" s="192">
        <v>5</v>
      </c>
      <c r="P468" s="193"/>
      <c r="Q468" s="194"/>
      <c r="R468" s="194"/>
      <c r="S468" s="195"/>
      <c r="T468" s="195"/>
      <c r="U468" s="194">
        <v>5</v>
      </c>
      <c r="V468" s="193"/>
      <c r="W468" s="194"/>
      <c r="X468" s="194"/>
      <c r="Y468" s="195"/>
      <c r="Z468" s="196"/>
      <c r="AA468" s="166"/>
      <c r="AB468" s="192">
        <v>5</v>
      </c>
      <c r="AC468" s="193"/>
      <c r="AD468" s="194"/>
      <c r="AE468" s="194"/>
      <c r="AF468" s="195"/>
      <c r="AG468" s="195"/>
      <c r="AH468" s="194">
        <v>5</v>
      </c>
      <c r="AI468" s="193"/>
      <c r="AJ468" s="194"/>
      <c r="AK468" s="194"/>
      <c r="AL468" s="195"/>
      <c r="AM468" s="196"/>
      <c r="AN468" s="166"/>
      <c r="AO468" s="192">
        <v>5</v>
      </c>
      <c r="AP468" s="193"/>
      <c r="AQ468" s="194"/>
      <c r="AR468" s="194"/>
      <c r="AS468" s="195"/>
      <c r="AT468" s="195"/>
      <c r="AU468" s="194">
        <v>5</v>
      </c>
      <c r="AV468" s="193"/>
      <c r="AW468" s="194"/>
      <c r="AX468" s="194"/>
      <c r="AY468" s="195"/>
      <c r="AZ468" s="196"/>
      <c r="BA468" s="166"/>
      <c r="BB468" s="192">
        <v>5</v>
      </c>
      <c r="BC468" s="193"/>
      <c r="BD468" s="194"/>
      <c r="BE468" s="194"/>
      <c r="BF468" s="195"/>
      <c r="BG468" s="195"/>
      <c r="BH468" s="194">
        <v>5</v>
      </c>
      <c r="BI468" s="193"/>
      <c r="BJ468" s="194"/>
      <c r="BK468" s="194"/>
      <c r="BL468" s="195"/>
      <c r="BM468" s="196"/>
    </row>
    <row r="469" spans="1:65" ht="13.5" customHeight="1">
      <c r="A469" s="191"/>
      <c r="B469" s="192"/>
      <c r="C469" s="193"/>
      <c r="D469" s="194"/>
      <c r="E469" s="194"/>
      <c r="F469" s="195"/>
      <c r="G469" s="195"/>
      <c r="H469" s="194"/>
      <c r="I469" s="193"/>
      <c r="J469" s="194"/>
      <c r="K469" s="194"/>
      <c r="L469" s="195"/>
      <c r="M469" s="196"/>
      <c r="N469" s="166"/>
      <c r="O469" s="192"/>
      <c r="P469" s="193"/>
      <c r="Q469" s="194"/>
      <c r="R469" s="194"/>
      <c r="S469" s="195"/>
      <c r="T469" s="195"/>
      <c r="U469" s="194"/>
      <c r="V469" s="193"/>
      <c r="W469" s="194"/>
      <c r="X469" s="194"/>
      <c r="Y469" s="195"/>
      <c r="Z469" s="196"/>
      <c r="AA469" s="166"/>
      <c r="AB469" s="192"/>
      <c r="AC469" s="193"/>
      <c r="AD469" s="194"/>
      <c r="AE469" s="194"/>
      <c r="AF469" s="195"/>
      <c r="AG469" s="195"/>
      <c r="AH469" s="194"/>
      <c r="AI469" s="193"/>
      <c r="AJ469" s="194"/>
      <c r="AK469" s="194"/>
      <c r="AL469" s="195"/>
      <c r="AM469" s="196"/>
      <c r="AN469" s="166"/>
      <c r="AO469" s="192"/>
      <c r="AP469" s="193"/>
      <c r="AQ469" s="194"/>
      <c r="AR469" s="194"/>
      <c r="AS469" s="195"/>
      <c r="AT469" s="195"/>
      <c r="AU469" s="194"/>
      <c r="AV469" s="193"/>
      <c r="AW469" s="194"/>
      <c r="AX469" s="194"/>
      <c r="AY469" s="195"/>
      <c r="AZ469" s="196"/>
      <c r="BA469" s="166"/>
      <c r="BB469" s="192"/>
      <c r="BC469" s="193"/>
      <c r="BD469" s="194"/>
      <c r="BE469" s="194"/>
      <c r="BF469" s="195"/>
      <c r="BG469" s="195"/>
      <c r="BH469" s="194"/>
      <c r="BI469" s="193"/>
      <c r="BJ469" s="194"/>
      <c r="BK469" s="194"/>
      <c r="BL469" s="195"/>
      <c r="BM469" s="196"/>
    </row>
    <row r="470" spans="1:65" ht="13.5" customHeight="1">
      <c r="A470" s="191"/>
      <c r="B470" s="192">
        <v>6</v>
      </c>
      <c r="C470" s="193"/>
      <c r="D470" s="194"/>
      <c r="E470" s="194"/>
      <c r="F470" s="195"/>
      <c r="G470" s="195"/>
      <c r="H470" s="194">
        <v>6</v>
      </c>
      <c r="I470" s="193"/>
      <c r="J470" s="194"/>
      <c r="K470" s="194"/>
      <c r="L470" s="195"/>
      <c r="M470" s="196"/>
      <c r="N470" s="166"/>
      <c r="O470" s="192">
        <v>6</v>
      </c>
      <c r="P470" s="193"/>
      <c r="Q470" s="194"/>
      <c r="R470" s="194"/>
      <c r="S470" s="195"/>
      <c r="T470" s="195"/>
      <c r="U470" s="194">
        <v>6</v>
      </c>
      <c r="V470" s="193"/>
      <c r="W470" s="194"/>
      <c r="X470" s="194"/>
      <c r="Y470" s="195"/>
      <c r="Z470" s="196"/>
      <c r="AA470" s="166"/>
      <c r="AB470" s="192">
        <v>6</v>
      </c>
      <c r="AC470" s="193"/>
      <c r="AD470" s="194"/>
      <c r="AE470" s="194"/>
      <c r="AF470" s="195"/>
      <c r="AG470" s="195"/>
      <c r="AH470" s="194">
        <v>6</v>
      </c>
      <c r="AI470" s="193"/>
      <c r="AJ470" s="194"/>
      <c r="AK470" s="194"/>
      <c r="AL470" s="195"/>
      <c r="AM470" s="196"/>
      <c r="AN470" s="166"/>
      <c r="AO470" s="192">
        <v>6</v>
      </c>
      <c r="AP470" s="193"/>
      <c r="AQ470" s="194"/>
      <c r="AR470" s="194"/>
      <c r="AS470" s="195"/>
      <c r="AT470" s="195"/>
      <c r="AU470" s="194">
        <v>6</v>
      </c>
      <c r="AV470" s="193"/>
      <c r="AW470" s="194"/>
      <c r="AX470" s="194"/>
      <c r="AY470" s="195"/>
      <c r="AZ470" s="196"/>
      <c r="BA470" s="166"/>
      <c r="BB470" s="192">
        <v>6</v>
      </c>
      <c r="BC470" s="193"/>
      <c r="BD470" s="194"/>
      <c r="BE470" s="194"/>
      <c r="BF470" s="195"/>
      <c r="BG470" s="195"/>
      <c r="BH470" s="194">
        <v>6</v>
      </c>
      <c r="BI470" s="193"/>
      <c r="BJ470" s="194"/>
      <c r="BK470" s="194"/>
      <c r="BL470" s="195"/>
      <c r="BM470" s="196"/>
    </row>
    <row r="471" spans="1:65" ht="13.5" customHeight="1">
      <c r="A471" s="191"/>
      <c r="B471" s="192"/>
      <c r="C471" s="193"/>
      <c r="D471" s="194"/>
      <c r="E471" s="194"/>
      <c r="F471" s="195"/>
      <c r="G471" s="195"/>
      <c r="H471" s="194"/>
      <c r="I471" s="193"/>
      <c r="J471" s="194"/>
      <c r="K471" s="194"/>
      <c r="L471" s="195"/>
      <c r="M471" s="196"/>
      <c r="N471" s="166"/>
      <c r="O471" s="192"/>
      <c r="P471" s="193"/>
      <c r="Q471" s="194"/>
      <c r="R471" s="194"/>
      <c r="S471" s="195"/>
      <c r="T471" s="195"/>
      <c r="U471" s="194"/>
      <c r="V471" s="193"/>
      <c r="W471" s="194"/>
      <c r="X471" s="194"/>
      <c r="Y471" s="195"/>
      <c r="Z471" s="196"/>
      <c r="AA471" s="166"/>
      <c r="AB471" s="192"/>
      <c r="AC471" s="193"/>
      <c r="AD471" s="194"/>
      <c r="AE471" s="194"/>
      <c r="AF471" s="195"/>
      <c r="AG471" s="195"/>
      <c r="AH471" s="194"/>
      <c r="AI471" s="193"/>
      <c r="AJ471" s="194"/>
      <c r="AK471" s="194"/>
      <c r="AL471" s="195"/>
      <c r="AM471" s="196"/>
      <c r="AN471" s="166"/>
      <c r="AO471" s="192"/>
      <c r="AP471" s="193"/>
      <c r="AQ471" s="194"/>
      <c r="AR471" s="194"/>
      <c r="AS471" s="195"/>
      <c r="AT471" s="195"/>
      <c r="AU471" s="194"/>
      <c r="AV471" s="193"/>
      <c r="AW471" s="194"/>
      <c r="AX471" s="194"/>
      <c r="AY471" s="195"/>
      <c r="AZ471" s="196"/>
      <c r="BA471" s="166"/>
      <c r="BB471" s="192"/>
      <c r="BC471" s="193"/>
      <c r="BD471" s="194"/>
      <c r="BE471" s="194"/>
      <c r="BF471" s="195"/>
      <c r="BG471" s="195"/>
      <c r="BH471" s="194"/>
      <c r="BI471" s="193"/>
      <c r="BJ471" s="194"/>
      <c r="BK471" s="194"/>
      <c r="BL471" s="195"/>
      <c r="BM471" s="196"/>
    </row>
    <row r="472" spans="1:65" ht="13.5" customHeight="1">
      <c r="A472" s="197"/>
      <c r="B472" s="198" t="s">
        <v>90</v>
      </c>
      <c r="C472" s="198"/>
      <c r="D472" s="199" t="s">
        <v>91</v>
      </c>
      <c r="E472" s="199"/>
      <c r="F472" s="200"/>
      <c r="G472" s="200"/>
      <c r="H472" s="199" t="s">
        <v>90</v>
      </c>
      <c r="I472" s="199"/>
      <c r="J472" s="199" t="s">
        <v>91</v>
      </c>
      <c r="K472" s="199"/>
      <c r="L472" s="201"/>
      <c r="M472" s="201"/>
      <c r="N472" s="166"/>
      <c r="O472" s="198" t="s">
        <v>90</v>
      </c>
      <c r="P472" s="198"/>
      <c r="Q472" s="199" t="s">
        <v>91</v>
      </c>
      <c r="R472" s="199"/>
      <c r="S472" s="200"/>
      <c r="T472" s="200"/>
      <c r="U472" s="202" t="s">
        <v>90</v>
      </c>
      <c r="V472" s="202"/>
      <c r="W472" s="202" t="s">
        <v>91</v>
      </c>
      <c r="X472" s="202"/>
      <c r="Y472" s="201"/>
      <c r="Z472" s="201"/>
      <c r="AA472" s="166"/>
      <c r="AB472" s="203" t="s">
        <v>90</v>
      </c>
      <c r="AC472" s="203"/>
      <c r="AD472" s="202" t="s">
        <v>91</v>
      </c>
      <c r="AE472" s="202"/>
      <c r="AF472" s="200"/>
      <c r="AG472" s="200"/>
      <c r="AH472" s="202" t="s">
        <v>90</v>
      </c>
      <c r="AI472" s="202"/>
      <c r="AJ472" s="202" t="s">
        <v>91</v>
      </c>
      <c r="AK472" s="202"/>
      <c r="AL472" s="201"/>
      <c r="AM472" s="201"/>
      <c r="AN472" s="166"/>
      <c r="AO472" s="203" t="s">
        <v>90</v>
      </c>
      <c r="AP472" s="203"/>
      <c r="AQ472" s="202" t="s">
        <v>91</v>
      </c>
      <c r="AR472" s="202"/>
      <c r="AS472" s="200"/>
      <c r="AT472" s="200"/>
      <c r="AU472" s="202" t="s">
        <v>90</v>
      </c>
      <c r="AV472" s="202"/>
      <c r="AW472" s="202" t="s">
        <v>91</v>
      </c>
      <c r="AX472" s="202"/>
      <c r="AY472" s="201"/>
      <c r="AZ472" s="201"/>
      <c r="BA472" s="166"/>
      <c r="BB472" s="203" t="s">
        <v>90</v>
      </c>
      <c r="BC472" s="203"/>
      <c r="BD472" s="202" t="s">
        <v>91</v>
      </c>
      <c r="BE472" s="202"/>
      <c r="BF472" s="204"/>
      <c r="BG472" s="204"/>
      <c r="BH472" s="202" t="s">
        <v>90</v>
      </c>
      <c r="BI472" s="202"/>
      <c r="BJ472" s="202" t="s">
        <v>91</v>
      </c>
      <c r="BK472" s="202"/>
      <c r="BL472" s="205"/>
      <c r="BM472" s="205"/>
    </row>
    <row r="473" spans="1:65" ht="10.5" customHeight="1">
      <c r="A473" s="155"/>
      <c r="B473" s="206"/>
      <c r="C473" s="166"/>
      <c r="D473" s="206"/>
      <c r="E473" s="206"/>
      <c r="F473" s="207"/>
      <c r="G473" s="207"/>
      <c r="H473" s="206"/>
      <c r="I473" s="166"/>
      <c r="J473" s="206"/>
      <c r="K473" s="206"/>
      <c r="L473" s="207"/>
      <c r="M473" s="207"/>
      <c r="N473" s="166"/>
      <c r="O473" s="206"/>
      <c r="P473" s="166"/>
      <c r="Q473" s="206"/>
      <c r="R473" s="206"/>
      <c r="S473" s="207"/>
      <c r="T473" s="207"/>
      <c r="U473" s="206"/>
      <c r="V473" s="166"/>
      <c r="W473" s="206"/>
      <c r="X473" s="206"/>
      <c r="Y473" s="207"/>
      <c r="Z473" s="207"/>
      <c r="AA473" s="166"/>
      <c r="AB473" s="206"/>
      <c r="AC473" s="166"/>
      <c r="AD473" s="206"/>
      <c r="AE473" s="206"/>
      <c r="AF473" s="207"/>
      <c r="AG473" s="207"/>
      <c r="AH473" s="206"/>
      <c r="AI473" s="166"/>
      <c r="AJ473" s="206"/>
      <c r="AK473" s="206"/>
      <c r="AL473" s="207"/>
      <c r="AM473" s="207"/>
      <c r="AN473" s="166"/>
      <c r="AO473" s="206"/>
      <c r="AP473" s="166"/>
      <c r="AQ473" s="206"/>
      <c r="AR473" s="206"/>
      <c r="AS473" s="207"/>
      <c r="AT473" s="207"/>
      <c r="AU473" s="206"/>
      <c r="AV473" s="166"/>
      <c r="AW473" s="206"/>
      <c r="AX473" s="206"/>
      <c r="AY473" s="207"/>
      <c r="AZ473" s="207"/>
      <c r="BA473" s="166"/>
      <c r="BB473" s="206"/>
      <c r="BC473" s="166"/>
      <c r="BD473" s="206"/>
      <c r="BE473" s="206"/>
      <c r="BF473" s="207"/>
      <c r="BG473" s="207"/>
      <c r="BH473" s="206"/>
      <c r="BI473" s="166"/>
      <c r="BJ473" s="206"/>
      <c r="BK473" s="206"/>
      <c r="BL473" s="207"/>
      <c r="BM473" s="208"/>
    </row>
    <row r="474" spans="1:65" ht="15" customHeight="1">
      <c r="A474" s="209" t="s">
        <v>92</v>
      </c>
      <c r="B474" s="209"/>
      <c r="C474" s="209"/>
      <c r="D474" s="209"/>
      <c r="E474" s="210" t="str">
        <f>O454</f>
        <v>TJ Orion Praha</v>
      </c>
      <c r="F474" s="210"/>
      <c r="G474" s="210"/>
      <c r="H474" s="210"/>
      <c r="I474" s="210"/>
      <c r="J474" s="210"/>
      <c r="K474" s="210"/>
      <c r="L474" s="211" t="s">
        <v>93</v>
      </c>
      <c r="M474" s="211"/>
      <c r="N474" s="211"/>
      <c r="O474" s="211"/>
      <c r="P474" s="211"/>
      <c r="Q474" s="295" t="str">
        <f aca="true" t="shared" si="9" ref="Q474">AB454</f>
        <v>SK Třebín B</v>
      </c>
      <c r="R474" s="295"/>
      <c r="S474" s="295"/>
      <c r="T474" s="295"/>
      <c r="U474" s="295"/>
      <c r="V474" s="295"/>
      <c r="W474" s="213" t="s">
        <v>94</v>
      </c>
      <c r="X474" s="213"/>
      <c r="Y474" s="213"/>
      <c r="Z474" s="166"/>
      <c r="AA474" s="214" t="s">
        <v>95</v>
      </c>
      <c r="AB474" s="214"/>
      <c r="AC474" s="214"/>
      <c r="AD474" s="214"/>
      <c r="AE474" s="214"/>
      <c r="AF474" s="215" t="s">
        <v>96</v>
      </c>
      <c r="AG474" s="216" t="s">
        <v>97</v>
      </c>
      <c r="AH474" s="166"/>
      <c r="AI474" s="217" t="s">
        <v>98</v>
      </c>
      <c r="AJ474" s="218"/>
      <c r="AK474" s="218"/>
      <c r="AL474" s="218"/>
      <c r="AM474" s="218"/>
      <c r="AN474" s="218"/>
      <c r="AO474" s="218"/>
      <c r="AP474" s="218"/>
      <c r="AQ474" s="218"/>
      <c r="AR474" s="218"/>
      <c r="AS474" s="218"/>
      <c r="AT474" s="218"/>
      <c r="AU474" s="218"/>
      <c r="AV474" s="218"/>
      <c r="AW474" s="218"/>
      <c r="AX474" s="218"/>
      <c r="AY474" s="218"/>
      <c r="AZ474" s="218"/>
      <c r="BA474" s="218"/>
      <c r="BB474" s="166"/>
      <c r="BC474" s="166"/>
      <c r="BD474" s="166"/>
      <c r="BE474" s="166"/>
      <c r="BF474" s="166"/>
      <c r="BG474" s="166"/>
      <c r="BH474" s="166"/>
      <c r="BI474" s="166"/>
      <c r="BJ474" s="166"/>
      <c r="BK474" s="166"/>
      <c r="BL474" s="166"/>
      <c r="BM474" s="219"/>
    </row>
    <row r="475" spans="1:65" ht="15" customHeight="1">
      <c r="A475" s="220" t="s">
        <v>99</v>
      </c>
      <c r="B475" s="220"/>
      <c r="C475" s="220"/>
      <c r="D475" s="220"/>
      <c r="E475" s="220"/>
      <c r="F475" s="220"/>
      <c r="G475" s="220"/>
      <c r="H475" s="220"/>
      <c r="I475" s="220"/>
      <c r="J475" s="221" t="s">
        <v>100</v>
      </c>
      <c r="K475" s="221"/>
      <c r="L475" s="222" t="s">
        <v>99</v>
      </c>
      <c r="M475" s="222"/>
      <c r="N475" s="222"/>
      <c r="O475" s="222"/>
      <c r="P475" s="222"/>
      <c r="Q475" s="222"/>
      <c r="R475" s="222"/>
      <c r="S475" s="222"/>
      <c r="T475" s="222"/>
      <c r="U475" s="223" t="s">
        <v>100</v>
      </c>
      <c r="V475" s="223"/>
      <c r="W475" s="224" t="s">
        <v>101</v>
      </c>
      <c r="X475" s="225" t="s">
        <v>102</v>
      </c>
      <c r="Y475" s="225" t="s">
        <v>103</v>
      </c>
      <c r="Z475" s="225"/>
      <c r="AA475" s="225" t="s">
        <v>104</v>
      </c>
      <c r="AB475" s="226" t="s">
        <v>105</v>
      </c>
      <c r="AC475" s="227" t="s">
        <v>106</v>
      </c>
      <c r="AD475" s="228" t="s">
        <v>107</v>
      </c>
      <c r="AE475" s="228"/>
      <c r="AF475" s="228"/>
      <c r="AG475" s="228"/>
      <c r="AH475" s="145"/>
      <c r="AI475" s="229"/>
      <c r="AJ475" s="229"/>
      <c r="AK475" s="229"/>
      <c r="AL475" s="229"/>
      <c r="AM475" s="229"/>
      <c r="AN475" s="229"/>
      <c r="AO475" s="229"/>
      <c r="AP475" s="229"/>
      <c r="AQ475" s="229"/>
      <c r="AR475" s="229"/>
      <c r="AS475" s="229"/>
      <c r="AT475" s="229"/>
      <c r="AU475" s="229"/>
      <c r="AV475" s="229"/>
      <c r="AW475" s="229"/>
      <c r="AX475" s="229"/>
      <c r="AY475" s="229"/>
      <c r="AZ475" s="229"/>
      <c r="BA475" s="229"/>
      <c r="BB475" s="145"/>
      <c r="BC475" s="230" t="s">
        <v>108</v>
      </c>
      <c r="BD475" s="230"/>
      <c r="BE475" s="230"/>
      <c r="BF475" s="230"/>
      <c r="BG475" s="230"/>
      <c r="BH475" s="230"/>
      <c r="BI475" s="230"/>
      <c r="BJ475" s="230"/>
      <c r="BK475" s="230"/>
      <c r="BL475" s="230"/>
      <c r="BM475" s="230"/>
    </row>
    <row r="476" spans="1:65" ht="15" customHeight="1">
      <c r="A476" s="232"/>
      <c r="B476" s="232"/>
      <c r="C476" s="232"/>
      <c r="D476" s="232"/>
      <c r="E476" s="232"/>
      <c r="F476" s="232"/>
      <c r="G476" s="232"/>
      <c r="H476" s="232"/>
      <c r="I476" s="232"/>
      <c r="J476" s="233"/>
      <c r="K476" s="233"/>
      <c r="L476" s="234"/>
      <c r="M476" s="234"/>
      <c r="N476" s="234"/>
      <c r="O476" s="234"/>
      <c r="P476" s="234"/>
      <c r="Q476" s="234"/>
      <c r="R476" s="234"/>
      <c r="S476" s="234"/>
      <c r="T476" s="234"/>
      <c r="U476" s="233"/>
      <c r="V476" s="233"/>
      <c r="W476" s="235"/>
      <c r="X476" s="193"/>
      <c r="Y476" s="194"/>
      <c r="Z476" s="194"/>
      <c r="AA476" s="193"/>
      <c r="AB476" s="193"/>
      <c r="AC476" s="193"/>
      <c r="AD476" s="236"/>
      <c r="AE476" s="236"/>
      <c r="AF476" s="236"/>
      <c r="AG476" s="236"/>
      <c r="AH476" s="166"/>
      <c r="AI476" s="229"/>
      <c r="AJ476" s="229"/>
      <c r="AK476" s="229"/>
      <c r="AL476" s="229"/>
      <c r="AM476" s="229"/>
      <c r="AN476" s="229"/>
      <c r="AO476" s="229"/>
      <c r="AP476" s="229"/>
      <c r="AQ476" s="229"/>
      <c r="AR476" s="229"/>
      <c r="AS476" s="229"/>
      <c r="AT476" s="229"/>
      <c r="AU476" s="229"/>
      <c r="AV476" s="229"/>
      <c r="AW476" s="229"/>
      <c r="AX476" s="229"/>
      <c r="AY476" s="229"/>
      <c r="AZ476" s="229"/>
      <c r="BA476" s="229"/>
      <c r="BB476" s="166"/>
      <c r="BC476" s="232"/>
      <c r="BD476" s="232"/>
      <c r="BE476" s="232"/>
      <c r="BF476" s="237" t="s">
        <v>96</v>
      </c>
      <c r="BG476" s="237"/>
      <c r="BH476" s="237"/>
      <c r="BI476" s="237" t="s">
        <v>97</v>
      </c>
      <c r="BJ476" s="237"/>
      <c r="BK476" s="238" t="s">
        <v>109</v>
      </c>
      <c r="BL476" s="238"/>
      <c r="BM476" s="238"/>
    </row>
    <row r="477" spans="1:65" ht="15" customHeight="1">
      <c r="A477" s="232"/>
      <c r="B477" s="232"/>
      <c r="C477" s="232"/>
      <c r="D477" s="232"/>
      <c r="E477" s="232"/>
      <c r="F477" s="232"/>
      <c r="G477" s="232"/>
      <c r="H477" s="232"/>
      <c r="I477" s="232"/>
      <c r="J477" s="233"/>
      <c r="K477" s="233"/>
      <c r="L477" s="239"/>
      <c r="M477" s="239"/>
      <c r="N477" s="239"/>
      <c r="O477" s="239"/>
      <c r="P477" s="239"/>
      <c r="Q477" s="239"/>
      <c r="R477" s="239"/>
      <c r="S477" s="239"/>
      <c r="T477" s="239"/>
      <c r="U477" s="233"/>
      <c r="V477" s="233"/>
      <c r="W477" s="235"/>
      <c r="X477" s="193"/>
      <c r="Y477" s="194"/>
      <c r="Z477" s="194"/>
      <c r="AA477" s="193"/>
      <c r="AB477" s="193"/>
      <c r="AC477" s="193"/>
      <c r="AD477" s="236"/>
      <c r="AE477" s="236"/>
      <c r="AF477" s="236"/>
      <c r="AG477" s="236"/>
      <c r="AH477" s="166"/>
      <c r="AI477" s="229"/>
      <c r="AJ477" s="229"/>
      <c r="AK477" s="229"/>
      <c r="AL477" s="229"/>
      <c r="AM477" s="229"/>
      <c r="AN477" s="229"/>
      <c r="AO477" s="229"/>
      <c r="AP477" s="229"/>
      <c r="AQ477" s="229"/>
      <c r="AR477" s="229"/>
      <c r="AS477" s="229"/>
      <c r="AT477" s="229"/>
      <c r="AU477" s="229"/>
      <c r="AV477" s="229"/>
      <c r="AW477" s="229"/>
      <c r="AX477" s="229"/>
      <c r="AY477" s="229"/>
      <c r="AZ477" s="229"/>
      <c r="BA477" s="229"/>
      <c r="BB477" s="166"/>
      <c r="BC477" s="189" t="s">
        <v>79</v>
      </c>
      <c r="BD477" s="189"/>
      <c r="BE477" s="189"/>
      <c r="BF477" s="240"/>
      <c r="BG477" s="241"/>
      <c r="BH477" s="242"/>
      <c r="BI477" s="240"/>
      <c r="BJ477" s="242"/>
      <c r="BK477" s="240"/>
      <c r="BL477" s="241"/>
      <c r="BM477" s="243"/>
    </row>
    <row r="478" spans="1:65" ht="15" customHeight="1">
      <c r="A478" s="232"/>
      <c r="B478" s="232"/>
      <c r="C478" s="232"/>
      <c r="D478" s="232"/>
      <c r="E478" s="232"/>
      <c r="F478" s="232"/>
      <c r="G478" s="232"/>
      <c r="H478" s="232"/>
      <c r="I478" s="232"/>
      <c r="J478" s="233"/>
      <c r="K478" s="233"/>
      <c r="L478" s="239"/>
      <c r="M478" s="239"/>
      <c r="N478" s="239"/>
      <c r="O478" s="239"/>
      <c r="P478" s="239"/>
      <c r="Q478" s="239"/>
      <c r="R478" s="239"/>
      <c r="S478" s="239"/>
      <c r="T478" s="239"/>
      <c r="U478" s="233"/>
      <c r="V478" s="233"/>
      <c r="W478" s="235"/>
      <c r="X478" s="193"/>
      <c r="Y478" s="194"/>
      <c r="Z478" s="194"/>
      <c r="AA478" s="193"/>
      <c r="AB478" s="193"/>
      <c r="AC478" s="193"/>
      <c r="AD478" s="236"/>
      <c r="AE478" s="236"/>
      <c r="AF478" s="236"/>
      <c r="AG478" s="236"/>
      <c r="AH478" s="166"/>
      <c r="AI478" s="229"/>
      <c r="AJ478" s="229"/>
      <c r="AK478" s="229"/>
      <c r="AL478" s="229"/>
      <c r="AM478" s="229"/>
      <c r="AN478" s="229"/>
      <c r="AO478" s="229"/>
      <c r="AP478" s="229"/>
      <c r="AQ478" s="229"/>
      <c r="AR478" s="229"/>
      <c r="AS478" s="229"/>
      <c r="AT478" s="229"/>
      <c r="AU478" s="229"/>
      <c r="AV478" s="229"/>
      <c r="AW478" s="229"/>
      <c r="AX478" s="229"/>
      <c r="AY478" s="229"/>
      <c r="AZ478" s="229"/>
      <c r="BA478" s="229"/>
      <c r="BB478" s="166"/>
      <c r="BC478" s="189" t="s">
        <v>80</v>
      </c>
      <c r="BD478" s="189"/>
      <c r="BE478" s="189"/>
      <c r="BF478" s="244"/>
      <c r="BG478" s="245"/>
      <c r="BH478" s="246"/>
      <c r="BI478" s="244"/>
      <c r="BJ478" s="246"/>
      <c r="BK478" s="240"/>
      <c r="BL478" s="241"/>
      <c r="BM478" s="243"/>
    </row>
    <row r="479" spans="1:65" ht="15" customHeight="1">
      <c r="A479" s="232"/>
      <c r="B479" s="232"/>
      <c r="C479" s="232"/>
      <c r="D479" s="232"/>
      <c r="E479" s="232"/>
      <c r="F479" s="232"/>
      <c r="G479" s="232"/>
      <c r="H479" s="232"/>
      <c r="I479" s="232"/>
      <c r="J479" s="233"/>
      <c r="K479" s="233"/>
      <c r="L479" s="239"/>
      <c r="M479" s="239"/>
      <c r="N479" s="239"/>
      <c r="O479" s="239"/>
      <c r="P479" s="239"/>
      <c r="Q479" s="239"/>
      <c r="R479" s="239"/>
      <c r="S479" s="239"/>
      <c r="T479" s="239"/>
      <c r="U479" s="233"/>
      <c r="V479" s="233"/>
      <c r="W479" s="235"/>
      <c r="X479" s="193"/>
      <c r="Y479" s="194"/>
      <c r="Z479" s="194"/>
      <c r="AA479" s="193"/>
      <c r="AB479" s="193"/>
      <c r="AC479" s="193"/>
      <c r="AD479" s="236"/>
      <c r="AE479" s="236"/>
      <c r="AF479" s="236"/>
      <c r="AG479" s="236"/>
      <c r="AH479" s="166"/>
      <c r="AI479" s="229"/>
      <c r="AJ479" s="229"/>
      <c r="AK479" s="229"/>
      <c r="AL479" s="229"/>
      <c r="AM479" s="229"/>
      <c r="AN479" s="229"/>
      <c r="AO479" s="229"/>
      <c r="AP479" s="229"/>
      <c r="AQ479" s="229"/>
      <c r="AR479" s="229"/>
      <c r="AS479" s="229"/>
      <c r="AT479" s="229"/>
      <c r="AU479" s="229"/>
      <c r="AV479" s="229"/>
      <c r="AW479" s="229"/>
      <c r="AX479" s="229"/>
      <c r="AY479" s="229"/>
      <c r="AZ479" s="229"/>
      <c r="BA479" s="229"/>
      <c r="BB479" s="166"/>
      <c r="BC479" s="189" t="s">
        <v>81</v>
      </c>
      <c r="BD479" s="189"/>
      <c r="BE479" s="189"/>
      <c r="BF479" s="244"/>
      <c r="BG479" s="245"/>
      <c r="BH479" s="246"/>
      <c r="BI479" s="244"/>
      <c r="BJ479" s="246"/>
      <c r="BK479" s="240"/>
      <c r="BL479" s="241"/>
      <c r="BM479" s="243"/>
    </row>
    <row r="480" spans="1:65" ht="15" customHeight="1">
      <c r="A480" s="232"/>
      <c r="B480" s="232"/>
      <c r="C480" s="232"/>
      <c r="D480" s="232"/>
      <c r="E480" s="232"/>
      <c r="F480" s="232"/>
      <c r="G480" s="232"/>
      <c r="H480" s="232"/>
      <c r="I480" s="232"/>
      <c r="J480" s="233"/>
      <c r="K480" s="233"/>
      <c r="L480" s="239"/>
      <c r="M480" s="239"/>
      <c r="N480" s="239"/>
      <c r="O480" s="239"/>
      <c r="P480" s="239"/>
      <c r="Q480" s="239"/>
      <c r="R480" s="239"/>
      <c r="S480" s="239"/>
      <c r="T480" s="239"/>
      <c r="U480" s="233"/>
      <c r="V480" s="233"/>
      <c r="W480" s="235"/>
      <c r="X480" s="193"/>
      <c r="Y480" s="194"/>
      <c r="Z480" s="194"/>
      <c r="AA480" s="193"/>
      <c r="AB480" s="193"/>
      <c r="AC480" s="193"/>
      <c r="AD480" s="236"/>
      <c r="AE480" s="236"/>
      <c r="AF480" s="236"/>
      <c r="AG480" s="236"/>
      <c r="AH480" s="166"/>
      <c r="AI480" s="229"/>
      <c r="AJ480" s="229"/>
      <c r="AK480" s="229"/>
      <c r="AL480" s="229"/>
      <c r="AM480" s="229"/>
      <c r="AN480" s="229"/>
      <c r="AO480" s="229"/>
      <c r="AP480" s="229"/>
      <c r="AQ480" s="229"/>
      <c r="AR480" s="229"/>
      <c r="AS480" s="229"/>
      <c r="AT480" s="229"/>
      <c r="AU480" s="229"/>
      <c r="AV480" s="229"/>
      <c r="AW480" s="229"/>
      <c r="AX480" s="229"/>
      <c r="AY480" s="229"/>
      <c r="AZ480" s="229"/>
      <c r="BA480" s="229"/>
      <c r="BB480" s="166"/>
      <c r="BC480" s="189" t="s">
        <v>82</v>
      </c>
      <c r="BD480" s="189"/>
      <c r="BE480" s="189"/>
      <c r="BF480" s="244"/>
      <c r="BG480" s="245"/>
      <c r="BH480" s="246"/>
      <c r="BI480" s="244"/>
      <c r="BJ480" s="246"/>
      <c r="BK480" s="240"/>
      <c r="BL480" s="241"/>
      <c r="BM480" s="243"/>
    </row>
    <row r="481" spans="1:65" ht="15" customHeight="1">
      <c r="A481" s="232"/>
      <c r="B481" s="232"/>
      <c r="C481" s="232"/>
      <c r="D481" s="232"/>
      <c r="E481" s="232"/>
      <c r="F481" s="232"/>
      <c r="G481" s="232"/>
      <c r="H481" s="232"/>
      <c r="I481" s="232"/>
      <c r="J481" s="233"/>
      <c r="K481" s="233"/>
      <c r="L481" s="239"/>
      <c r="M481" s="239"/>
      <c r="N481" s="239"/>
      <c r="O481" s="239"/>
      <c r="P481" s="239"/>
      <c r="Q481" s="239"/>
      <c r="R481" s="239"/>
      <c r="S481" s="239"/>
      <c r="T481" s="239"/>
      <c r="U481" s="233"/>
      <c r="V481" s="233"/>
      <c r="W481" s="235"/>
      <c r="X481" s="193"/>
      <c r="Y481" s="194"/>
      <c r="Z481" s="194"/>
      <c r="AA481" s="193"/>
      <c r="AB481" s="193"/>
      <c r="AC481" s="193"/>
      <c r="AD481" s="236"/>
      <c r="AE481" s="236"/>
      <c r="AF481" s="236"/>
      <c r="AG481" s="236"/>
      <c r="AH481" s="166"/>
      <c r="AI481" s="229"/>
      <c r="AJ481" s="229"/>
      <c r="AK481" s="229"/>
      <c r="AL481" s="229"/>
      <c r="AM481" s="229"/>
      <c r="AN481" s="229"/>
      <c r="AO481" s="229"/>
      <c r="AP481" s="229"/>
      <c r="AQ481" s="229"/>
      <c r="AR481" s="229"/>
      <c r="AS481" s="229"/>
      <c r="AT481" s="229"/>
      <c r="AU481" s="229"/>
      <c r="AV481" s="229"/>
      <c r="AW481" s="229"/>
      <c r="AX481" s="229"/>
      <c r="AY481" s="229"/>
      <c r="AZ481" s="229"/>
      <c r="BA481" s="229"/>
      <c r="BB481" s="166"/>
      <c r="BC481" s="189" t="s">
        <v>83</v>
      </c>
      <c r="BD481" s="189"/>
      <c r="BE481" s="189"/>
      <c r="BF481" s="244"/>
      <c r="BG481" s="245"/>
      <c r="BH481" s="246"/>
      <c r="BI481" s="244"/>
      <c r="BJ481" s="246"/>
      <c r="BK481" s="240"/>
      <c r="BL481" s="241"/>
      <c r="BM481" s="243"/>
    </row>
    <row r="482" spans="1:65" ht="15" customHeight="1">
      <c r="A482" s="232"/>
      <c r="B482" s="232"/>
      <c r="C482" s="232"/>
      <c r="D482" s="232"/>
      <c r="E482" s="232"/>
      <c r="F482" s="232"/>
      <c r="G482" s="232"/>
      <c r="H482" s="232"/>
      <c r="I482" s="232"/>
      <c r="J482" s="233"/>
      <c r="K482" s="233"/>
      <c r="L482" s="239"/>
      <c r="M482" s="239"/>
      <c r="N482" s="239"/>
      <c r="O482" s="239"/>
      <c r="P482" s="239"/>
      <c r="Q482" s="239"/>
      <c r="R482" s="239"/>
      <c r="S482" s="239"/>
      <c r="T482" s="239"/>
      <c r="U482" s="233"/>
      <c r="V482" s="233"/>
      <c r="W482" s="235"/>
      <c r="X482" s="193"/>
      <c r="Y482" s="194"/>
      <c r="Z482" s="194"/>
      <c r="AA482" s="193"/>
      <c r="AB482" s="193"/>
      <c r="AC482" s="193"/>
      <c r="AD482" s="236"/>
      <c r="AE482" s="236"/>
      <c r="AF482" s="236"/>
      <c r="AG482" s="236"/>
      <c r="AH482" s="166"/>
      <c r="AI482" s="229"/>
      <c r="AJ482" s="229"/>
      <c r="AK482" s="229"/>
      <c r="AL482" s="229"/>
      <c r="AM482" s="229"/>
      <c r="AN482" s="229"/>
      <c r="AO482" s="229"/>
      <c r="AP482" s="229"/>
      <c r="AQ482" s="229"/>
      <c r="AR482" s="229"/>
      <c r="AS482" s="229"/>
      <c r="AT482" s="229"/>
      <c r="AU482" s="229"/>
      <c r="AV482" s="229"/>
      <c r="AW482" s="229"/>
      <c r="AX482" s="229"/>
      <c r="AY482" s="229"/>
      <c r="AZ482" s="229"/>
      <c r="BA482" s="229"/>
      <c r="BB482" s="166"/>
      <c r="BC482" s="189" t="s">
        <v>110</v>
      </c>
      <c r="BD482" s="189"/>
      <c r="BE482" s="189"/>
      <c r="BF482" s="244"/>
      <c r="BG482" s="245"/>
      <c r="BH482" s="246"/>
      <c r="BI482" s="244"/>
      <c r="BJ482" s="246"/>
      <c r="BK482" s="240"/>
      <c r="BL482" s="241"/>
      <c r="BM482" s="243"/>
    </row>
    <row r="483" spans="1:65" ht="15" customHeight="1">
      <c r="A483" s="232"/>
      <c r="B483" s="232"/>
      <c r="C483" s="232"/>
      <c r="D483" s="232"/>
      <c r="E483" s="232"/>
      <c r="F483" s="232"/>
      <c r="G483" s="232"/>
      <c r="H483" s="232"/>
      <c r="I483" s="232"/>
      <c r="J483" s="233"/>
      <c r="K483" s="233"/>
      <c r="L483" s="239"/>
      <c r="M483" s="239"/>
      <c r="N483" s="239"/>
      <c r="O483" s="239"/>
      <c r="P483" s="239"/>
      <c r="Q483" s="239"/>
      <c r="R483" s="239"/>
      <c r="S483" s="239"/>
      <c r="T483" s="239"/>
      <c r="U483" s="233"/>
      <c r="V483" s="233"/>
      <c r="W483" s="235"/>
      <c r="X483" s="193"/>
      <c r="Y483" s="194"/>
      <c r="Z483" s="194"/>
      <c r="AA483" s="193"/>
      <c r="AB483" s="193"/>
      <c r="AC483" s="193"/>
      <c r="AD483" s="236"/>
      <c r="AE483" s="236"/>
      <c r="AF483" s="236"/>
      <c r="AG483" s="236"/>
      <c r="AH483" s="166"/>
      <c r="AI483" s="229"/>
      <c r="AJ483" s="229"/>
      <c r="AK483" s="229"/>
      <c r="AL483" s="229"/>
      <c r="AM483" s="229"/>
      <c r="AN483" s="229"/>
      <c r="AO483" s="229"/>
      <c r="AP483" s="229"/>
      <c r="AQ483" s="229"/>
      <c r="AR483" s="229"/>
      <c r="AS483" s="229"/>
      <c r="AT483" s="229"/>
      <c r="AU483" s="229"/>
      <c r="AV483" s="229"/>
      <c r="AW483" s="229"/>
      <c r="AX483" s="229"/>
      <c r="AY483" s="229"/>
      <c r="AZ483" s="229"/>
      <c r="BA483" s="229"/>
      <c r="BB483" s="166"/>
      <c r="BC483" s="247" t="s">
        <v>111</v>
      </c>
      <c r="BD483" s="247"/>
      <c r="BE483" s="247"/>
      <c r="BF483" s="247"/>
      <c r="BG483" s="247"/>
      <c r="BH483" s="247"/>
      <c r="BI483" s="247"/>
      <c r="BJ483" s="247"/>
      <c r="BK483" s="248" t="s">
        <v>112</v>
      </c>
      <c r="BL483" s="248"/>
      <c r="BM483" s="248"/>
    </row>
    <row r="484" spans="1:65" ht="15" customHeight="1">
      <c r="A484" s="232"/>
      <c r="B484" s="232"/>
      <c r="C484" s="232"/>
      <c r="D484" s="232"/>
      <c r="E484" s="232"/>
      <c r="F484" s="232"/>
      <c r="G484" s="232"/>
      <c r="H484" s="232"/>
      <c r="I484" s="232"/>
      <c r="J484" s="233"/>
      <c r="K484" s="233"/>
      <c r="L484" s="239"/>
      <c r="M484" s="239"/>
      <c r="N484" s="239"/>
      <c r="O484" s="239"/>
      <c r="P484" s="239"/>
      <c r="Q484" s="239"/>
      <c r="R484" s="239"/>
      <c r="S484" s="239"/>
      <c r="T484" s="239"/>
      <c r="U484" s="233"/>
      <c r="V484" s="233"/>
      <c r="W484" s="235"/>
      <c r="X484" s="193"/>
      <c r="Y484" s="194"/>
      <c r="Z484" s="194"/>
      <c r="AA484" s="193"/>
      <c r="AB484" s="193"/>
      <c r="AC484" s="193"/>
      <c r="AD484" s="236"/>
      <c r="AE484" s="236"/>
      <c r="AF484" s="236"/>
      <c r="AG484" s="236"/>
      <c r="AH484" s="166"/>
      <c r="AI484" s="229"/>
      <c r="AJ484" s="229"/>
      <c r="AK484" s="229"/>
      <c r="AL484" s="229"/>
      <c r="AM484" s="229"/>
      <c r="AN484" s="229"/>
      <c r="AO484" s="229"/>
      <c r="AP484" s="229"/>
      <c r="AQ484" s="229"/>
      <c r="AR484" s="229"/>
      <c r="AS484" s="229"/>
      <c r="AT484" s="229"/>
      <c r="AU484" s="229"/>
      <c r="AV484" s="229"/>
      <c r="AW484" s="229"/>
      <c r="AX484" s="229"/>
      <c r="AY484" s="229"/>
      <c r="AZ484" s="229"/>
      <c r="BA484" s="229"/>
      <c r="BB484" s="166"/>
      <c r="BC484" s="249"/>
      <c r="BD484" s="249"/>
      <c r="BE484" s="249"/>
      <c r="BF484" s="249"/>
      <c r="BG484" s="249"/>
      <c r="BH484" s="249"/>
      <c r="BI484" s="249"/>
      <c r="BJ484" s="249"/>
      <c r="BK484" s="250" t="s">
        <v>113</v>
      </c>
      <c r="BL484" s="250"/>
      <c r="BM484" s="250"/>
    </row>
    <row r="485" spans="1:65" ht="15" customHeight="1">
      <c r="A485" s="232"/>
      <c r="B485" s="232"/>
      <c r="C485" s="232"/>
      <c r="D485" s="232"/>
      <c r="E485" s="232"/>
      <c r="F485" s="232"/>
      <c r="G485" s="232"/>
      <c r="H485" s="232"/>
      <c r="I485" s="232"/>
      <c r="J485" s="233"/>
      <c r="K485" s="233"/>
      <c r="L485" s="239"/>
      <c r="M485" s="239"/>
      <c r="N485" s="239"/>
      <c r="O485" s="239"/>
      <c r="P485" s="239"/>
      <c r="Q485" s="239"/>
      <c r="R485" s="239"/>
      <c r="S485" s="239"/>
      <c r="T485" s="239"/>
      <c r="U485" s="233"/>
      <c r="V485" s="233"/>
      <c r="W485" s="251"/>
      <c r="X485" s="252"/>
      <c r="Y485" s="200"/>
      <c r="Z485" s="200"/>
      <c r="AA485" s="252"/>
      <c r="AB485" s="252"/>
      <c r="AC485" s="252"/>
      <c r="AD485" s="201"/>
      <c r="AE485" s="201"/>
      <c r="AF485" s="201"/>
      <c r="AG485" s="201"/>
      <c r="AH485" s="166"/>
      <c r="AI485" s="229"/>
      <c r="AJ485" s="229"/>
      <c r="AK485" s="229"/>
      <c r="AL485" s="229"/>
      <c r="AM485" s="229"/>
      <c r="AN485" s="229"/>
      <c r="AO485" s="229"/>
      <c r="AP485" s="229"/>
      <c r="AQ485" s="229"/>
      <c r="AR485" s="229"/>
      <c r="AS485" s="229"/>
      <c r="AT485" s="229"/>
      <c r="AU485" s="229"/>
      <c r="AV485" s="229"/>
      <c r="AW485" s="229"/>
      <c r="AX485" s="229"/>
      <c r="AY485" s="229"/>
      <c r="AZ485" s="229"/>
      <c r="BA485" s="229"/>
      <c r="BB485" s="166"/>
      <c r="BC485" s="253" t="s">
        <v>114</v>
      </c>
      <c r="BD485" s="253"/>
      <c r="BE485" s="253"/>
      <c r="BF485" s="253"/>
      <c r="BG485" s="253"/>
      <c r="BH485" s="253"/>
      <c r="BI485" s="253"/>
      <c r="BJ485" s="253"/>
      <c r="BK485" s="253"/>
      <c r="BL485" s="253"/>
      <c r="BM485" s="253"/>
    </row>
    <row r="486" spans="1:65" ht="15" customHeight="1">
      <c r="A486" s="232"/>
      <c r="B486" s="232"/>
      <c r="C486" s="232"/>
      <c r="D486" s="232"/>
      <c r="E486" s="232"/>
      <c r="F486" s="232"/>
      <c r="G486" s="232"/>
      <c r="H486" s="232"/>
      <c r="I486" s="232"/>
      <c r="J486" s="233"/>
      <c r="K486" s="233"/>
      <c r="L486" s="239"/>
      <c r="M486" s="239"/>
      <c r="N486" s="239"/>
      <c r="O486" s="239"/>
      <c r="P486" s="239"/>
      <c r="Q486" s="239"/>
      <c r="R486" s="239"/>
      <c r="S486" s="239"/>
      <c r="T486" s="239"/>
      <c r="U486" s="233"/>
      <c r="V486" s="233"/>
      <c r="W486" s="254" t="s">
        <v>115</v>
      </c>
      <c r="X486" s="254"/>
      <c r="Y486" s="254"/>
      <c r="Z486" s="254"/>
      <c r="AA486" s="254"/>
      <c r="AB486" s="254"/>
      <c r="AC486" s="254"/>
      <c r="AD486" s="254"/>
      <c r="AE486" s="254"/>
      <c r="AF486" s="254"/>
      <c r="AG486" s="254"/>
      <c r="AH486" s="166"/>
      <c r="AI486" s="255"/>
      <c r="AJ486" s="255"/>
      <c r="AK486" s="255"/>
      <c r="AL486" s="255"/>
      <c r="AM486" s="255"/>
      <c r="AN486" s="255"/>
      <c r="AO486" s="255"/>
      <c r="AP486" s="255"/>
      <c r="AQ486" s="255"/>
      <c r="AR486" s="255"/>
      <c r="AS486" s="255"/>
      <c r="AT486" s="255"/>
      <c r="AU486" s="255"/>
      <c r="AV486" s="255"/>
      <c r="AW486" s="255"/>
      <c r="AX486" s="255"/>
      <c r="AY486" s="255"/>
      <c r="AZ486" s="255"/>
      <c r="BA486" s="255"/>
      <c r="BB486" s="166"/>
      <c r="BC486" s="256"/>
      <c r="BD486" s="257"/>
      <c r="BE486" s="257"/>
      <c r="BF486" s="257"/>
      <c r="BG486" s="257"/>
      <c r="BH486" s="257"/>
      <c r="BI486" s="257"/>
      <c r="BJ486" s="257"/>
      <c r="BK486" s="257"/>
      <c r="BL486" s="257"/>
      <c r="BM486" s="258"/>
    </row>
    <row r="487" spans="1:65" ht="15" customHeight="1">
      <c r="A487" s="259"/>
      <c r="B487" s="259"/>
      <c r="C487" s="259"/>
      <c r="D487" s="259"/>
      <c r="E487" s="259"/>
      <c r="F487" s="259"/>
      <c r="G487" s="259"/>
      <c r="H487" s="259"/>
      <c r="I487" s="259"/>
      <c r="J487" s="260"/>
      <c r="K487" s="260"/>
      <c r="L487" s="239"/>
      <c r="M487" s="239"/>
      <c r="N487" s="239"/>
      <c r="O487" s="239"/>
      <c r="P487" s="239"/>
      <c r="Q487" s="239"/>
      <c r="R487" s="239"/>
      <c r="S487" s="239"/>
      <c r="T487" s="239"/>
      <c r="U487" s="233"/>
      <c r="V487" s="233"/>
      <c r="W487" s="254"/>
      <c r="X487" s="254"/>
      <c r="Y487" s="254"/>
      <c r="Z487" s="254"/>
      <c r="AA487" s="254"/>
      <c r="AB487" s="254"/>
      <c r="AC487" s="254"/>
      <c r="AD487" s="254"/>
      <c r="AE487" s="254"/>
      <c r="AF487" s="254"/>
      <c r="AG487" s="254"/>
      <c r="AH487" s="166"/>
      <c r="AI487" s="255"/>
      <c r="AJ487" s="255"/>
      <c r="AK487" s="255"/>
      <c r="AL487" s="255"/>
      <c r="AM487" s="255"/>
      <c r="AN487" s="255"/>
      <c r="AO487" s="255"/>
      <c r="AP487" s="255"/>
      <c r="AQ487" s="255"/>
      <c r="AR487" s="255"/>
      <c r="AS487" s="255"/>
      <c r="AT487" s="255"/>
      <c r="AU487" s="255"/>
      <c r="AV487" s="255"/>
      <c r="AW487" s="255"/>
      <c r="AX487" s="255"/>
      <c r="AY487" s="255"/>
      <c r="AZ487" s="255"/>
      <c r="BA487" s="255"/>
      <c r="BB487" s="166"/>
      <c r="BC487" s="261" t="s">
        <v>116</v>
      </c>
      <c r="BD487" s="261"/>
      <c r="BE487" s="261"/>
      <c r="BF487" s="261"/>
      <c r="BG487" s="261"/>
      <c r="BH487" s="261"/>
      <c r="BI487" s="261"/>
      <c r="BJ487" s="261"/>
      <c r="BK487" s="261"/>
      <c r="BL487" s="261"/>
      <c r="BM487" s="261"/>
    </row>
    <row r="488" spans="1:65" ht="15" customHeight="1">
      <c r="A488" s="262" t="s">
        <v>117</v>
      </c>
      <c r="B488" s="262"/>
      <c r="C488" s="263"/>
      <c r="D488" s="263"/>
      <c r="E488" s="263"/>
      <c r="F488" s="263"/>
      <c r="G488" s="263"/>
      <c r="H488" s="263"/>
      <c r="I488" s="263"/>
      <c r="J488" s="264"/>
      <c r="K488" s="264"/>
      <c r="L488" s="262" t="s">
        <v>117</v>
      </c>
      <c r="M488" s="262"/>
      <c r="N488" s="265"/>
      <c r="O488" s="265"/>
      <c r="P488" s="265"/>
      <c r="Q488" s="265"/>
      <c r="R488" s="265"/>
      <c r="S488" s="265"/>
      <c r="T488" s="265"/>
      <c r="U488" s="264"/>
      <c r="V488" s="264"/>
      <c r="W488" s="254"/>
      <c r="X488" s="254"/>
      <c r="Y488" s="254"/>
      <c r="Z488" s="254"/>
      <c r="AA488" s="254"/>
      <c r="AB488" s="254"/>
      <c r="AC488" s="254"/>
      <c r="AD488" s="254"/>
      <c r="AE488" s="254"/>
      <c r="AF488" s="254"/>
      <c r="AG488" s="254"/>
      <c r="AH488" s="166"/>
      <c r="AI488" s="209" t="s">
        <v>118</v>
      </c>
      <c r="AJ488" s="209"/>
      <c r="AK488" s="209"/>
      <c r="AL488" s="209"/>
      <c r="AM488" s="209"/>
      <c r="AN488" s="209"/>
      <c r="AO488" s="209"/>
      <c r="AP488" s="209"/>
      <c r="AQ488" s="209"/>
      <c r="AR488" s="209"/>
      <c r="AS488" s="209"/>
      <c r="AT488" s="209"/>
      <c r="AU488" s="209"/>
      <c r="AV488" s="152"/>
      <c r="AW488" s="152"/>
      <c r="AX488" s="152"/>
      <c r="AY488" s="152"/>
      <c r="AZ488" s="152"/>
      <c r="BA488" s="152"/>
      <c r="BB488" s="152"/>
      <c r="BC488" s="266"/>
      <c r="BD488" s="266"/>
      <c r="BE488" s="266"/>
      <c r="BF488" s="266"/>
      <c r="BG488" s="266"/>
      <c r="BH488" s="266"/>
      <c r="BI488" s="266"/>
      <c r="BJ488" s="266"/>
      <c r="BK488" s="266"/>
      <c r="BL488" s="266"/>
      <c r="BM488" s="267"/>
    </row>
    <row r="489" spans="1:65" ht="15" customHeight="1">
      <c r="A489" s="268" t="s">
        <v>117</v>
      </c>
      <c r="B489" s="268"/>
      <c r="C489" s="269"/>
      <c r="D489" s="269"/>
      <c r="E489" s="269"/>
      <c r="F489" s="269"/>
      <c r="G489" s="269"/>
      <c r="H489" s="269"/>
      <c r="I489" s="269"/>
      <c r="J489" s="270"/>
      <c r="K489" s="270"/>
      <c r="L489" s="268" t="s">
        <v>117</v>
      </c>
      <c r="M489" s="268"/>
      <c r="N489" s="271"/>
      <c r="O489" s="271"/>
      <c r="P489" s="271"/>
      <c r="Q489" s="271"/>
      <c r="R489" s="271"/>
      <c r="S489" s="271"/>
      <c r="T489" s="271"/>
      <c r="U489" s="270"/>
      <c r="V489" s="270"/>
      <c r="W489" s="254"/>
      <c r="X489" s="254"/>
      <c r="Y489" s="254"/>
      <c r="Z489" s="254"/>
      <c r="AA489" s="254"/>
      <c r="AB489" s="254"/>
      <c r="AC489" s="254"/>
      <c r="AD489" s="254"/>
      <c r="AE489" s="254"/>
      <c r="AF489" s="254"/>
      <c r="AG489" s="254"/>
      <c r="AH489" s="166"/>
      <c r="AI489" s="189" t="s">
        <v>119</v>
      </c>
      <c r="AJ489" s="189"/>
      <c r="AK489" s="189"/>
      <c r="AL489" s="189"/>
      <c r="AM489" s="189"/>
      <c r="AN489" s="189"/>
      <c r="AO489" s="272"/>
      <c r="AP489" s="272"/>
      <c r="AQ489" s="272"/>
      <c r="AR489" s="272"/>
      <c r="AS489" s="272"/>
      <c r="AT489" s="272"/>
      <c r="AU489" s="273"/>
      <c r="AV489" s="274" t="s">
        <v>120</v>
      </c>
      <c r="AW489" s="274"/>
      <c r="AX489" s="274"/>
      <c r="AY489" s="274"/>
      <c r="AZ489" s="274"/>
      <c r="BA489" s="274"/>
      <c r="BB489" s="240"/>
      <c r="BC489" s="275"/>
      <c r="BD489" s="275"/>
      <c r="BE489" s="275"/>
      <c r="BF489" s="275"/>
      <c r="BG489" s="276"/>
      <c r="BH489" s="277"/>
      <c r="BI489" s="275"/>
      <c r="BJ489" s="275"/>
      <c r="BK489" s="275"/>
      <c r="BL489" s="275"/>
      <c r="BM489" s="278"/>
    </row>
    <row r="490" spans="1:65" ht="15" customHeight="1">
      <c r="A490" s="279" t="s">
        <v>121</v>
      </c>
      <c r="B490" s="279"/>
      <c r="C490" s="280"/>
      <c r="D490" s="280"/>
      <c r="E490" s="280"/>
      <c r="F490" s="280"/>
      <c r="G490" s="280"/>
      <c r="H490" s="280"/>
      <c r="I490" s="280"/>
      <c r="J490" s="280"/>
      <c r="K490" s="280"/>
      <c r="L490" s="281" t="s">
        <v>122</v>
      </c>
      <c r="M490" s="282"/>
      <c r="N490" s="283"/>
      <c r="O490" s="283"/>
      <c r="P490" s="283"/>
      <c r="Q490" s="283"/>
      <c r="R490" s="283"/>
      <c r="S490" s="283"/>
      <c r="T490" s="283"/>
      <c r="U490" s="283"/>
      <c r="V490" s="283"/>
      <c r="W490" s="254"/>
      <c r="X490" s="254"/>
      <c r="Y490" s="254"/>
      <c r="Z490" s="254"/>
      <c r="AA490" s="254"/>
      <c r="AB490" s="254"/>
      <c r="AC490" s="254"/>
      <c r="AD490" s="254"/>
      <c r="AE490" s="254"/>
      <c r="AF490" s="254"/>
      <c r="AG490" s="254"/>
      <c r="AH490" s="166"/>
      <c r="AI490" s="189"/>
      <c r="AJ490" s="189"/>
      <c r="AK490" s="189"/>
      <c r="AL490" s="189"/>
      <c r="AM490" s="189"/>
      <c r="AN490" s="189"/>
      <c r="AO490" s="217"/>
      <c r="AP490" s="217"/>
      <c r="AQ490" s="217"/>
      <c r="AR490" s="217"/>
      <c r="AS490" s="217"/>
      <c r="AT490" s="217"/>
      <c r="AU490" s="284"/>
      <c r="AV490" s="274" t="s">
        <v>123</v>
      </c>
      <c r="AW490" s="274"/>
      <c r="AX490" s="274"/>
      <c r="AY490" s="274"/>
      <c r="AZ490" s="274"/>
      <c r="BA490" s="274"/>
      <c r="BB490" s="240"/>
      <c r="BC490" s="275"/>
      <c r="BD490" s="275"/>
      <c r="BE490" s="275"/>
      <c r="BF490" s="275"/>
      <c r="BG490" s="276"/>
      <c r="BH490" s="277"/>
      <c r="BI490" s="275"/>
      <c r="BJ490" s="275"/>
      <c r="BK490" s="275"/>
      <c r="BL490" s="275"/>
      <c r="BM490" s="278"/>
    </row>
    <row r="491" spans="1:65" ht="15" customHeight="1">
      <c r="A491" s="189" t="s">
        <v>124</v>
      </c>
      <c r="B491" s="189"/>
      <c r="C491" s="190"/>
      <c r="D491" s="190"/>
      <c r="E491" s="190"/>
      <c r="F491" s="190"/>
      <c r="G491" s="190"/>
      <c r="H491" s="190"/>
      <c r="I491" s="190"/>
      <c r="J491" s="190"/>
      <c r="K491" s="190"/>
      <c r="L491" s="246" t="s">
        <v>125</v>
      </c>
      <c r="M491" s="274"/>
      <c r="N491" s="190"/>
      <c r="O491" s="190"/>
      <c r="P491" s="190"/>
      <c r="Q491" s="190"/>
      <c r="R491" s="190"/>
      <c r="S491" s="190"/>
      <c r="T491" s="190"/>
      <c r="U491" s="190"/>
      <c r="V491" s="190"/>
      <c r="W491" s="254"/>
      <c r="X491" s="254"/>
      <c r="Y491" s="254"/>
      <c r="Z491" s="254"/>
      <c r="AA491" s="254"/>
      <c r="AB491" s="254"/>
      <c r="AC491" s="254"/>
      <c r="AD491" s="254"/>
      <c r="AE491" s="254"/>
      <c r="AF491" s="254"/>
      <c r="AG491" s="254"/>
      <c r="AH491" s="166"/>
      <c r="AI491" s="285" t="s">
        <v>126</v>
      </c>
      <c r="AJ491" s="285"/>
      <c r="AK491" s="285"/>
      <c r="AL491" s="285"/>
      <c r="AM491" s="285"/>
      <c r="AN491" s="285"/>
      <c r="AO491" s="145"/>
      <c r="AP491" s="145"/>
      <c r="AQ491" s="145"/>
      <c r="AR491" s="145"/>
      <c r="AS491" s="145"/>
      <c r="AT491" s="145"/>
      <c r="AU491" s="286"/>
      <c r="AV491" s="274" t="s">
        <v>127</v>
      </c>
      <c r="AW491" s="274"/>
      <c r="AX491" s="274"/>
      <c r="AY491" s="274"/>
      <c r="AZ491" s="274"/>
      <c r="BA491" s="274"/>
      <c r="BB491" s="240"/>
      <c r="BC491" s="275"/>
      <c r="BD491" s="275"/>
      <c r="BE491" s="275"/>
      <c r="BF491" s="275"/>
      <c r="BG491" s="276"/>
      <c r="BH491" s="277"/>
      <c r="BI491" s="275"/>
      <c r="BJ491" s="275"/>
      <c r="BK491" s="275"/>
      <c r="BL491" s="275"/>
      <c r="BM491" s="278"/>
    </row>
    <row r="492" spans="1:65" ht="15" customHeight="1">
      <c r="A492" s="285" t="s">
        <v>128</v>
      </c>
      <c r="B492" s="285"/>
      <c r="C492" s="287"/>
      <c r="D492" s="287"/>
      <c r="E492" s="287"/>
      <c r="F492" s="287"/>
      <c r="G492" s="287"/>
      <c r="H492" s="287"/>
      <c r="I492" s="287"/>
      <c r="J492" s="287"/>
      <c r="K492" s="287"/>
      <c r="L492" s="288" t="s">
        <v>129</v>
      </c>
      <c r="M492" s="269"/>
      <c r="N492" s="287"/>
      <c r="O492" s="287"/>
      <c r="P492" s="287"/>
      <c r="Q492" s="287"/>
      <c r="R492" s="287"/>
      <c r="S492" s="287"/>
      <c r="T492" s="287"/>
      <c r="U492" s="287"/>
      <c r="V492" s="287"/>
      <c r="W492" s="254"/>
      <c r="X492" s="254"/>
      <c r="Y492" s="254"/>
      <c r="Z492" s="254"/>
      <c r="AA492" s="254"/>
      <c r="AB492" s="254"/>
      <c r="AC492" s="254"/>
      <c r="AD492" s="254"/>
      <c r="AE492" s="254"/>
      <c r="AF492" s="254"/>
      <c r="AG492" s="254"/>
      <c r="AH492" s="289"/>
      <c r="AI492" s="285"/>
      <c r="AJ492" s="285"/>
      <c r="AK492" s="285"/>
      <c r="AL492" s="285"/>
      <c r="AM492" s="285"/>
      <c r="AN492" s="285"/>
      <c r="AO492" s="180"/>
      <c r="AP492" s="180"/>
      <c r="AQ492" s="180"/>
      <c r="AR492" s="180"/>
      <c r="AS492" s="180"/>
      <c r="AT492" s="180"/>
      <c r="AU492" s="290"/>
      <c r="AV492" s="291" t="s">
        <v>130</v>
      </c>
      <c r="AW492" s="291"/>
      <c r="AX492" s="291"/>
      <c r="AY492" s="291"/>
      <c r="AZ492" s="291"/>
      <c r="BA492" s="291"/>
      <c r="BB492" s="292"/>
      <c r="BC492" s="180"/>
      <c r="BD492" s="180"/>
      <c r="BE492" s="180"/>
      <c r="BF492" s="180"/>
      <c r="BG492" s="290"/>
      <c r="BH492" s="292"/>
      <c r="BI492" s="180"/>
      <c r="BJ492" s="180"/>
      <c r="BK492" s="180"/>
      <c r="BL492" s="180"/>
      <c r="BM492" s="293"/>
    </row>
    <row r="493" spans="1:65" ht="13.5" customHeight="1">
      <c r="A493" s="144" t="s">
        <v>63</v>
      </c>
      <c r="B493" s="145"/>
      <c r="C493" s="145"/>
      <c r="D493" s="145"/>
      <c r="E493" s="145"/>
      <c r="F493" s="145"/>
      <c r="G493" s="145"/>
      <c r="H493" s="145"/>
      <c r="I493" s="145"/>
      <c r="J493" s="145"/>
      <c r="K493" s="146"/>
      <c r="L493" s="146" t="s">
        <v>64</v>
      </c>
      <c r="M493" s="145"/>
      <c r="N493" s="145"/>
      <c r="O493" s="145"/>
      <c r="P493" s="145"/>
      <c r="Q493" s="145"/>
      <c r="R493" s="145"/>
      <c r="S493" s="145"/>
      <c r="T493" s="145"/>
      <c r="U493" s="145"/>
      <c r="V493" s="145"/>
      <c r="W493" s="145"/>
      <c r="X493" s="145"/>
      <c r="Y493" s="145"/>
      <c r="Z493" s="145"/>
      <c r="AA493" s="145"/>
      <c r="AB493" s="145"/>
      <c r="AC493" s="145"/>
      <c r="AD493" s="145"/>
      <c r="AE493" s="145"/>
      <c r="AF493" s="145"/>
      <c r="AG493" s="145"/>
      <c r="AH493" s="145"/>
      <c r="AI493" s="145"/>
      <c r="AJ493" s="145"/>
      <c r="AK493" s="147"/>
      <c r="AL493" s="155"/>
      <c r="AM493" s="156" t="s">
        <v>65</v>
      </c>
      <c r="AN493" s="158"/>
      <c r="AO493" s="158"/>
      <c r="AP493" s="158"/>
      <c r="AQ493" s="157" t="str">
        <f>'(7) vstupní data'!$B$7</f>
        <v>Český pohár</v>
      </c>
      <c r="AR493" s="157"/>
      <c r="AS493" s="157"/>
      <c r="AT493" s="157"/>
      <c r="AU493" s="157"/>
      <c r="AV493" s="157"/>
      <c r="AW493" s="157"/>
      <c r="AX493" s="157"/>
      <c r="AY493" s="157"/>
      <c r="AZ493" s="157"/>
      <c r="BA493" s="157"/>
      <c r="BB493" s="157"/>
      <c r="BC493" s="157"/>
      <c r="BD493" s="157"/>
      <c r="BE493" s="157"/>
      <c r="BF493" s="145"/>
      <c r="BG493" s="145"/>
      <c r="BH493" s="145"/>
      <c r="BI493" s="145"/>
      <c r="BJ493" s="294" t="s">
        <v>66</v>
      </c>
      <c r="BK493" s="294"/>
      <c r="BL493" s="294"/>
      <c r="BM493" s="294"/>
    </row>
    <row r="494" spans="1:65" ht="13.5" customHeight="1">
      <c r="A494" s="144"/>
      <c r="B494" s="145"/>
      <c r="C494" s="154" t="s">
        <v>67</v>
      </c>
      <c r="D494" s="145"/>
      <c r="E494" s="145"/>
      <c r="F494" s="145"/>
      <c r="G494" s="145"/>
      <c r="H494" s="145"/>
      <c r="I494" s="145"/>
      <c r="J494" s="145"/>
      <c r="K494" s="146"/>
      <c r="L494" s="145"/>
      <c r="M494" s="145"/>
      <c r="N494" s="145"/>
      <c r="O494" s="145"/>
      <c r="P494" s="145"/>
      <c r="Q494" s="145"/>
      <c r="R494" s="145"/>
      <c r="S494" s="145"/>
      <c r="T494" s="145"/>
      <c r="U494" s="145"/>
      <c r="V494" s="145"/>
      <c r="W494" s="145"/>
      <c r="X494" s="145"/>
      <c r="Y494" s="145"/>
      <c r="Z494" s="145"/>
      <c r="AA494" s="145"/>
      <c r="AB494" s="145"/>
      <c r="AC494" s="145"/>
      <c r="AD494" s="145"/>
      <c r="AE494" s="145"/>
      <c r="AF494" s="145"/>
      <c r="AG494" s="145"/>
      <c r="AH494" s="145"/>
      <c r="AI494" s="145"/>
      <c r="AJ494" s="145"/>
      <c r="AK494" s="145"/>
      <c r="AL494" s="155"/>
      <c r="AM494" s="156" t="s">
        <v>68</v>
      </c>
      <c r="AN494" s="156"/>
      <c r="AO494" s="156"/>
      <c r="AP494" s="156"/>
      <c r="AQ494" s="157">
        <f>'(7) vstupní data'!$B$9</f>
        <v>0</v>
      </c>
      <c r="AR494" s="157"/>
      <c r="AS494" s="157"/>
      <c r="AT494" s="157"/>
      <c r="AU494" s="157"/>
      <c r="AV494" s="157"/>
      <c r="AW494" s="157"/>
      <c r="AX494" s="157"/>
      <c r="AY494" s="157"/>
      <c r="AZ494" s="157"/>
      <c r="BA494" s="157"/>
      <c r="BB494" s="157"/>
      <c r="BC494" s="157"/>
      <c r="BD494" s="157"/>
      <c r="BE494" s="157"/>
      <c r="BF494" s="145"/>
      <c r="BG494" s="145"/>
      <c r="BH494" s="145"/>
      <c r="BI494" s="145"/>
      <c r="BJ494" s="294"/>
      <c r="BK494" s="294"/>
      <c r="BL494" s="294"/>
      <c r="BM494" s="294"/>
    </row>
    <row r="495" spans="1:65" ht="13.5" customHeight="1">
      <c r="A495" s="144"/>
      <c r="B495" s="145"/>
      <c r="C495" s="145" t="s">
        <v>69</v>
      </c>
      <c r="D495" s="145"/>
      <c r="E495" s="145"/>
      <c r="F495" s="145"/>
      <c r="G495" s="145"/>
      <c r="H495" s="145"/>
      <c r="I495" s="145"/>
      <c r="J495" s="145"/>
      <c r="K495" s="158" t="s">
        <v>70</v>
      </c>
      <c r="L495" s="145"/>
      <c r="M495" s="145"/>
      <c r="N495" s="145"/>
      <c r="O495" s="159" t="str">
        <f>VLOOKUP(BL495,'(7) vstupní data'!$H$2:$P$29,2,0)</f>
        <v>TJ Kralupy</v>
      </c>
      <c r="P495" s="159"/>
      <c r="Q495" s="159"/>
      <c r="R495" s="159"/>
      <c r="S495" s="159"/>
      <c r="T495" s="159"/>
      <c r="U495" s="159"/>
      <c r="V495" s="159"/>
      <c r="W495" s="159"/>
      <c r="X495" s="160" t="s">
        <v>71</v>
      </c>
      <c r="Y495" s="160"/>
      <c r="Z495" s="160"/>
      <c r="AA495" s="160"/>
      <c r="AB495" s="161" t="str">
        <f>VLOOKUP(BL495,'(7) vstupní data'!$H$2:$P$29,6,0)</f>
        <v>VK České Budějovice</v>
      </c>
      <c r="AC495" s="161"/>
      <c r="AD495" s="161"/>
      <c r="AE495" s="161"/>
      <c r="AF495" s="161"/>
      <c r="AG495" s="161"/>
      <c r="AH495" s="161"/>
      <c r="AI495" s="161"/>
      <c r="AJ495" s="161"/>
      <c r="AK495" s="145"/>
      <c r="AL495" s="155"/>
      <c r="AM495" s="156" t="s">
        <v>72</v>
      </c>
      <c r="AN495" s="158"/>
      <c r="AO495" s="158"/>
      <c r="AP495" s="158"/>
      <c r="AQ495" s="157" t="str">
        <f>'(7) vstupní data'!$B$8</f>
        <v>starší žákyně</v>
      </c>
      <c r="AR495" s="157"/>
      <c r="AS495" s="157"/>
      <c r="AT495" s="157"/>
      <c r="AU495" s="157"/>
      <c r="AV495" s="157"/>
      <c r="AW495" s="157"/>
      <c r="AX495" s="157"/>
      <c r="AY495" s="157"/>
      <c r="AZ495" s="157"/>
      <c r="BA495" s="157"/>
      <c r="BB495" s="157"/>
      <c r="BC495" s="157"/>
      <c r="BD495" s="157"/>
      <c r="BE495" s="157"/>
      <c r="BF495" s="162"/>
      <c r="BG495" s="162"/>
      <c r="BH495" s="162"/>
      <c r="BI495" s="162"/>
      <c r="BJ495" s="163" t="str">
        <f>LEFT('(7) vstupní data'!$B$6,2)</f>
        <v>25</v>
      </c>
      <c r="BK495" s="164" t="s">
        <v>73</v>
      </c>
      <c r="BL495" s="165">
        <f>'(7) vstupní data'!H14</f>
        <v>13</v>
      </c>
      <c r="BM495" s="165"/>
    </row>
    <row r="496" spans="1:65" ht="13.5" customHeight="1">
      <c r="A496" s="144"/>
      <c r="B496" s="166"/>
      <c r="C496" s="145"/>
      <c r="D496" s="145"/>
      <c r="E496" s="145"/>
      <c r="F496" s="145"/>
      <c r="G496" s="145"/>
      <c r="H496" s="145"/>
      <c r="I496" s="145"/>
      <c r="J496" s="145"/>
      <c r="K496" s="167"/>
      <c r="L496" s="167"/>
      <c r="M496" s="167"/>
      <c r="N496" s="167"/>
      <c r="O496" s="168"/>
      <c r="P496" s="169"/>
      <c r="Q496" s="169"/>
      <c r="R496" s="169"/>
      <c r="S496" s="169"/>
      <c r="T496" s="169"/>
      <c r="U496" s="169"/>
      <c r="V496" s="169"/>
      <c r="W496" s="169"/>
      <c r="X496" s="170"/>
      <c r="Y496" s="170"/>
      <c r="Z496" s="170"/>
      <c r="AA496" s="170"/>
      <c r="AB496" s="168"/>
      <c r="AC496" s="169"/>
      <c r="AD496" s="169"/>
      <c r="AE496" s="169"/>
      <c r="AF496" s="169"/>
      <c r="AG496" s="169"/>
      <c r="AH496" s="169"/>
      <c r="AI496" s="169"/>
      <c r="AJ496" s="169"/>
      <c r="AK496" s="145"/>
      <c r="AL496" s="144"/>
      <c r="AM496" s="158"/>
      <c r="AN496" s="158"/>
      <c r="AO496" s="158"/>
      <c r="AP496" s="158"/>
      <c r="AQ496" s="166"/>
      <c r="AR496" s="162"/>
      <c r="AS496" s="162"/>
      <c r="AT496" s="162"/>
      <c r="AU496" s="162"/>
      <c r="AV496" s="162"/>
      <c r="AW496" s="162"/>
      <c r="AX496" s="162"/>
      <c r="AY496" s="162"/>
      <c r="AZ496" s="162"/>
      <c r="BA496" s="162"/>
      <c r="BB496" s="162"/>
      <c r="BC496" s="162"/>
      <c r="BD496" s="162"/>
      <c r="BE496" s="162"/>
      <c r="BF496" s="162"/>
      <c r="BG496" s="162"/>
      <c r="BH496" s="162"/>
      <c r="BI496" s="162"/>
      <c r="BJ496" s="163"/>
      <c r="BK496" s="164"/>
      <c r="BL496" s="165"/>
      <c r="BM496" s="165"/>
    </row>
    <row r="497" spans="1:65" ht="13.5" customHeight="1">
      <c r="A497" s="171" t="s">
        <v>53</v>
      </c>
      <c r="B497" s="172"/>
      <c r="C497" s="172"/>
      <c r="D497" s="172"/>
      <c r="E497" s="172"/>
      <c r="F497" s="173" t="str">
        <f>'(7) vstupní data'!$B$11</f>
        <v>3.skupina</v>
      </c>
      <c r="G497" s="173"/>
      <c r="H497" s="173"/>
      <c r="I497" s="173"/>
      <c r="J497" s="173"/>
      <c r="K497" s="172"/>
      <c r="L497" s="172" t="s">
        <v>74</v>
      </c>
      <c r="M497" s="174">
        <f>VLOOKUP(BL495,'(7) tabulka + rozpis'!$D$23:$G$37,2,0)</f>
        <v>0.6458413333333334</v>
      </c>
      <c r="N497" s="174"/>
      <c r="O497" s="174"/>
      <c r="P497" s="172" t="s">
        <v>75</v>
      </c>
      <c r="Q497" s="175"/>
      <c r="R497" s="176" t="s">
        <v>76</v>
      </c>
      <c r="S497" s="176"/>
      <c r="T497" s="176"/>
      <c r="U497" s="176"/>
      <c r="V497" s="177" t="str">
        <f>'(7) vstupní data'!$B$1</f>
        <v>TJ Orion Praha</v>
      </c>
      <c r="W497" s="177"/>
      <c r="X497" s="177"/>
      <c r="Y497" s="177"/>
      <c r="Z497" s="177"/>
      <c r="AA497" s="177"/>
      <c r="AB497" s="177"/>
      <c r="AC497" s="177"/>
      <c r="AD497" s="177"/>
      <c r="AE497" s="177"/>
      <c r="AF497" s="177"/>
      <c r="AG497" s="177"/>
      <c r="AH497" s="177"/>
      <c r="AI497" s="177"/>
      <c r="AJ497" s="177"/>
      <c r="AK497" s="177"/>
      <c r="AL497" s="178" t="s">
        <v>77</v>
      </c>
      <c r="AM497" s="179"/>
      <c r="AN497" s="179"/>
      <c r="AO497" s="179"/>
      <c r="AP497" s="180"/>
      <c r="AQ497" s="181" t="s">
        <v>78</v>
      </c>
      <c r="AR497" s="181"/>
      <c r="AS497" s="181"/>
      <c r="AT497" s="181"/>
      <c r="AU497" s="181"/>
      <c r="AV497" s="181"/>
      <c r="AW497" s="181"/>
      <c r="AX497" s="181"/>
      <c r="AY497" s="181"/>
      <c r="AZ497" s="181"/>
      <c r="BA497" s="181"/>
      <c r="BB497" s="181"/>
      <c r="BC497" s="181"/>
      <c r="BD497" s="181"/>
      <c r="BE497" s="180"/>
      <c r="BF497" s="180"/>
      <c r="BG497" s="180"/>
      <c r="BH497" s="180"/>
      <c r="BI497" s="180"/>
      <c r="BJ497" s="163"/>
      <c r="BK497" s="164"/>
      <c r="BL497" s="165"/>
      <c r="BM497" s="165"/>
    </row>
    <row r="498" spans="1:65" ht="13.5" customHeight="1">
      <c r="A498" s="182"/>
      <c r="B498" s="183" t="s">
        <v>79</v>
      </c>
      <c r="C498" s="183"/>
      <c r="D498" s="183"/>
      <c r="E498" s="183"/>
      <c r="F498" s="183"/>
      <c r="G498" s="183"/>
      <c r="H498" s="183"/>
      <c r="I498" s="183"/>
      <c r="J498" s="183"/>
      <c r="K498" s="183"/>
      <c r="L498" s="183"/>
      <c r="M498" s="183"/>
      <c r="N498" s="183"/>
      <c r="O498" s="183" t="s">
        <v>80</v>
      </c>
      <c r="P498" s="183"/>
      <c r="Q498" s="183"/>
      <c r="R498" s="183"/>
      <c r="S498" s="183"/>
      <c r="T498" s="183"/>
      <c r="U498" s="183"/>
      <c r="V498" s="183"/>
      <c r="W498" s="183"/>
      <c r="X498" s="183"/>
      <c r="Y498" s="183"/>
      <c r="Z498" s="183"/>
      <c r="AA498" s="183"/>
      <c r="AB498" s="183" t="s">
        <v>81</v>
      </c>
      <c r="AC498" s="183"/>
      <c r="AD498" s="183"/>
      <c r="AE498" s="183"/>
      <c r="AF498" s="183"/>
      <c r="AG498" s="183"/>
      <c r="AH498" s="183"/>
      <c r="AI498" s="183"/>
      <c r="AJ498" s="183"/>
      <c r="AK498" s="183"/>
      <c r="AL498" s="183"/>
      <c r="AM498" s="183"/>
      <c r="AN498" s="183"/>
      <c r="AO498" s="183" t="s">
        <v>82</v>
      </c>
      <c r="AP498" s="183"/>
      <c r="AQ498" s="183"/>
      <c r="AR498" s="183"/>
      <c r="AS498" s="183"/>
      <c r="AT498" s="183"/>
      <c r="AU498" s="183"/>
      <c r="AV498" s="183"/>
      <c r="AW498" s="183"/>
      <c r="AX498" s="183"/>
      <c r="AY498" s="183"/>
      <c r="AZ498" s="183"/>
      <c r="BA498" s="183"/>
      <c r="BB498" s="183" t="s">
        <v>83</v>
      </c>
      <c r="BC498" s="183"/>
      <c r="BD498" s="183"/>
      <c r="BE498" s="183"/>
      <c r="BF498" s="183"/>
      <c r="BG498" s="183"/>
      <c r="BH498" s="183"/>
      <c r="BI498" s="183"/>
      <c r="BJ498" s="184"/>
      <c r="BK498" s="184"/>
      <c r="BL498" s="184"/>
      <c r="BM498" s="185"/>
    </row>
    <row r="499" spans="1:65" ht="13.5" customHeight="1">
      <c r="A499" s="155"/>
      <c r="B499" s="187" t="s">
        <v>84</v>
      </c>
      <c r="C499" s="187"/>
      <c r="D499" s="187"/>
      <c r="E499" s="187"/>
      <c r="F499" s="187"/>
      <c r="G499" s="187"/>
      <c r="H499" s="188" t="s">
        <v>85</v>
      </c>
      <c r="I499" s="188"/>
      <c r="J499" s="188"/>
      <c r="K499" s="188"/>
      <c r="L499" s="188"/>
      <c r="M499" s="188"/>
      <c r="N499" s="166"/>
      <c r="O499" s="187" t="s">
        <v>84</v>
      </c>
      <c r="P499" s="187"/>
      <c r="Q499" s="187"/>
      <c r="R499" s="187"/>
      <c r="S499" s="187"/>
      <c r="T499" s="187"/>
      <c r="U499" s="188" t="s">
        <v>85</v>
      </c>
      <c r="V499" s="188"/>
      <c r="W499" s="188"/>
      <c r="X499" s="188"/>
      <c r="Y499" s="188"/>
      <c r="Z499" s="188"/>
      <c r="AA499" s="166"/>
      <c r="AB499" s="187" t="s">
        <v>84</v>
      </c>
      <c r="AC499" s="187"/>
      <c r="AD499" s="187"/>
      <c r="AE499" s="187"/>
      <c r="AF499" s="187"/>
      <c r="AG499" s="187"/>
      <c r="AH499" s="188" t="s">
        <v>85</v>
      </c>
      <c r="AI499" s="188"/>
      <c r="AJ499" s="188"/>
      <c r="AK499" s="188"/>
      <c r="AL499" s="188"/>
      <c r="AM499" s="188"/>
      <c r="AN499" s="166"/>
      <c r="AO499" s="187" t="s">
        <v>84</v>
      </c>
      <c r="AP499" s="187"/>
      <c r="AQ499" s="187"/>
      <c r="AR499" s="187"/>
      <c r="AS499" s="187"/>
      <c r="AT499" s="187"/>
      <c r="AU499" s="188" t="s">
        <v>85</v>
      </c>
      <c r="AV499" s="188"/>
      <c r="AW499" s="188"/>
      <c r="AX499" s="188"/>
      <c r="AY499" s="188"/>
      <c r="AZ499" s="188"/>
      <c r="BA499" s="166"/>
      <c r="BB499" s="187" t="s">
        <v>84</v>
      </c>
      <c r="BC499" s="187"/>
      <c r="BD499" s="187"/>
      <c r="BE499" s="187"/>
      <c r="BF499" s="187"/>
      <c r="BG499" s="187"/>
      <c r="BH499" s="188" t="s">
        <v>85</v>
      </c>
      <c r="BI499" s="188"/>
      <c r="BJ499" s="188"/>
      <c r="BK499" s="188"/>
      <c r="BL499" s="188"/>
      <c r="BM499" s="188"/>
    </row>
    <row r="500" spans="1:65" ht="13.5" customHeight="1">
      <c r="A500" s="155"/>
      <c r="B500" s="189" t="s">
        <v>86</v>
      </c>
      <c r="C500" s="189"/>
      <c r="D500" s="189"/>
      <c r="E500" s="189"/>
      <c r="F500" s="189"/>
      <c r="G500" s="189"/>
      <c r="H500" s="190" t="s">
        <v>86</v>
      </c>
      <c r="I500" s="190"/>
      <c r="J500" s="190"/>
      <c r="K500" s="190"/>
      <c r="L500" s="190"/>
      <c r="M500" s="190"/>
      <c r="N500" s="166"/>
      <c r="O500" s="189" t="s">
        <v>86</v>
      </c>
      <c r="P500" s="189"/>
      <c r="Q500" s="189"/>
      <c r="R500" s="189"/>
      <c r="S500" s="189"/>
      <c r="T500" s="189"/>
      <c r="U500" s="190" t="s">
        <v>86</v>
      </c>
      <c r="V500" s="190"/>
      <c r="W500" s="190"/>
      <c r="X500" s="190"/>
      <c r="Y500" s="190"/>
      <c r="Z500" s="190"/>
      <c r="AA500" s="166"/>
      <c r="AB500" s="189" t="s">
        <v>86</v>
      </c>
      <c r="AC500" s="189"/>
      <c r="AD500" s="189"/>
      <c r="AE500" s="189"/>
      <c r="AF500" s="189"/>
      <c r="AG500" s="189"/>
      <c r="AH500" s="190" t="s">
        <v>86</v>
      </c>
      <c r="AI500" s="190"/>
      <c r="AJ500" s="190"/>
      <c r="AK500" s="190"/>
      <c r="AL500" s="190"/>
      <c r="AM500" s="190"/>
      <c r="AN500" s="166"/>
      <c r="AO500" s="189" t="s">
        <v>86</v>
      </c>
      <c r="AP500" s="189"/>
      <c r="AQ500" s="189"/>
      <c r="AR500" s="189"/>
      <c r="AS500" s="189"/>
      <c r="AT500" s="189"/>
      <c r="AU500" s="190" t="s">
        <v>86</v>
      </c>
      <c r="AV500" s="190"/>
      <c r="AW500" s="190"/>
      <c r="AX500" s="190"/>
      <c r="AY500" s="190"/>
      <c r="AZ500" s="190"/>
      <c r="BA500" s="166"/>
      <c r="BB500" s="189" t="s">
        <v>86</v>
      </c>
      <c r="BC500" s="189"/>
      <c r="BD500" s="189"/>
      <c r="BE500" s="189"/>
      <c r="BF500" s="189"/>
      <c r="BG500" s="189"/>
      <c r="BH500" s="190" t="s">
        <v>86</v>
      </c>
      <c r="BI500" s="190"/>
      <c r="BJ500" s="190"/>
      <c r="BK500" s="190"/>
      <c r="BL500" s="190"/>
      <c r="BM500" s="190"/>
    </row>
    <row r="501" spans="1:65" ht="13.5" customHeight="1">
      <c r="A501" s="191" t="s">
        <v>87</v>
      </c>
      <c r="B501" s="192">
        <v>1</v>
      </c>
      <c r="C501" s="193"/>
      <c r="D501" s="194"/>
      <c r="E501" s="194"/>
      <c r="F501" s="195" t="s">
        <v>88</v>
      </c>
      <c r="G501" s="195" t="s">
        <v>89</v>
      </c>
      <c r="H501" s="194">
        <v>1</v>
      </c>
      <c r="I501" s="193"/>
      <c r="J501" s="194"/>
      <c r="K501" s="194"/>
      <c r="L501" s="195" t="s">
        <v>88</v>
      </c>
      <c r="M501" s="196" t="s">
        <v>89</v>
      </c>
      <c r="N501" s="166"/>
      <c r="O501" s="192">
        <v>1</v>
      </c>
      <c r="P501" s="193"/>
      <c r="Q501" s="194"/>
      <c r="R501" s="194"/>
      <c r="S501" s="195" t="s">
        <v>88</v>
      </c>
      <c r="T501" s="195" t="s">
        <v>89</v>
      </c>
      <c r="U501" s="194">
        <v>1</v>
      </c>
      <c r="V501" s="193"/>
      <c r="W501" s="194"/>
      <c r="X501" s="194"/>
      <c r="Y501" s="195" t="s">
        <v>88</v>
      </c>
      <c r="Z501" s="196" t="s">
        <v>89</v>
      </c>
      <c r="AA501" s="166"/>
      <c r="AB501" s="192">
        <v>1</v>
      </c>
      <c r="AC501" s="193"/>
      <c r="AD501" s="194"/>
      <c r="AE501" s="194"/>
      <c r="AF501" s="195" t="s">
        <v>88</v>
      </c>
      <c r="AG501" s="195" t="s">
        <v>89</v>
      </c>
      <c r="AH501" s="194">
        <v>1</v>
      </c>
      <c r="AI501" s="193"/>
      <c r="AJ501" s="194"/>
      <c r="AK501" s="194"/>
      <c r="AL501" s="195" t="s">
        <v>88</v>
      </c>
      <c r="AM501" s="196" t="s">
        <v>89</v>
      </c>
      <c r="AN501" s="166"/>
      <c r="AO501" s="192">
        <v>1</v>
      </c>
      <c r="AP501" s="193"/>
      <c r="AQ501" s="194"/>
      <c r="AR501" s="194"/>
      <c r="AS501" s="195" t="s">
        <v>88</v>
      </c>
      <c r="AT501" s="195" t="s">
        <v>89</v>
      </c>
      <c r="AU501" s="194">
        <v>1</v>
      </c>
      <c r="AV501" s="193"/>
      <c r="AW501" s="194"/>
      <c r="AX501" s="194"/>
      <c r="AY501" s="195" t="s">
        <v>88</v>
      </c>
      <c r="AZ501" s="196" t="s">
        <v>89</v>
      </c>
      <c r="BA501" s="166"/>
      <c r="BB501" s="192">
        <v>1</v>
      </c>
      <c r="BC501" s="193"/>
      <c r="BD501" s="194"/>
      <c r="BE501" s="194"/>
      <c r="BF501" s="195" t="s">
        <v>88</v>
      </c>
      <c r="BG501" s="195" t="s">
        <v>89</v>
      </c>
      <c r="BH501" s="194">
        <v>1</v>
      </c>
      <c r="BI501" s="193"/>
      <c r="BJ501" s="194"/>
      <c r="BK501" s="194"/>
      <c r="BL501" s="195" t="s">
        <v>88</v>
      </c>
      <c r="BM501" s="196" t="s">
        <v>89</v>
      </c>
    </row>
    <row r="502" spans="1:65" ht="13.5" customHeight="1">
      <c r="A502" s="191"/>
      <c r="B502" s="192"/>
      <c r="C502" s="193"/>
      <c r="D502" s="194"/>
      <c r="E502" s="194"/>
      <c r="F502" s="195"/>
      <c r="G502" s="195"/>
      <c r="H502" s="194"/>
      <c r="I502" s="193"/>
      <c r="J502" s="194"/>
      <c r="K502" s="194"/>
      <c r="L502" s="195"/>
      <c r="M502" s="196"/>
      <c r="N502" s="166"/>
      <c r="O502" s="192"/>
      <c r="P502" s="193"/>
      <c r="Q502" s="194"/>
      <c r="R502" s="194"/>
      <c r="S502" s="195"/>
      <c r="T502" s="195"/>
      <c r="U502" s="194"/>
      <c r="V502" s="193"/>
      <c r="W502" s="194"/>
      <c r="X502" s="194"/>
      <c r="Y502" s="195"/>
      <c r="Z502" s="196"/>
      <c r="AA502" s="166"/>
      <c r="AB502" s="192"/>
      <c r="AC502" s="193"/>
      <c r="AD502" s="194"/>
      <c r="AE502" s="194"/>
      <c r="AF502" s="195"/>
      <c r="AG502" s="195"/>
      <c r="AH502" s="194"/>
      <c r="AI502" s="193"/>
      <c r="AJ502" s="194"/>
      <c r="AK502" s="194"/>
      <c r="AL502" s="195"/>
      <c r="AM502" s="196"/>
      <c r="AN502" s="166"/>
      <c r="AO502" s="192"/>
      <c r="AP502" s="193"/>
      <c r="AQ502" s="194"/>
      <c r="AR502" s="194"/>
      <c r="AS502" s="195"/>
      <c r="AT502" s="195"/>
      <c r="AU502" s="194"/>
      <c r="AV502" s="193"/>
      <c r="AW502" s="194"/>
      <c r="AX502" s="194"/>
      <c r="AY502" s="195"/>
      <c r="AZ502" s="196"/>
      <c r="BA502" s="166"/>
      <c r="BB502" s="192"/>
      <c r="BC502" s="193"/>
      <c r="BD502" s="194"/>
      <c r="BE502" s="194"/>
      <c r="BF502" s="195"/>
      <c r="BG502" s="195"/>
      <c r="BH502" s="194"/>
      <c r="BI502" s="193"/>
      <c r="BJ502" s="194"/>
      <c r="BK502" s="194"/>
      <c r="BL502" s="195"/>
      <c r="BM502" s="196"/>
    </row>
    <row r="503" spans="1:65" ht="13.5" customHeight="1">
      <c r="A503" s="191"/>
      <c r="B503" s="192">
        <v>2</v>
      </c>
      <c r="C503" s="193"/>
      <c r="D503" s="194"/>
      <c r="E503" s="194"/>
      <c r="F503" s="195"/>
      <c r="G503" s="195"/>
      <c r="H503" s="194">
        <v>2</v>
      </c>
      <c r="I503" s="193"/>
      <c r="J503" s="194"/>
      <c r="K503" s="194"/>
      <c r="L503" s="195"/>
      <c r="M503" s="196"/>
      <c r="N503" s="166"/>
      <c r="O503" s="192">
        <v>2</v>
      </c>
      <c r="P503" s="193"/>
      <c r="Q503" s="194"/>
      <c r="R503" s="194"/>
      <c r="S503" s="195"/>
      <c r="T503" s="195"/>
      <c r="U503" s="194">
        <v>2</v>
      </c>
      <c r="V503" s="193"/>
      <c r="W503" s="194"/>
      <c r="X503" s="194"/>
      <c r="Y503" s="195"/>
      <c r="Z503" s="196"/>
      <c r="AA503" s="166"/>
      <c r="AB503" s="192">
        <v>2</v>
      </c>
      <c r="AC503" s="193"/>
      <c r="AD503" s="194"/>
      <c r="AE503" s="194"/>
      <c r="AF503" s="195"/>
      <c r="AG503" s="195"/>
      <c r="AH503" s="194">
        <v>2</v>
      </c>
      <c r="AI503" s="193"/>
      <c r="AJ503" s="194"/>
      <c r="AK503" s="194"/>
      <c r="AL503" s="195"/>
      <c r="AM503" s="196"/>
      <c r="AN503" s="166"/>
      <c r="AO503" s="192">
        <v>2</v>
      </c>
      <c r="AP503" s="193"/>
      <c r="AQ503" s="194"/>
      <c r="AR503" s="194"/>
      <c r="AS503" s="195"/>
      <c r="AT503" s="195"/>
      <c r="AU503" s="194">
        <v>2</v>
      </c>
      <c r="AV503" s="193"/>
      <c r="AW503" s="194"/>
      <c r="AX503" s="194"/>
      <c r="AY503" s="195"/>
      <c r="AZ503" s="196"/>
      <c r="BA503" s="166"/>
      <c r="BB503" s="192">
        <v>2</v>
      </c>
      <c r="BC503" s="193"/>
      <c r="BD503" s="194"/>
      <c r="BE503" s="194"/>
      <c r="BF503" s="195"/>
      <c r="BG503" s="195"/>
      <c r="BH503" s="194">
        <v>2</v>
      </c>
      <c r="BI503" s="193"/>
      <c r="BJ503" s="194"/>
      <c r="BK503" s="194"/>
      <c r="BL503" s="195"/>
      <c r="BM503" s="196"/>
    </row>
    <row r="504" spans="1:65" ht="13.5" customHeight="1">
      <c r="A504" s="191"/>
      <c r="B504" s="192"/>
      <c r="C504" s="193"/>
      <c r="D504" s="194"/>
      <c r="E504" s="194"/>
      <c r="F504" s="195"/>
      <c r="G504" s="195"/>
      <c r="H504" s="194"/>
      <c r="I504" s="193"/>
      <c r="J504" s="194"/>
      <c r="K504" s="194"/>
      <c r="L504" s="195"/>
      <c r="M504" s="196"/>
      <c r="N504" s="166"/>
      <c r="O504" s="192"/>
      <c r="P504" s="193"/>
      <c r="Q504" s="194"/>
      <c r="R504" s="194"/>
      <c r="S504" s="195"/>
      <c r="T504" s="195"/>
      <c r="U504" s="194"/>
      <c r="V504" s="193"/>
      <c r="W504" s="194"/>
      <c r="X504" s="194"/>
      <c r="Y504" s="195"/>
      <c r="Z504" s="196"/>
      <c r="AA504" s="166"/>
      <c r="AB504" s="192"/>
      <c r="AC504" s="193"/>
      <c r="AD504" s="194"/>
      <c r="AE504" s="194"/>
      <c r="AF504" s="195"/>
      <c r="AG504" s="195"/>
      <c r="AH504" s="194"/>
      <c r="AI504" s="193"/>
      <c r="AJ504" s="194"/>
      <c r="AK504" s="194"/>
      <c r="AL504" s="195"/>
      <c r="AM504" s="196"/>
      <c r="AN504" s="166"/>
      <c r="AO504" s="192"/>
      <c r="AP504" s="193"/>
      <c r="AQ504" s="194"/>
      <c r="AR504" s="194"/>
      <c r="AS504" s="195"/>
      <c r="AT504" s="195"/>
      <c r="AU504" s="194"/>
      <c r="AV504" s="193"/>
      <c r="AW504" s="194"/>
      <c r="AX504" s="194"/>
      <c r="AY504" s="195"/>
      <c r="AZ504" s="196"/>
      <c r="BA504" s="166"/>
      <c r="BB504" s="192"/>
      <c r="BC504" s="193"/>
      <c r="BD504" s="194"/>
      <c r="BE504" s="194"/>
      <c r="BF504" s="195"/>
      <c r="BG504" s="195"/>
      <c r="BH504" s="194"/>
      <c r="BI504" s="193"/>
      <c r="BJ504" s="194"/>
      <c r="BK504" s="194"/>
      <c r="BL504" s="195"/>
      <c r="BM504" s="196"/>
    </row>
    <row r="505" spans="1:65" ht="13.5" customHeight="1">
      <c r="A505" s="191"/>
      <c r="B505" s="192">
        <v>3</v>
      </c>
      <c r="C505" s="193"/>
      <c r="D505" s="194"/>
      <c r="E505" s="194"/>
      <c r="F505" s="195"/>
      <c r="G505" s="195"/>
      <c r="H505" s="194">
        <v>3</v>
      </c>
      <c r="I505" s="193"/>
      <c r="J505" s="194"/>
      <c r="K505" s="194"/>
      <c r="L505" s="195"/>
      <c r="M505" s="196"/>
      <c r="N505" s="166"/>
      <c r="O505" s="192">
        <v>3</v>
      </c>
      <c r="P505" s="193"/>
      <c r="Q505" s="194"/>
      <c r="R505" s="194"/>
      <c r="S505" s="195"/>
      <c r="T505" s="195"/>
      <c r="U505" s="194">
        <v>3</v>
      </c>
      <c r="V505" s="193"/>
      <c r="W505" s="194"/>
      <c r="X505" s="194"/>
      <c r="Y505" s="195"/>
      <c r="Z505" s="196"/>
      <c r="AA505" s="166"/>
      <c r="AB505" s="192">
        <v>3</v>
      </c>
      <c r="AC505" s="193"/>
      <c r="AD505" s="194"/>
      <c r="AE505" s="194"/>
      <c r="AF505" s="195"/>
      <c r="AG505" s="195"/>
      <c r="AH505" s="194">
        <v>3</v>
      </c>
      <c r="AI505" s="193"/>
      <c r="AJ505" s="194"/>
      <c r="AK505" s="194"/>
      <c r="AL505" s="195"/>
      <c r="AM505" s="196"/>
      <c r="AN505" s="166"/>
      <c r="AO505" s="192">
        <v>3</v>
      </c>
      <c r="AP505" s="193"/>
      <c r="AQ505" s="194"/>
      <c r="AR505" s="194"/>
      <c r="AS505" s="195"/>
      <c r="AT505" s="195"/>
      <c r="AU505" s="194">
        <v>3</v>
      </c>
      <c r="AV505" s="193"/>
      <c r="AW505" s="194"/>
      <c r="AX505" s="194"/>
      <c r="AY505" s="195"/>
      <c r="AZ505" s="196"/>
      <c r="BA505" s="166"/>
      <c r="BB505" s="192">
        <v>3</v>
      </c>
      <c r="BC505" s="193"/>
      <c r="BD505" s="194"/>
      <c r="BE505" s="194"/>
      <c r="BF505" s="195"/>
      <c r="BG505" s="195"/>
      <c r="BH505" s="194">
        <v>3</v>
      </c>
      <c r="BI505" s="193"/>
      <c r="BJ505" s="194"/>
      <c r="BK505" s="194"/>
      <c r="BL505" s="195"/>
      <c r="BM505" s="196"/>
    </row>
    <row r="506" spans="1:65" ht="13.5" customHeight="1">
      <c r="A506" s="191"/>
      <c r="B506" s="192"/>
      <c r="C506" s="193"/>
      <c r="D506" s="194"/>
      <c r="E506" s="194"/>
      <c r="F506" s="195"/>
      <c r="G506" s="195"/>
      <c r="H506" s="194"/>
      <c r="I506" s="193"/>
      <c r="J506" s="194"/>
      <c r="K506" s="194"/>
      <c r="L506" s="195"/>
      <c r="M506" s="196"/>
      <c r="N506" s="166"/>
      <c r="O506" s="192"/>
      <c r="P506" s="193"/>
      <c r="Q506" s="194"/>
      <c r="R506" s="194"/>
      <c r="S506" s="195"/>
      <c r="T506" s="195"/>
      <c r="U506" s="194"/>
      <c r="V506" s="193"/>
      <c r="W506" s="194"/>
      <c r="X506" s="194"/>
      <c r="Y506" s="195"/>
      <c r="Z506" s="196"/>
      <c r="AA506" s="166"/>
      <c r="AB506" s="192"/>
      <c r="AC506" s="193"/>
      <c r="AD506" s="194"/>
      <c r="AE506" s="194"/>
      <c r="AF506" s="195"/>
      <c r="AG506" s="195"/>
      <c r="AH506" s="194"/>
      <c r="AI506" s="193"/>
      <c r="AJ506" s="194"/>
      <c r="AK506" s="194"/>
      <c r="AL506" s="195"/>
      <c r="AM506" s="196"/>
      <c r="AN506" s="166"/>
      <c r="AO506" s="192"/>
      <c r="AP506" s="193"/>
      <c r="AQ506" s="194"/>
      <c r="AR506" s="194"/>
      <c r="AS506" s="195"/>
      <c r="AT506" s="195"/>
      <c r="AU506" s="194"/>
      <c r="AV506" s="193"/>
      <c r="AW506" s="194"/>
      <c r="AX506" s="194"/>
      <c r="AY506" s="195"/>
      <c r="AZ506" s="196"/>
      <c r="BA506" s="166"/>
      <c r="BB506" s="192"/>
      <c r="BC506" s="193"/>
      <c r="BD506" s="194"/>
      <c r="BE506" s="194"/>
      <c r="BF506" s="195"/>
      <c r="BG506" s="195"/>
      <c r="BH506" s="194"/>
      <c r="BI506" s="193"/>
      <c r="BJ506" s="194"/>
      <c r="BK506" s="194"/>
      <c r="BL506" s="195"/>
      <c r="BM506" s="196"/>
    </row>
    <row r="507" spans="1:65" ht="13.5" customHeight="1">
      <c r="A507" s="191"/>
      <c r="B507" s="192">
        <v>4</v>
      </c>
      <c r="C507" s="193"/>
      <c r="D507" s="194"/>
      <c r="E507" s="194"/>
      <c r="F507" s="195"/>
      <c r="G507" s="195"/>
      <c r="H507" s="194">
        <v>4</v>
      </c>
      <c r="I507" s="193"/>
      <c r="J507" s="194"/>
      <c r="K507" s="194"/>
      <c r="L507" s="195"/>
      <c r="M507" s="196"/>
      <c r="N507" s="166"/>
      <c r="O507" s="192">
        <v>4</v>
      </c>
      <c r="P507" s="193"/>
      <c r="Q507" s="194"/>
      <c r="R507" s="194"/>
      <c r="S507" s="195"/>
      <c r="T507" s="195"/>
      <c r="U507" s="194">
        <v>4</v>
      </c>
      <c r="V507" s="193"/>
      <c r="W507" s="194"/>
      <c r="X507" s="194"/>
      <c r="Y507" s="195"/>
      <c r="Z507" s="196"/>
      <c r="AA507" s="166"/>
      <c r="AB507" s="192">
        <v>4</v>
      </c>
      <c r="AC507" s="193"/>
      <c r="AD507" s="194"/>
      <c r="AE507" s="194"/>
      <c r="AF507" s="195"/>
      <c r="AG507" s="195"/>
      <c r="AH507" s="194">
        <v>4</v>
      </c>
      <c r="AI507" s="193"/>
      <c r="AJ507" s="194"/>
      <c r="AK507" s="194"/>
      <c r="AL507" s="195"/>
      <c r="AM507" s="196"/>
      <c r="AN507" s="166"/>
      <c r="AO507" s="192">
        <v>4</v>
      </c>
      <c r="AP507" s="193"/>
      <c r="AQ507" s="194"/>
      <c r="AR507" s="194"/>
      <c r="AS507" s="195"/>
      <c r="AT507" s="195"/>
      <c r="AU507" s="194">
        <v>4</v>
      </c>
      <c r="AV507" s="193"/>
      <c r="AW507" s="194"/>
      <c r="AX507" s="194"/>
      <c r="AY507" s="195"/>
      <c r="AZ507" s="196"/>
      <c r="BA507" s="166"/>
      <c r="BB507" s="192">
        <v>4</v>
      </c>
      <c r="BC507" s="193"/>
      <c r="BD507" s="194"/>
      <c r="BE507" s="194"/>
      <c r="BF507" s="195"/>
      <c r="BG507" s="195"/>
      <c r="BH507" s="194">
        <v>4</v>
      </c>
      <c r="BI507" s="193"/>
      <c r="BJ507" s="194"/>
      <c r="BK507" s="194"/>
      <c r="BL507" s="195"/>
      <c r="BM507" s="196"/>
    </row>
    <row r="508" spans="1:65" ht="13.5" customHeight="1">
      <c r="A508" s="191"/>
      <c r="B508" s="192"/>
      <c r="C508" s="193"/>
      <c r="D508" s="194"/>
      <c r="E508" s="194"/>
      <c r="F508" s="195"/>
      <c r="G508" s="195"/>
      <c r="H508" s="194"/>
      <c r="I508" s="193"/>
      <c r="J508" s="194"/>
      <c r="K508" s="194"/>
      <c r="L508" s="195"/>
      <c r="M508" s="196"/>
      <c r="N508" s="166"/>
      <c r="O508" s="192"/>
      <c r="P508" s="193"/>
      <c r="Q508" s="194"/>
      <c r="R508" s="194"/>
      <c r="S508" s="195"/>
      <c r="T508" s="195"/>
      <c r="U508" s="194"/>
      <c r="V508" s="193"/>
      <c r="W508" s="194"/>
      <c r="X508" s="194"/>
      <c r="Y508" s="195"/>
      <c r="Z508" s="196"/>
      <c r="AA508" s="166"/>
      <c r="AB508" s="192"/>
      <c r="AC508" s="193"/>
      <c r="AD508" s="194"/>
      <c r="AE508" s="194"/>
      <c r="AF508" s="195"/>
      <c r="AG508" s="195"/>
      <c r="AH508" s="194"/>
      <c r="AI508" s="193"/>
      <c r="AJ508" s="194"/>
      <c r="AK508" s="194"/>
      <c r="AL508" s="195"/>
      <c r="AM508" s="196"/>
      <c r="AN508" s="166"/>
      <c r="AO508" s="192"/>
      <c r="AP508" s="193"/>
      <c r="AQ508" s="194"/>
      <c r="AR508" s="194"/>
      <c r="AS508" s="195"/>
      <c r="AT508" s="195"/>
      <c r="AU508" s="194"/>
      <c r="AV508" s="193"/>
      <c r="AW508" s="194"/>
      <c r="AX508" s="194"/>
      <c r="AY508" s="195"/>
      <c r="AZ508" s="196"/>
      <c r="BA508" s="166"/>
      <c r="BB508" s="192"/>
      <c r="BC508" s="193"/>
      <c r="BD508" s="194"/>
      <c r="BE508" s="194"/>
      <c r="BF508" s="195"/>
      <c r="BG508" s="195"/>
      <c r="BH508" s="194"/>
      <c r="BI508" s="193"/>
      <c r="BJ508" s="194"/>
      <c r="BK508" s="194"/>
      <c r="BL508" s="195"/>
      <c r="BM508" s="196"/>
    </row>
    <row r="509" spans="1:65" ht="13.5" customHeight="1">
      <c r="A509" s="191"/>
      <c r="B509" s="192">
        <v>5</v>
      </c>
      <c r="C509" s="193"/>
      <c r="D509" s="194"/>
      <c r="E509" s="194"/>
      <c r="F509" s="195"/>
      <c r="G509" s="195"/>
      <c r="H509" s="194">
        <v>5</v>
      </c>
      <c r="I509" s="193"/>
      <c r="J509" s="194"/>
      <c r="K509" s="194"/>
      <c r="L509" s="195"/>
      <c r="M509" s="196"/>
      <c r="N509" s="166"/>
      <c r="O509" s="192">
        <v>5</v>
      </c>
      <c r="P509" s="193"/>
      <c r="Q509" s="194"/>
      <c r="R509" s="194"/>
      <c r="S509" s="195"/>
      <c r="T509" s="195"/>
      <c r="U509" s="194">
        <v>5</v>
      </c>
      <c r="V509" s="193"/>
      <c r="W509" s="194"/>
      <c r="X509" s="194"/>
      <c r="Y509" s="195"/>
      <c r="Z509" s="196"/>
      <c r="AA509" s="166"/>
      <c r="AB509" s="192">
        <v>5</v>
      </c>
      <c r="AC509" s="193"/>
      <c r="AD509" s="194"/>
      <c r="AE509" s="194"/>
      <c r="AF509" s="195"/>
      <c r="AG509" s="195"/>
      <c r="AH509" s="194">
        <v>5</v>
      </c>
      <c r="AI509" s="193"/>
      <c r="AJ509" s="194"/>
      <c r="AK509" s="194"/>
      <c r="AL509" s="195"/>
      <c r="AM509" s="196"/>
      <c r="AN509" s="166"/>
      <c r="AO509" s="192">
        <v>5</v>
      </c>
      <c r="AP509" s="193"/>
      <c r="AQ509" s="194"/>
      <c r="AR509" s="194"/>
      <c r="AS509" s="195"/>
      <c r="AT509" s="195"/>
      <c r="AU509" s="194">
        <v>5</v>
      </c>
      <c r="AV509" s="193"/>
      <c r="AW509" s="194"/>
      <c r="AX509" s="194"/>
      <c r="AY509" s="195"/>
      <c r="AZ509" s="196"/>
      <c r="BA509" s="166"/>
      <c r="BB509" s="192">
        <v>5</v>
      </c>
      <c r="BC509" s="193"/>
      <c r="BD509" s="194"/>
      <c r="BE509" s="194"/>
      <c r="BF509" s="195"/>
      <c r="BG509" s="195"/>
      <c r="BH509" s="194">
        <v>5</v>
      </c>
      <c r="BI509" s="193"/>
      <c r="BJ509" s="194"/>
      <c r="BK509" s="194"/>
      <c r="BL509" s="195"/>
      <c r="BM509" s="196"/>
    </row>
    <row r="510" spans="1:65" ht="13.5" customHeight="1">
      <c r="A510" s="191"/>
      <c r="B510" s="192"/>
      <c r="C510" s="193"/>
      <c r="D510" s="194"/>
      <c r="E510" s="194"/>
      <c r="F510" s="195"/>
      <c r="G510" s="195"/>
      <c r="H510" s="194"/>
      <c r="I510" s="193"/>
      <c r="J510" s="194"/>
      <c r="K510" s="194"/>
      <c r="L510" s="195"/>
      <c r="M510" s="196"/>
      <c r="N510" s="166"/>
      <c r="O510" s="192"/>
      <c r="P510" s="193"/>
      <c r="Q510" s="194"/>
      <c r="R510" s="194"/>
      <c r="S510" s="195"/>
      <c r="T510" s="195"/>
      <c r="U510" s="194"/>
      <c r="V510" s="193"/>
      <c r="W510" s="194"/>
      <c r="X510" s="194"/>
      <c r="Y510" s="195"/>
      <c r="Z510" s="196"/>
      <c r="AA510" s="166"/>
      <c r="AB510" s="192"/>
      <c r="AC510" s="193"/>
      <c r="AD510" s="194"/>
      <c r="AE510" s="194"/>
      <c r="AF510" s="195"/>
      <c r="AG510" s="195"/>
      <c r="AH510" s="194"/>
      <c r="AI510" s="193"/>
      <c r="AJ510" s="194"/>
      <c r="AK510" s="194"/>
      <c r="AL510" s="195"/>
      <c r="AM510" s="196"/>
      <c r="AN510" s="166"/>
      <c r="AO510" s="192"/>
      <c r="AP510" s="193"/>
      <c r="AQ510" s="194"/>
      <c r="AR510" s="194"/>
      <c r="AS510" s="195"/>
      <c r="AT510" s="195"/>
      <c r="AU510" s="194"/>
      <c r="AV510" s="193"/>
      <c r="AW510" s="194"/>
      <c r="AX510" s="194"/>
      <c r="AY510" s="195"/>
      <c r="AZ510" s="196"/>
      <c r="BA510" s="166"/>
      <c r="BB510" s="192"/>
      <c r="BC510" s="193"/>
      <c r="BD510" s="194"/>
      <c r="BE510" s="194"/>
      <c r="BF510" s="195"/>
      <c r="BG510" s="195"/>
      <c r="BH510" s="194"/>
      <c r="BI510" s="193"/>
      <c r="BJ510" s="194"/>
      <c r="BK510" s="194"/>
      <c r="BL510" s="195"/>
      <c r="BM510" s="196"/>
    </row>
    <row r="511" spans="1:65" ht="13.5" customHeight="1">
      <c r="A511" s="191"/>
      <c r="B511" s="192">
        <v>6</v>
      </c>
      <c r="C511" s="193"/>
      <c r="D511" s="194"/>
      <c r="E511" s="194"/>
      <c r="F511" s="195"/>
      <c r="G511" s="195"/>
      <c r="H511" s="194">
        <v>6</v>
      </c>
      <c r="I511" s="193"/>
      <c r="J511" s="194"/>
      <c r="K511" s="194"/>
      <c r="L511" s="195"/>
      <c r="M511" s="196"/>
      <c r="N511" s="166"/>
      <c r="O511" s="192">
        <v>6</v>
      </c>
      <c r="P511" s="193"/>
      <c r="Q511" s="194"/>
      <c r="R511" s="194"/>
      <c r="S511" s="195"/>
      <c r="T511" s="195"/>
      <c r="U511" s="194">
        <v>6</v>
      </c>
      <c r="V511" s="193"/>
      <c r="W511" s="194"/>
      <c r="X511" s="194"/>
      <c r="Y511" s="195"/>
      <c r="Z511" s="196"/>
      <c r="AA511" s="166"/>
      <c r="AB511" s="192">
        <v>6</v>
      </c>
      <c r="AC511" s="193"/>
      <c r="AD511" s="194"/>
      <c r="AE511" s="194"/>
      <c r="AF511" s="195"/>
      <c r="AG511" s="195"/>
      <c r="AH511" s="194">
        <v>6</v>
      </c>
      <c r="AI511" s="193"/>
      <c r="AJ511" s="194"/>
      <c r="AK511" s="194"/>
      <c r="AL511" s="195"/>
      <c r="AM511" s="196"/>
      <c r="AN511" s="166"/>
      <c r="AO511" s="192">
        <v>6</v>
      </c>
      <c r="AP511" s="193"/>
      <c r="AQ511" s="194"/>
      <c r="AR511" s="194"/>
      <c r="AS511" s="195"/>
      <c r="AT511" s="195"/>
      <c r="AU511" s="194">
        <v>6</v>
      </c>
      <c r="AV511" s="193"/>
      <c r="AW511" s="194"/>
      <c r="AX511" s="194"/>
      <c r="AY511" s="195"/>
      <c r="AZ511" s="196"/>
      <c r="BA511" s="166"/>
      <c r="BB511" s="192">
        <v>6</v>
      </c>
      <c r="BC511" s="193"/>
      <c r="BD511" s="194"/>
      <c r="BE511" s="194"/>
      <c r="BF511" s="195"/>
      <c r="BG511" s="195"/>
      <c r="BH511" s="194">
        <v>6</v>
      </c>
      <c r="BI511" s="193"/>
      <c r="BJ511" s="194"/>
      <c r="BK511" s="194"/>
      <c r="BL511" s="195"/>
      <c r="BM511" s="196"/>
    </row>
    <row r="512" spans="1:65" ht="13.5" customHeight="1">
      <c r="A512" s="191"/>
      <c r="B512" s="192"/>
      <c r="C512" s="193"/>
      <c r="D512" s="194"/>
      <c r="E512" s="194"/>
      <c r="F512" s="195"/>
      <c r="G512" s="195"/>
      <c r="H512" s="194"/>
      <c r="I512" s="193"/>
      <c r="J512" s="194"/>
      <c r="K512" s="194"/>
      <c r="L512" s="195"/>
      <c r="M512" s="196"/>
      <c r="N512" s="166"/>
      <c r="O512" s="192"/>
      <c r="P512" s="193"/>
      <c r="Q512" s="194"/>
      <c r="R512" s="194"/>
      <c r="S512" s="195"/>
      <c r="T512" s="195"/>
      <c r="U512" s="194"/>
      <c r="V512" s="193"/>
      <c r="W512" s="194"/>
      <c r="X512" s="194"/>
      <c r="Y512" s="195"/>
      <c r="Z512" s="196"/>
      <c r="AA512" s="166"/>
      <c r="AB512" s="192"/>
      <c r="AC512" s="193"/>
      <c r="AD512" s="194"/>
      <c r="AE512" s="194"/>
      <c r="AF512" s="195"/>
      <c r="AG512" s="195"/>
      <c r="AH512" s="194"/>
      <c r="AI512" s="193"/>
      <c r="AJ512" s="194"/>
      <c r="AK512" s="194"/>
      <c r="AL512" s="195"/>
      <c r="AM512" s="196"/>
      <c r="AN512" s="166"/>
      <c r="AO512" s="192"/>
      <c r="AP512" s="193"/>
      <c r="AQ512" s="194"/>
      <c r="AR512" s="194"/>
      <c r="AS512" s="195"/>
      <c r="AT512" s="195"/>
      <c r="AU512" s="194"/>
      <c r="AV512" s="193"/>
      <c r="AW512" s="194"/>
      <c r="AX512" s="194"/>
      <c r="AY512" s="195"/>
      <c r="AZ512" s="196"/>
      <c r="BA512" s="166"/>
      <c r="BB512" s="192"/>
      <c r="BC512" s="193"/>
      <c r="BD512" s="194"/>
      <c r="BE512" s="194"/>
      <c r="BF512" s="195"/>
      <c r="BG512" s="195"/>
      <c r="BH512" s="194"/>
      <c r="BI512" s="193"/>
      <c r="BJ512" s="194"/>
      <c r="BK512" s="194"/>
      <c r="BL512" s="195"/>
      <c r="BM512" s="196"/>
    </row>
    <row r="513" spans="1:65" ht="13.5" customHeight="1">
      <c r="A513" s="197"/>
      <c r="B513" s="198" t="s">
        <v>90</v>
      </c>
      <c r="C513" s="198"/>
      <c r="D513" s="199" t="s">
        <v>91</v>
      </c>
      <c r="E513" s="199"/>
      <c r="F513" s="200"/>
      <c r="G513" s="200"/>
      <c r="H513" s="199" t="s">
        <v>90</v>
      </c>
      <c r="I513" s="199"/>
      <c r="J513" s="199" t="s">
        <v>91</v>
      </c>
      <c r="K513" s="199"/>
      <c r="L513" s="201"/>
      <c r="M513" s="201"/>
      <c r="N513" s="166"/>
      <c r="O513" s="198" t="s">
        <v>90</v>
      </c>
      <c r="P513" s="198"/>
      <c r="Q513" s="199" t="s">
        <v>91</v>
      </c>
      <c r="R513" s="199"/>
      <c r="S513" s="200"/>
      <c r="T513" s="200"/>
      <c r="U513" s="202" t="s">
        <v>90</v>
      </c>
      <c r="V513" s="202"/>
      <c r="W513" s="202" t="s">
        <v>91</v>
      </c>
      <c r="X513" s="202"/>
      <c r="Y513" s="201"/>
      <c r="Z513" s="201"/>
      <c r="AA513" s="166"/>
      <c r="AB513" s="203" t="s">
        <v>90</v>
      </c>
      <c r="AC513" s="203"/>
      <c r="AD513" s="202" t="s">
        <v>91</v>
      </c>
      <c r="AE513" s="202"/>
      <c r="AF513" s="200"/>
      <c r="AG513" s="200"/>
      <c r="AH513" s="202" t="s">
        <v>90</v>
      </c>
      <c r="AI513" s="202"/>
      <c r="AJ513" s="202" t="s">
        <v>91</v>
      </c>
      <c r="AK513" s="202"/>
      <c r="AL513" s="201"/>
      <c r="AM513" s="201"/>
      <c r="AN513" s="166"/>
      <c r="AO513" s="203" t="s">
        <v>90</v>
      </c>
      <c r="AP513" s="203"/>
      <c r="AQ513" s="202" t="s">
        <v>91</v>
      </c>
      <c r="AR513" s="202"/>
      <c r="AS513" s="200"/>
      <c r="AT513" s="200"/>
      <c r="AU513" s="202" t="s">
        <v>90</v>
      </c>
      <c r="AV513" s="202"/>
      <c r="AW513" s="202" t="s">
        <v>91</v>
      </c>
      <c r="AX513" s="202"/>
      <c r="AY513" s="201"/>
      <c r="AZ513" s="201"/>
      <c r="BA513" s="166"/>
      <c r="BB513" s="203" t="s">
        <v>90</v>
      </c>
      <c r="BC513" s="203"/>
      <c r="BD513" s="202" t="s">
        <v>91</v>
      </c>
      <c r="BE513" s="202"/>
      <c r="BF513" s="204"/>
      <c r="BG513" s="204"/>
      <c r="BH513" s="202" t="s">
        <v>90</v>
      </c>
      <c r="BI513" s="202"/>
      <c r="BJ513" s="202" t="s">
        <v>91</v>
      </c>
      <c r="BK513" s="202"/>
      <c r="BL513" s="205"/>
      <c r="BM513" s="205"/>
    </row>
    <row r="514" spans="1:65" ht="10.5" customHeight="1">
      <c r="A514" s="155"/>
      <c r="B514" s="206"/>
      <c r="C514" s="166"/>
      <c r="D514" s="206"/>
      <c r="E514" s="206"/>
      <c r="F514" s="207"/>
      <c r="G514" s="207"/>
      <c r="H514" s="206"/>
      <c r="I514" s="166"/>
      <c r="J514" s="206"/>
      <c r="K514" s="206"/>
      <c r="L514" s="207"/>
      <c r="M514" s="207"/>
      <c r="N514" s="166"/>
      <c r="O514" s="206"/>
      <c r="P514" s="166"/>
      <c r="Q514" s="206"/>
      <c r="R514" s="206"/>
      <c r="S514" s="207"/>
      <c r="T514" s="207"/>
      <c r="U514" s="206"/>
      <c r="V514" s="166"/>
      <c r="W514" s="206"/>
      <c r="X514" s="206"/>
      <c r="Y514" s="207"/>
      <c r="Z514" s="207"/>
      <c r="AA514" s="166"/>
      <c r="AB514" s="206"/>
      <c r="AC514" s="166"/>
      <c r="AD514" s="206"/>
      <c r="AE514" s="206"/>
      <c r="AF514" s="207"/>
      <c r="AG514" s="207"/>
      <c r="AH514" s="206"/>
      <c r="AI514" s="166"/>
      <c r="AJ514" s="206"/>
      <c r="AK514" s="206"/>
      <c r="AL514" s="207"/>
      <c r="AM514" s="207"/>
      <c r="AN514" s="166"/>
      <c r="AO514" s="206"/>
      <c r="AP514" s="166"/>
      <c r="AQ514" s="206"/>
      <c r="AR514" s="206"/>
      <c r="AS514" s="207"/>
      <c r="AT514" s="207"/>
      <c r="AU514" s="206"/>
      <c r="AV514" s="166"/>
      <c r="AW514" s="206"/>
      <c r="AX514" s="206"/>
      <c r="AY514" s="207"/>
      <c r="AZ514" s="207"/>
      <c r="BA514" s="166"/>
      <c r="BB514" s="206"/>
      <c r="BC514" s="166"/>
      <c r="BD514" s="206"/>
      <c r="BE514" s="206"/>
      <c r="BF514" s="207"/>
      <c r="BG514" s="207"/>
      <c r="BH514" s="206"/>
      <c r="BI514" s="166"/>
      <c r="BJ514" s="206"/>
      <c r="BK514" s="206"/>
      <c r="BL514" s="207"/>
      <c r="BM514" s="208"/>
    </row>
    <row r="515" spans="1:65" ht="15" customHeight="1">
      <c r="A515" s="209" t="s">
        <v>92</v>
      </c>
      <c r="B515" s="209"/>
      <c r="C515" s="209"/>
      <c r="D515" s="209"/>
      <c r="E515" s="210" t="str">
        <f>O495</f>
        <v>TJ Kralupy</v>
      </c>
      <c r="F515" s="210"/>
      <c r="G515" s="210"/>
      <c r="H515" s="210"/>
      <c r="I515" s="210"/>
      <c r="J515" s="210"/>
      <c r="K515" s="210"/>
      <c r="L515" s="211" t="s">
        <v>93</v>
      </c>
      <c r="M515" s="211"/>
      <c r="N515" s="211"/>
      <c r="O515" s="211"/>
      <c r="P515" s="211"/>
      <c r="Q515" s="295" t="str">
        <f aca="true" t="shared" si="10" ref="Q515">AB495</f>
        <v>VK České Budějovice</v>
      </c>
      <c r="R515" s="295"/>
      <c r="S515" s="295"/>
      <c r="T515" s="295"/>
      <c r="U515" s="295"/>
      <c r="V515" s="295"/>
      <c r="W515" s="213" t="s">
        <v>94</v>
      </c>
      <c r="X515" s="213"/>
      <c r="Y515" s="213"/>
      <c r="Z515" s="166"/>
      <c r="AA515" s="214" t="s">
        <v>95</v>
      </c>
      <c r="AB515" s="214"/>
      <c r="AC515" s="214"/>
      <c r="AD515" s="214"/>
      <c r="AE515" s="214"/>
      <c r="AF515" s="215" t="s">
        <v>96</v>
      </c>
      <c r="AG515" s="216" t="s">
        <v>97</v>
      </c>
      <c r="AH515" s="166"/>
      <c r="AI515" s="217" t="s">
        <v>98</v>
      </c>
      <c r="AJ515" s="218"/>
      <c r="AK515" s="218"/>
      <c r="AL515" s="218"/>
      <c r="AM515" s="218"/>
      <c r="AN515" s="218"/>
      <c r="AO515" s="218"/>
      <c r="AP515" s="218"/>
      <c r="AQ515" s="218"/>
      <c r="AR515" s="218"/>
      <c r="AS515" s="218"/>
      <c r="AT515" s="218"/>
      <c r="AU515" s="218"/>
      <c r="AV515" s="218"/>
      <c r="AW515" s="218"/>
      <c r="AX515" s="218"/>
      <c r="AY515" s="218"/>
      <c r="AZ515" s="218"/>
      <c r="BA515" s="218"/>
      <c r="BB515" s="166"/>
      <c r="BC515" s="166"/>
      <c r="BD515" s="166"/>
      <c r="BE515" s="166"/>
      <c r="BF515" s="166"/>
      <c r="BG515" s="166"/>
      <c r="BH515" s="166"/>
      <c r="BI515" s="166"/>
      <c r="BJ515" s="166"/>
      <c r="BK515" s="166"/>
      <c r="BL515" s="166"/>
      <c r="BM515" s="219"/>
    </row>
    <row r="516" spans="1:65" ht="15" customHeight="1">
      <c r="A516" s="220" t="s">
        <v>99</v>
      </c>
      <c r="B516" s="220"/>
      <c r="C516" s="220"/>
      <c r="D516" s="220"/>
      <c r="E516" s="220"/>
      <c r="F516" s="220"/>
      <c r="G516" s="220"/>
      <c r="H516" s="220"/>
      <c r="I516" s="220"/>
      <c r="J516" s="221" t="s">
        <v>100</v>
      </c>
      <c r="K516" s="221"/>
      <c r="L516" s="222" t="s">
        <v>99</v>
      </c>
      <c r="M516" s="222"/>
      <c r="N516" s="222"/>
      <c r="O516" s="222"/>
      <c r="P516" s="222"/>
      <c r="Q516" s="222"/>
      <c r="R516" s="222"/>
      <c r="S516" s="222"/>
      <c r="T516" s="222"/>
      <c r="U516" s="223" t="s">
        <v>100</v>
      </c>
      <c r="V516" s="223"/>
      <c r="W516" s="224" t="s">
        <v>101</v>
      </c>
      <c r="X516" s="225" t="s">
        <v>102</v>
      </c>
      <c r="Y516" s="225" t="s">
        <v>103</v>
      </c>
      <c r="Z516" s="225"/>
      <c r="AA516" s="225" t="s">
        <v>104</v>
      </c>
      <c r="AB516" s="226" t="s">
        <v>105</v>
      </c>
      <c r="AC516" s="227" t="s">
        <v>106</v>
      </c>
      <c r="AD516" s="228" t="s">
        <v>107</v>
      </c>
      <c r="AE516" s="228"/>
      <c r="AF516" s="228"/>
      <c r="AG516" s="228"/>
      <c r="AH516" s="145"/>
      <c r="AI516" s="229"/>
      <c r="AJ516" s="229"/>
      <c r="AK516" s="229"/>
      <c r="AL516" s="229"/>
      <c r="AM516" s="229"/>
      <c r="AN516" s="229"/>
      <c r="AO516" s="229"/>
      <c r="AP516" s="229"/>
      <c r="AQ516" s="229"/>
      <c r="AR516" s="229"/>
      <c r="AS516" s="229"/>
      <c r="AT516" s="229"/>
      <c r="AU516" s="229"/>
      <c r="AV516" s="229"/>
      <c r="AW516" s="229"/>
      <c r="AX516" s="229"/>
      <c r="AY516" s="229"/>
      <c r="AZ516" s="229"/>
      <c r="BA516" s="229"/>
      <c r="BB516" s="145"/>
      <c r="BC516" s="230" t="s">
        <v>108</v>
      </c>
      <c r="BD516" s="230"/>
      <c r="BE516" s="230"/>
      <c r="BF516" s="230"/>
      <c r="BG516" s="230"/>
      <c r="BH516" s="230"/>
      <c r="BI516" s="230"/>
      <c r="BJ516" s="230"/>
      <c r="BK516" s="230"/>
      <c r="BL516" s="230"/>
      <c r="BM516" s="230"/>
    </row>
    <row r="517" spans="1:65" ht="15" customHeight="1">
      <c r="A517" s="232"/>
      <c r="B517" s="232"/>
      <c r="C517" s="232"/>
      <c r="D517" s="232"/>
      <c r="E517" s="232"/>
      <c r="F517" s="232"/>
      <c r="G517" s="232"/>
      <c r="H517" s="232"/>
      <c r="I517" s="232"/>
      <c r="J517" s="233"/>
      <c r="K517" s="233"/>
      <c r="L517" s="234"/>
      <c r="M517" s="234"/>
      <c r="N517" s="234"/>
      <c r="O517" s="234"/>
      <c r="P517" s="234"/>
      <c r="Q517" s="234"/>
      <c r="R517" s="234"/>
      <c r="S517" s="234"/>
      <c r="T517" s="234"/>
      <c r="U517" s="233"/>
      <c r="V517" s="233"/>
      <c r="W517" s="235"/>
      <c r="X517" s="193"/>
      <c r="Y517" s="194"/>
      <c r="Z517" s="194"/>
      <c r="AA517" s="193"/>
      <c r="AB517" s="193"/>
      <c r="AC517" s="193"/>
      <c r="AD517" s="236"/>
      <c r="AE517" s="236"/>
      <c r="AF517" s="236"/>
      <c r="AG517" s="236"/>
      <c r="AH517" s="166"/>
      <c r="AI517" s="229"/>
      <c r="AJ517" s="229"/>
      <c r="AK517" s="229"/>
      <c r="AL517" s="229"/>
      <c r="AM517" s="229"/>
      <c r="AN517" s="229"/>
      <c r="AO517" s="229"/>
      <c r="AP517" s="229"/>
      <c r="AQ517" s="229"/>
      <c r="AR517" s="229"/>
      <c r="AS517" s="229"/>
      <c r="AT517" s="229"/>
      <c r="AU517" s="229"/>
      <c r="AV517" s="229"/>
      <c r="AW517" s="229"/>
      <c r="AX517" s="229"/>
      <c r="AY517" s="229"/>
      <c r="AZ517" s="229"/>
      <c r="BA517" s="229"/>
      <c r="BB517" s="166"/>
      <c r="BC517" s="232"/>
      <c r="BD517" s="232"/>
      <c r="BE517" s="232"/>
      <c r="BF517" s="237" t="s">
        <v>96</v>
      </c>
      <c r="BG517" s="237"/>
      <c r="BH517" s="237"/>
      <c r="BI517" s="237" t="s">
        <v>97</v>
      </c>
      <c r="BJ517" s="237"/>
      <c r="BK517" s="238" t="s">
        <v>109</v>
      </c>
      <c r="BL517" s="238"/>
      <c r="BM517" s="238"/>
    </row>
    <row r="518" spans="1:65" ht="15" customHeight="1">
      <c r="A518" s="232"/>
      <c r="B518" s="232"/>
      <c r="C518" s="232"/>
      <c r="D518" s="232"/>
      <c r="E518" s="232"/>
      <c r="F518" s="232"/>
      <c r="G518" s="232"/>
      <c r="H518" s="232"/>
      <c r="I518" s="232"/>
      <c r="J518" s="233"/>
      <c r="K518" s="233"/>
      <c r="L518" s="239"/>
      <c r="M518" s="239"/>
      <c r="N518" s="239"/>
      <c r="O518" s="239"/>
      <c r="P518" s="239"/>
      <c r="Q518" s="239"/>
      <c r="R518" s="239"/>
      <c r="S518" s="239"/>
      <c r="T518" s="239"/>
      <c r="U518" s="233"/>
      <c r="V518" s="233"/>
      <c r="W518" s="235"/>
      <c r="X518" s="193"/>
      <c r="Y518" s="194"/>
      <c r="Z518" s="194"/>
      <c r="AA518" s="193"/>
      <c r="AB518" s="193"/>
      <c r="AC518" s="193"/>
      <c r="AD518" s="236"/>
      <c r="AE518" s="236"/>
      <c r="AF518" s="236"/>
      <c r="AG518" s="236"/>
      <c r="AH518" s="166"/>
      <c r="AI518" s="229"/>
      <c r="AJ518" s="229"/>
      <c r="AK518" s="229"/>
      <c r="AL518" s="229"/>
      <c r="AM518" s="229"/>
      <c r="AN518" s="229"/>
      <c r="AO518" s="229"/>
      <c r="AP518" s="229"/>
      <c r="AQ518" s="229"/>
      <c r="AR518" s="229"/>
      <c r="AS518" s="229"/>
      <c r="AT518" s="229"/>
      <c r="AU518" s="229"/>
      <c r="AV518" s="229"/>
      <c r="AW518" s="229"/>
      <c r="AX518" s="229"/>
      <c r="AY518" s="229"/>
      <c r="AZ518" s="229"/>
      <c r="BA518" s="229"/>
      <c r="BB518" s="166"/>
      <c r="BC518" s="189" t="s">
        <v>79</v>
      </c>
      <c r="BD518" s="189"/>
      <c r="BE518" s="189"/>
      <c r="BF518" s="240"/>
      <c r="BG518" s="241"/>
      <c r="BH518" s="242"/>
      <c r="BI518" s="240"/>
      <c r="BJ518" s="242"/>
      <c r="BK518" s="240"/>
      <c r="BL518" s="241"/>
      <c r="BM518" s="243"/>
    </row>
    <row r="519" spans="1:65" ht="15" customHeight="1">
      <c r="A519" s="232"/>
      <c r="B519" s="232"/>
      <c r="C519" s="232"/>
      <c r="D519" s="232"/>
      <c r="E519" s="232"/>
      <c r="F519" s="232"/>
      <c r="G519" s="232"/>
      <c r="H519" s="232"/>
      <c r="I519" s="232"/>
      <c r="J519" s="233"/>
      <c r="K519" s="233"/>
      <c r="L519" s="239"/>
      <c r="M519" s="239"/>
      <c r="N519" s="239"/>
      <c r="O519" s="239"/>
      <c r="P519" s="239"/>
      <c r="Q519" s="239"/>
      <c r="R519" s="239"/>
      <c r="S519" s="239"/>
      <c r="T519" s="239"/>
      <c r="U519" s="233"/>
      <c r="V519" s="233"/>
      <c r="W519" s="235"/>
      <c r="X519" s="193"/>
      <c r="Y519" s="194"/>
      <c r="Z519" s="194"/>
      <c r="AA519" s="193"/>
      <c r="AB519" s="193"/>
      <c r="AC519" s="193"/>
      <c r="AD519" s="236"/>
      <c r="AE519" s="236"/>
      <c r="AF519" s="236"/>
      <c r="AG519" s="236"/>
      <c r="AH519" s="166"/>
      <c r="AI519" s="229"/>
      <c r="AJ519" s="229"/>
      <c r="AK519" s="229"/>
      <c r="AL519" s="229"/>
      <c r="AM519" s="229"/>
      <c r="AN519" s="229"/>
      <c r="AO519" s="229"/>
      <c r="AP519" s="229"/>
      <c r="AQ519" s="229"/>
      <c r="AR519" s="229"/>
      <c r="AS519" s="229"/>
      <c r="AT519" s="229"/>
      <c r="AU519" s="229"/>
      <c r="AV519" s="229"/>
      <c r="AW519" s="229"/>
      <c r="AX519" s="229"/>
      <c r="AY519" s="229"/>
      <c r="AZ519" s="229"/>
      <c r="BA519" s="229"/>
      <c r="BB519" s="166"/>
      <c r="BC519" s="189" t="s">
        <v>80</v>
      </c>
      <c r="BD519" s="189"/>
      <c r="BE519" s="189"/>
      <c r="BF519" s="244"/>
      <c r="BG519" s="245"/>
      <c r="BH519" s="246"/>
      <c r="BI519" s="244"/>
      <c r="BJ519" s="246"/>
      <c r="BK519" s="240"/>
      <c r="BL519" s="241"/>
      <c r="BM519" s="243"/>
    </row>
    <row r="520" spans="1:65" ht="15" customHeight="1">
      <c r="A520" s="232"/>
      <c r="B520" s="232"/>
      <c r="C520" s="232"/>
      <c r="D520" s="232"/>
      <c r="E520" s="232"/>
      <c r="F520" s="232"/>
      <c r="G520" s="232"/>
      <c r="H520" s="232"/>
      <c r="I520" s="232"/>
      <c r="J520" s="233"/>
      <c r="K520" s="233"/>
      <c r="L520" s="239"/>
      <c r="M520" s="239"/>
      <c r="N520" s="239"/>
      <c r="O520" s="239"/>
      <c r="P520" s="239"/>
      <c r="Q520" s="239"/>
      <c r="R520" s="239"/>
      <c r="S520" s="239"/>
      <c r="T520" s="239"/>
      <c r="U520" s="233"/>
      <c r="V520" s="233"/>
      <c r="W520" s="235"/>
      <c r="X520" s="193"/>
      <c r="Y520" s="194"/>
      <c r="Z520" s="194"/>
      <c r="AA520" s="193"/>
      <c r="AB520" s="193"/>
      <c r="AC520" s="193"/>
      <c r="AD520" s="236"/>
      <c r="AE520" s="236"/>
      <c r="AF520" s="236"/>
      <c r="AG520" s="236"/>
      <c r="AH520" s="166"/>
      <c r="AI520" s="229"/>
      <c r="AJ520" s="229"/>
      <c r="AK520" s="229"/>
      <c r="AL520" s="229"/>
      <c r="AM520" s="229"/>
      <c r="AN520" s="229"/>
      <c r="AO520" s="229"/>
      <c r="AP520" s="229"/>
      <c r="AQ520" s="229"/>
      <c r="AR520" s="229"/>
      <c r="AS520" s="229"/>
      <c r="AT520" s="229"/>
      <c r="AU520" s="229"/>
      <c r="AV520" s="229"/>
      <c r="AW520" s="229"/>
      <c r="AX520" s="229"/>
      <c r="AY520" s="229"/>
      <c r="AZ520" s="229"/>
      <c r="BA520" s="229"/>
      <c r="BB520" s="166"/>
      <c r="BC520" s="189" t="s">
        <v>81</v>
      </c>
      <c r="BD520" s="189"/>
      <c r="BE520" s="189"/>
      <c r="BF520" s="244"/>
      <c r="BG520" s="245"/>
      <c r="BH520" s="246"/>
      <c r="BI520" s="244"/>
      <c r="BJ520" s="246"/>
      <c r="BK520" s="240"/>
      <c r="BL520" s="241"/>
      <c r="BM520" s="243"/>
    </row>
    <row r="521" spans="1:65" ht="15" customHeight="1">
      <c r="A521" s="232"/>
      <c r="B521" s="232"/>
      <c r="C521" s="232"/>
      <c r="D521" s="232"/>
      <c r="E521" s="232"/>
      <c r="F521" s="232"/>
      <c r="G521" s="232"/>
      <c r="H521" s="232"/>
      <c r="I521" s="232"/>
      <c r="J521" s="233"/>
      <c r="K521" s="233"/>
      <c r="L521" s="239"/>
      <c r="M521" s="239"/>
      <c r="N521" s="239"/>
      <c r="O521" s="239"/>
      <c r="P521" s="239"/>
      <c r="Q521" s="239"/>
      <c r="R521" s="239"/>
      <c r="S521" s="239"/>
      <c r="T521" s="239"/>
      <c r="U521" s="233"/>
      <c r="V521" s="233"/>
      <c r="W521" s="235"/>
      <c r="X521" s="193"/>
      <c r="Y521" s="194"/>
      <c r="Z521" s="194"/>
      <c r="AA521" s="193"/>
      <c r="AB521" s="193"/>
      <c r="AC521" s="193"/>
      <c r="AD521" s="236"/>
      <c r="AE521" s="236"/>
      <c r="AF521" s="236"/>
      <c r="AG521" s="236"/>
      <c r="AH521" s="166"/>
      <c r="AI521" s="229"/>
      <c r="AJ521" s="229"/>
      <c r="AK521" s="229"/>
      <c r="AL521" s="229"/>
      <c r="AM521" s="229"/>
      <c r="AN521" s="229"/>
      <c r="AO521" s="229"/>
      <c r="AP521" s="229"/>
      <c r="AQ521" s="229"/>
      <c r="AR521" s="229"/>
      <c r="AS521" s="229"/>
      <c r="AT521" s="229"/>
      <c r="AU521" s="229"/>
      <c r="AV521" s="229"/>
      <c r="AW521" s="229"/>
      <c r="AX521" s="229"/>
      <c r="AY521" s="229"/>
      <c r="AZ521" s="229"/>
      <c r="BA521" s="229"/>
      <c r="BB521" s="166"/>
      <c r="BC521" s="189" t="s">
        <v>82</v>
      </c>
      <c r="BD521" s="189"/>
      <c r="BE521" s="189"/>
      <c r="BF521" s="244"/>
      <c r="BG521" s="245"/>
      <c r="BH521" s="246"/>
      <c r="BI521" s="244"/>
      <c r="BJ521" s="246"/>
      <c r="BK521" s="240"/>
      <c r="BL521" s="241"/>
      <c r="BM521" s="243"/>
    </row>
    <row r="522" spans="1:65" ht="15" customHeight="1">
      <c r="A522" s="232"/>
      <c r="B522" s="232"/>
      <c r="C522" s="232"/>
      <c r="D522" s="232"/>
      <c r="E522" s="232"/>
      <c r="F522" s="232"/>
      <c r="G522" s="232"/>
      <c r="H522" s="232"/>
      <c r="I522" s="232"/>
      <c r="J522" s="233"/>
      <c r="K522" s="233"/>
      <c r="L522" s="239"/>
      <c r="M522" s="239"/>
      <c r="N522" s="239"/>
      <c r="O522" s="239"/>
      <c r="P522" s="239"/>
      <c r="Q522" s="239"/>
      <c r="R522" s="239"/>
      <c r="S522" s="239"/>
      <c r="T522" s="239"/>
      <c r="U522" s="233"/>
      <c r="V522" s="233"/>
      <c r="W522" s="235"/>
      <c r="X522" s="193"/>
      <c r="Y522" s="194"/>
      <c r="Z522" s="194"/>
      <c r="AA522" s="193"/>
      <c r="AB522" s="193"/>
      <c r="AC522" s="193"/>
      <c r="AD522" s="236"/>
      <c r="AE522" s="236"/>
      <c r="AF522" s="236"/>
      <c r="AG522" s="236"/>
      <c r="AH522" s="166"/>
      <c r="AI522" s="229"/>
      <c r="AJ522" s="229"/>
      <c r="AK522" s="229"/>
      <c r="AL522" s="229"/>
      <c r="AM522" s="229"/>
      <c r="AN522" s="229"/>
      <c r="AO522" s="229"/>
      <c r="AP522" s="229"/>
      <c r="AQ522" s="229"/>
      <c r="AR522" s="229"/>
      <c r="AS522" s="229"/>
      <c r="AT522" s="229"/>
      <c r="AU522" s="229"/>
      <c r="AV522" s="229"/>
      <c r="AW522" s="229"/>
      <c r="AX522" s="229"/>
      <c r="AY522" s="229"/>
      <c r="AZ522" s="229"/>
      <c r="BA522" s="229"/>
      <c r="BB522" s="166"/>
      <c r="BC522" s="189" t="s">
        <v>83</v>
      </c>
      <c r="BD522" s="189"/>
      <c r="BE522" s="189"/>
      <c r="BF522" s="244"/>
      <c r="BG522" s="245"/>
      <c r="BH522" s="246"/>
      <c r="BI522" s="244"/>
      <c r="BJ522" s="246"/>
      <c r="BK522" s="240"/>
      <c r="BL522" s="241"/>
      <c r="BM522" s="243"/>
    </row>
    <row r="523" spans="1:65" ht="15" customHeight="1">
      <c r="A523" s="232"/>
      <c r="B523" s="232"/>
      <c r="C523" s="232"/>
      <c r="D523" s="232"/>
      <c r="E523" s="232"/>
      <c r="F523" s="232"/>
      <c r="G523" s="232"/>
      <c r="H523" s="232"/>
      <c r="I523" s="232"/>
      <c r="J523" s="233"/>
      <c r="K523" s="233"/>
      <c r="L523" s="239"/>
      <c r="M523" s="239"/>
      <c r="N523" s="239"/>
      <c r="O523" s="239"/>
      <c r="P523" s="239"/>
      <c r="Q523" s="239"/>
      <c r="R523" s="239"/>
      <c r="S523" s="239"/>
      <c r="T523" s="239"/>
      <c r="U523" s="233"/>
      <c r="V523" s="233"/>
      <c r="W523" s="235"/>
      <c r="X523" s="193"/>
      <c r="Y523" s="194"/>
      <c r="Z523" s="194"/>
      <c r="AA523" s="193"/>
      <c r="AB523" s="193"/>
      <c r="AC523" s="193"/>
      <c r="AD523" s="236"/>
      <c r="AE523" s="236"/>
      <c r="AF523" s="236"/>
      <c r="AG523" s="236"/>
      <c r="AH523" s="166"/>
      <c r="AI523" s="229"/>
      <c r="AJ523" s="229"/>
      <c r="AK523" s="229"/>
      <c r="AL523" s="229"/>
      <c r="AM523" s="229"/>
      <c r="AN523" s="229"/>
      <c r="AO523" s="229"/>
      <c r="AP523" s="229"/>
      <c r="AQ523" s="229"/>
      <c r="AR523" s="229"/>
      <c r="AS523" s="229"/>
      <c r="AT523" s="229"/>
      <c r="AU523" s="229"/>
      <c r="AV523" s="229"/>
      <c r="AW523" s="229"/>
      <c r="AX523" s="229"/>
      <c r="AY523" s="229"/>
      <c r="AZ523" s="229"/>
      <c r="BA523" s="229"/>
      <c r="BB523" s="166"/>
      <c r="BC523" s="189" t="s">
        <v>110</v>
      </c>
      <c r="BD523" s="189"/>
      <c r="BE523" s="189"/>
      <c r="BF523" s="244"/>
      <c r="BG523" s="245"/>
      <c r="BH523" s="246"/>
      <c r="BI523" s="244"/>
      <c r="BJ523" s="246"/>
      <c r="BK523" s="240"/>
      <c r="BL523" s="241"/>
      <c r="BM523" s="243"/>
    </row>
    <row r="524" spans="1:65" ht="15" customHeight="1">
      <c r="A524" s="232"/>
      <c r="B524" s="232"/>
      <c r="C524" s="232"/>
      <c r="D524" s="232"/>
      <c r="E524" s="232"/>
      <c r="F524" s="232"/>
      <c r="G524" s="232"/>
      <c r="H524" s="232"/>
      <c r="I524" s="232"/>
      <c r="J524" s="233"/>
      <c r="K524" s="233"/>
      <c r="L524" s="239"/>
      <c r="M524" s="239"/>
      <c r="N524" s="239"/>
      <c r="O524" s="239"/>
      <c r="P524" s="239"/>
      <c r="Q524" s="239"/>
      <c r="R524" s="239"/>
      <c r="S524" s="239"/>
      <c r="T524" s="239"/>
      <c r="U524" s="233"/>
      <c r="V524" s="233"/>
      <c r="W524" s="235"/>
      <c r="X524" s="193"/>
      <c r="Y524" s="194"/>
      <c r="Z524" s="194"/>
      <c r="AA524" s="193"/>
      <c r="AB524" s="193"/>
      <c r="AC524" s="193"/>
      <c r="AD524" s="236"/>
      <c r="AE524" s="236"/>
      <c r="AF524" s="236"/>
      <c r="AG524" s="236"/>
      <c r="AH524" s="166"/>
      <c r="AI524" s="229"/>
      <c r="AJ524" s="229"/>
      <c r="AK524" s="229"/>
      <c r="AL524" s="229"/>
      <c r="AM524" s="229"/>
      <c r="AN524" s="229"/>
      <c r="AO524" s="229"/>
      <c r="AP524" s="229"/>
      <c r="AQ524" s="229"/>
      <c r="AR524" s="229"/>
      <c r="AS524" s="229"/>
      <c r="AT524" s="229"/>
      <c r="AU524" s="229"/>
      <c r="AV524" s="229"/>
      <c r="AW524" s="229"/>
      <c r="AX524" s="229"/>
      <c r="AY524" s="229"/>
      <c r="AZ524" s="229"/>
      <c r="BA524" s="229"/>
      <c r="BB524" s="166"/>
      <c r="BC524" s="247" t="s">
        <v>111</v>
      </c>
      <c r="BD524" s="247"/>
      <c r="BE524" s="247"/>
      <c r="BF524" s="247"/>
      <c r="BG524" s="247"/>
      <c r="BH524" s="247"/>
      <c r="BI524" s="247"/>
      <c r="BJ524" s="247"/>
      <c r="BK524" s="248" t="s">
        <v>112</v>
      </c>
      <c r="BL524" s="248"/>
      <c r="BM524" s="248"/>
    </row>
    <row r="525" spans="1:65" ht="15" customHeight="1">
      <c r="A525" s="232"/>
      <c r="B525" s="232"/>
      <c r="C525" s="232"/>
      <c r="D525" s="232"/>
      <c r="E525" s="232"/>
      <c r="F525" s="232"/>
      <c r="G525" s="232"/>
      <c r="H525" s="232"/>
      <c r="I525" s="232"/>
      <c r="J525" s="233"/>
      <c r="K525" s="233"/>
      <c r="L525" s="239"/>
      <c r="M525" s="239"/>
      <c r="N525" s="239"/>
      <c r="O525" s="239"/>
      <c r="P525" s="239"/>
      <c r="Q525" s="239"/>
      <c r="R525" s="239"/>
      <c r="S525" s="239"/>
      <c r="T525" s="239"/>
      <c r="U525" s="233"/>
      <c r="V525" s="233"/>
      <c r="W525" s="235"/>
      <c r="X525" s="193"/>
      <c r="Y525" s="194"/>
      <c r="Z525" s="194"/>
      <c r="AA525" s="193"/>
      <c r="AB525" s="193"/>
      <c r="AC525" s="193"/>
      <c r="AD525" s="236"/>
      <c r="AE525" s="236"/>
      <c r="AF525" s="236"/>
      <c r="AG525" s="236"/>
      <c r="AH525" s="166"/>
      <c r="AI525" s="229"/>
      <c r="AJ525" s="229"/>
      <c r="AK525" s="229"/>
      <c r="AL525" s="229"/>
      <c r="AM525" s="229"/>
      <c r="AN525" s="229"/>
      <c r="AO525" s="229"/>
      <c r="AP525" s="229"/>
      <c r="AQ525" s="229"/>
      <c r="AR525" s="229"/>
      <c r="AS525" s="229"/>
      <c r="AT525" s="229"/>
      <c r="AU525" s="229"/>
      <c r="AV525" s="229"/>
      <c r="AW525" s="229"/>
      <c r="AX525" s="229"/>
      <c r="AY525" s="229"/>
      <c r="AZ525" s="229"/>
      <c r="BA525" s="229"/>
      <c r="BB525" s="166"/>
      <c r="BC525" s="249"/>
      <c r="BD525" s="249"/>
      <c r="BE525" s="249"/>
      <c r="BF525" s="249"/>
      <c r="BG525" s="249"/>
      <c r="BH525" s="249"/>
      <c r="BI525" s="249"/>
      <c r="BJ525" s="249"/>
      <c r="BK525" s="250" t="s">
        <v>113</v>
      </c>
      <c r="BL525" s="250"/>
      <c r="BM525" s="250"/>
    </row>
    <row r="526" spans="1:65" ht="15" customHeight="1">
      <c r="A526" s="232"/>
      <c r="B526" s="232"/>
      <c r="C526" s="232"/>
      <c r="D526" s="232"/>
      <c r="E526" s="232"/>
      <c r="F526" s="232"/>
      <c r="G526" s="232"/>
      <c r="H526" s="232"/>
      <c r="I526" s="232"/>
      <c r="J526" s="233"/>
      <c r="K526" s="233"/>
      <c r="L526" s="239"/>
      <c r="M526" s="239"/>
      <c r="N526" s="239"/>
      <c r="O526" s="239"/>
      <c r="P526" s="239"/>
      <c r="Q526" s="239"/>
      <c r="R526" s="239"/>
      <c r="S526" s="239"/>
      <c r="T526" s="239"/>
      <c r="U526" s="233"/>
      <c r="V526" s="233"/>
      <c r="W526" s="251"/>
      <c r="X526" s="252"/>
      <c r="Y526" s="200"/>
      <c r="Z526" s="200"/>
      <c r="AA526" s="252"/>
      <c r="AB526" s="252"/>
      <c r="AC526" s="252"/>
      <c r="AD526" s="201"/>
      <c r="AE526" s="201"/>
      <c r="AF526" s="201"/>
      <c r="AG526" s="201"/>
      <c r="AH526" s="166"/>
      <c r="AI526" s="229"/>
      <c r="AJ526" s="229"/>
      <c r="AK526" s="229"/>
      <c r="AL526" s="229"/>
      <c r="AM526" s="229"/>
      <c r="AN526" s="229"/>
      <c r="AO526" s="229"/>
      <c r="AP526" s="229"/>
      <c r="AQ526" s="229"/>
      <c r="AR526" s="229"/>
      <c r="AS526" s="229"/>
      <c r="AT526" s="229"/>
      <c r="AU526" s="229"/>
      <c r="AV526" s="229"/>
      <c r="AW526" s="229"/>
      <c r="AX526" s="229"/>
      <c r="AY526" s="229"/>
      <c r="AZ526" s="229"/>
      <c r="BA526" s="229"/>
      <c r="BB526" s="166"/>
      <c r="BC526" s="253" t="s">
        <v>114</v>
      </c>
      <c r="BD526" s="253"/>
      <c r="BE526" s="253"/>
      <c r="BF526" s="253"/>
      <c r="BG526" s="253"/>
      <c r="BH526" s="253"/>
      <c r="BI526" s="253"/>
      <c r="BJ526" s="253"/>
      <c r="BK526" s="253"/>
      <c r="BL526" s="253"/>
      <c r="BM526" s="253"/>
    </row>
    <row r="527" spans="1:65" ht="15" customHeight="1">
      <c r="A527" s="232"/>
      <c r="B527" s="232"/>
      <c r="C527" s="232"/>
      <c r="D527" s="232"/>
      <c r="E527" s="232"/>
      <c r="F527" s="232"/>
      <c r="G527" s="232"/>
      <c r="H527" s="232"/>
      <c r="I527" s="232"/>
      <c r="J527" s="233"/>
      <c r="K527" s="233"/>
      <c r="L527" s="239"/>
      <c r="M527" s="239"/>
      <c r="N527" s="239"/>
      <c r="O527" s="239"/>
      <c r="P527" s="239"/>
      <c r="Q527" s="239"/>
      <c r="R527" s="239"/>
      <c r="S527" s="239"/>
      <c r="T527" s="239"/>
      <c r="U527" s="233"/>
      <c r="V527" s="233"/>
      <c r="W527" s="254" t="s">
        <v>115</v>
      </c>
      <c r="X527" s="254"/>
      <c r="Y527" s="254"/>
      <c r="Z527" s="254"/>
      <c r="AA527" s="254"/>
      <c r="AB527" s="254"/>
      <c r="AC527" s="254"/>
      <c r="AD527" s="254"/>
      <c r="AE527" s="254"/>
      <c r="AF527" s="254"/>
      <c r="AG527" s="254"/>
      <c r="AH527" s="166"/>
      <c r="AI527" s="255"/>
      <c r="AJ527" s="255"/>
      <c r="AK527" s="255"/>
      <c r="AL527" s="255"/>
      <c r="AM527" s="255"/>
      <c r="AN527" s="255"/>
      <c r="AO527" s="255"/>
      <c r="AP527" s="255"/>
      <c r="AQ527" s="255"/>
      <c r="AR527" s="255"/>
      <c r="AS527" s="255"/>
      <c r="AT527" s="255"/>
      <c r="AU527" s="255"/>
      <c r="AV527" s="255"/>
      <c r="AW527" s="255"/>
      <c r="AX527" s="255"/>
      <c r="AY527" s="255"/>
      <c r="AZ527" s="255"/>
      <c r="BA527" s="255"/>
      <c r="BB527" s="166"/>
      <c r="BC527" s="256"/>
      <c r="BD527" s="257"/>
      <c r="BE527" s="257"/>
      <c r="BF527" s="257"/>
      <c r="BG527" s="257"/>
      <c r="BH527" s="257"/>
      <c r="BI527" s="257"/>
      <c r="BJ527" s="257"/>
      <c r="BK527" s="257"/>
      <c r="BL527" s="257"/>
      <c r="BM527" s="258"/>
    </row>
    <row r="528" spans="1:65" ht="15" customHeight="1">
      <c r="A528" s="259"/>
      <c r="B528" s="259"/>
      <c r="C528" s="259"/>
      <c r="D528" s="259"/>
      <c r="E528" s="259"/>
      <c r="F528" s="259"/>
      <c r="G528" s="259"/>
      <c r="H528" s="259"/>
      <c r="I528" s="259"/>
      <c r="J528" s="260"/>
      <c r="K528" s="260"/>
      <c r="L528" s="239"/>
      <c r="M528" s="239"/>
      <c r="N528" s="239"/>
      <c r="O528" s="239"/>
      <c r="P528" s="239"/>
      <c r="Q528" s="239"/>
      <c r="R528" s="239"/>
      <c r="S528" s="239"/>
      <c r="T528" s="239"/>
      <c r="U528" s="233"/>
      <c r="V528" s="233"/>
      <c r="W528" s="254"/>
      <c r="X528" s="254"/>
      <c r="Y528" s="254"/>
      <c r="Z528" s="254"/>
      <c r="AA528" s="254"/>
      <c r="AB528" s="254"/>
      <c r="AC528" s="254"/>
      <c r="AD528" s="254"/>
      <c r="AE528" s="254"/>
      <c r="AF528" s="254"/>
      <c r="AG528" s="254"/>
      <c r="AH528" s="166"/>
      <c r="AI528" s="255"/>
      <c r="AJ528" s="255"/>
      <c r="AK528" s="255"/>
      <c r="AL528" s="255"/>
      <c r="AM528" s="255"/>
      <c r="AN528" s="255"/>
      <c r="AO528" s="255"/>
      <c r="AP528" s="255"/>
      <c r="AQ528" s="255"/>
      <c r="AR528" s="255"/>
      <c r="AS528" s="255"/>
      <c r="AT528" s="255"/>
      <c r="AU528" s="255"/>
      <c r="AV528" s="255"/>
      <c r="AW528" s="255"/>
      <c r="AX528" s="255"/>
      <c r="AY528" s="255"/>
      <c r="AZ528" s="255"/>
      <c r="BA528" s="255"/>
      <c r="BB528" s="166"/>
      <c r="BC528" s="261" t="s">
        <v>116</v>
      </c>
      <c r="BD528" s="261"/>
      <c r="BE528" s="261"/>
      <c r="BF528" s="261"/>
      <c r="BG528" s="261"/>
      <c r="BH528" s="261"/>
      <c r="BI528" s="261"/>
      <c r="BJ528" s="261"/>
      <c r="BK528" s="261"/>
      <c r="BL528" s="261"/>
      <c r="BM528" s="261"/>
    </row>
    <row r="529" spans="1:65" ht="15" customHeight="1">
      <c r="A529" s="262" t="s">
        <v>117</v>
      </c>
      <c r="B529" s="262"/>
      <c r="C529" s="263"/>
      <c r="D529" s="263"/>
      <c r="E529" s="263"/>
      <c r="F529" s="263"/>
      <c r="G529" s="263"/>
      <c r="H529" s="263"/>
      <c r="I529" s="263"/>
      <c r="J529" s="264"/>
      <c r="K529" s="264"/>
      <c r="L529" s="262" t="s">
        <v>117</v>
      </c>
      <c r="M529" s="262"/>
      <c r="N529" s="265"/>
      <c r="O529" s="265"/>
      <c r="P529" s="265"/>
      <c r="Q529" s="265"/>
      <c r="R529" s="265"/>
      <c r="S529" s="265"/>
      <c r="T529" s="265"/>
      <c r="U529" s="264"/>
      <c r="V529" s="264"/>
      <c r="W529" s="254"/>
      <c r="X529" s="254"/>
      <c r="Y529" s="254"/>
      <c r="Z529" s="254"/>
      <c r="AA529" s="254"/>
      <c r="AB529" s="254"/>
      <c r="AC529" s="254"/>
      <c r="AD529" s="254"/>
      <c r="AE529" s="254"/>
      <c r="AF529" s="254"/>
      <c r="AG529" s="254"/>
      <c r="AH529" s="166"/>
      <c r="AI529" s="209" t="s">
        <v>118</v>
      </c>
      <c r="AJ529" s="209"/>
      <c r="AK529" s="209"/>
      <c r="AL529" s="209"/>
      <c r="AM529" s="209"/>
      <c r="AN529" s="209"/>
      <c r="AO529" s="209"/>
      <c r="AP529" s="209"/>
      <c r="AQ529" s="209"/>
      <c r="AR529" s="209"/>
      <c r="AS529" s="209"/>
      <c r="AT529" s="209"/>
      <c r="AU529" s="209"/>
      <c r="AV529" s="152"/>
      <c r="AW529" s="152"/>
      <c r="AX529" s="152"/>
      <c r="AY529" s="152"/>
      <c r="AZ529" s="152"/>
      <c r="BA529" s="152"/>
      <c r="BB529" s="152"/>
      <c r="BC529" s="266"/>
      <c r="BD529" s="266"/>
      <c r="BE529" s="266"/>
      <c r="BF529" s="266"/>
      <c r="BG529" s="266"/>
      <c r="BH529" s="266"/>
      <c r="BI529" s="266"/>
      <c r="BJ529" s="266"/>
      <c r="BK529" s="266"/>
      <c r="BL529" s="266"/>
      <c r="BM529" s="267"/>
    </row>
    <row r="530" spans="1:65" ht="15" customHeight="1">
      <c r="A530" s="268" t="s">
        <v>117</v>
      </c>
      <c r="B530" s="268"/>
      <c r="C530" s="269"/>
      <c r="D530" s="269"/>
      <c r="E530" s="269"/>
      <c r="F530" s="269"/>
      <c r="G530" s="269"/>
      <c r="H530" s="269"/>
      <c r="I530" s="269"/>
      <c r="J530" s="270"/>
      <c r="K530" s="270"/>
      <c r="L530" s="268" t="s">
        <v>117</v>
      </c>
      <c r="M530" s="268"/>
      <c r="N530" s="271"/>
      <c r="O530" s="271"/>
      <c r="P530" s="271"/>
      <c r="Q530" s="271"/>
      <c r="R530" s="271"/>
      <c r="S530" s="271"/>
      <c r="T530" s="271"/>
      <c r="U530" s="270"/>
      <c r="V530" s="270"/>
      <c r="W530" s="254"/>
      <c r="X530" s="254"/>
      <c r="Y530" s="254"/>
      <c r="Z530" s="254"/>
      <c r="AA530" s="254"/>
      <c r="AB530" s="254"/>
      <c r="AC530" s="254"/>
      <c r="AD530" s="254"/>
      <c r="AE530" s="254"/>
      <c r="AF530" s="254"/>
      <c r="AG530" s="254"/>
      <c r="AH530" s="166"/>
      <c r="AI530" s="189" t="s">
        <v>119</v>
      </c>
      <c r="AJ530" s="189"/>
      <c r="AK530" s="189"/>
      <c r="AL530" s="189"/>
      <c r="AM530" s="189"/>
      <c r="AN530" s="189"/>
      <c r="AO530" s="272"/>
      <c r="AP530" s="272"/>
      <c r="AQ530" s="272"/>
      <c r="AR530" s="272"/>
      <c r="AS530" s="272"/>
      <c r="AT530" s="272"/>
      <c r="AU530" s="273"/>
      <c r="AV530" s="274" t="s">
        <v>120</v>
      </c>
      <c r="AW530" s="274"/>
      <c r="AX530" s="274"/>
      <c r="AY530" s="274"/>
      <c r="AZ530" s="274"/>
      <c r="BA530" s="274"/>
      <c r="BB530" s="240"/>
      <c r="BC530" s="275"/>
      <c r="BD530" s="275"/>
      <c r="BE530" s="275"/>
      <c r="BF530" s="275"/>
      <c r="BG530" s="276"/>
      <c r="BH530" s="277"/>
      <c r="BI530" s="275"/>
      <c r="BJ530" s="275"/>
      <c r="BK530" s="275"/>
      <c r="BL530" s="275"/>
      <c r="BM530" s="278"/>
    </row>
    <row r="531" spans="1:65" ht="15" customHeight="1">
      <c r="A531" s="279" t="s">
        <v>121</v>
      </c>
      <c r="B531" s="279"/>
      <c r="C531" s="280"/>
      <c r="D531" s="280"/>
      <c r="E531" s="280"/>
      <c r="F531" s="280"/>
      <c r="G531" s="280"/>
      <c r="H531" s="280"/>
      <c r="I531" s="280"/>
      <c r="J531" s="280"/>
      <c r="K531" s="280"/>
      <c r="L531" s="281" t="s">
        <v>122</v>
      </c>
      <c r="M531" s="282"/>
      <c r="N531" s="283"/>
      <c r="O531" s="283"/>
      <c r="P531" s="283"/>
      <c r="Q531" s="283"/>
      <c r="R531" s="283"/>
      <c r="S531" s="283"/>
      <c r="T531" s="283"/>
      <c r="U531" s="283"/>
      <c r="V531" s="283"/>
      <c r="W531" s="254"/>
      <c r="X531" s="254"/>
      <c r="Y531" s="254"/>
      <c r="Z531" s="254"/>
      <c r="AA531" s="254"/>
      <c r="AB531" s="254"/>
      <c r="AC531" s="254"/>
      <c r="AD531" s="254"/>
      <c r="AE531" s="254"/>
      <c r="AF531" s="254"/>
      <c r="AG531" s="254"/>
      <c r="AH531" s="166"/>
      <c r="AI531" s="189"/>
      <c r="AJ531" s="189"/>
      <c r="AK531" s="189"/>
      <c r="AL531" s="189"/>
      <c r="AM531" s="189"/>
      <c r="AN531" s="189"/>
      <c r="AO531" s="217"/>
      <c r="AP531" s="217"/>
      <c r="AQ531" s="217"/>
      <c r="AR531" s="217"/>
      <c r="AS531" s="217"/>
      <c r="AT531" s="217"/>
      <c r="AU531" s="284"/>
      <c r="AV531" s="274" t="s">
        <v>123</v>
      </c>
      <c r="AW531" s="274"/>
      <c r="AX531" s="274"/>
      <c r="AY531" s="274"/>
      <c r="AZ531" s="274"/>
      <c r="BA531" s="274"/>
      <c r="BB531" s="240"/>
      <c r="BC531" s="275"/>
      <c r="BD531" s="275"/>
      <c r="BE531" s="275"/>
      <c r="BF531" s="275"/>
      <c r="BG531" s="276"/>
      <c r="BH531" s="277"/>
      <c r="BI531" s="275"/>
      <c r="BJ531" s="275"/>
      <c r="BK531" s="275"/>
      <c r="BL531" s="275"/>
      <c r="BM531" s="278"/>
    </row>
    <row r="532" spans="1:65" ht="15" customHeight="1">
      <c r="A532" s="189" t="s">
        <v>124</v>
      </c>
      <c r="B532" s="189"/>
      <c r="C532" s="190"/>
      <c r="D532" s="190"/>
      <c r="E532" s="190"/>
      <c r="F532" s="190"/>
      <c r="G532" s="190"/>
      <c r="H532" s="190"/>
      <c r="I532" s="190"/>
      <c r="J532" s="190"/>
      <c r="K532" s="190"/>
      <c r="L532" s="246" t="s">
        <v>125</v>
      </c>
      <c r="M532" s="274"/>
      <c r="N532" s="190"/>
      <c r="O532" s="190"/>
      <c r="P532" s="190"/>
      <c r="Q532" s="190"/>
      <c r="R532" s="190"/>
      <c r="S532" s="190"/>
      <c r="T532" s="190"/>
      <c r="U532" s="190"/>
      <c r="V532" s="190"/>
      <c r="W532" s="254"/>
      <c r="X532" s="254"/>
      <c r="Y532" s="254"/>
      <c r="Z532" s="254"/>
      <c r="AA532" s="254"/>
      <c r="AB532" s="254"/>
      <c r="AC532" s="254"/>
      <c r="AD532" s="254"/>
      <c r="AE532" s="254"/>
      <c r="AF532" s="254"/>
      <c r="AG532" s="254"/>
      <c r="AH532" s="166"/>
      <c r="AI532" s="285" t="s">
        <v>126</v>
      </c>
      <c r="AJ532" s="285"/>
      <c r="AK532" s="285"/>
      <c r="AL532" s="285"/>
      <c r="AM532" s="285"/>
      <c r="AN532" s="285"/>
      <c r="AO532" s="145"/>
      <c r="AP532" s="145"/>
      <c r="AQ532" s="145"/>
      <c r="AR532" s="145"/>
      <c r="AS532" s="145"/>
      <c r="AT532" s="145"/>
      <c r="AU532" s="286"/>
      <c r="AV532" s="274" t="s">
        <v>127</v>
      </c>
      <c r="AW532" s="274"/>
      <c r="AX532" s="274"/>
      <c r="AY532" s="274"/>
      <c r="AZ532" s="274"/>
      <c r="BA532" s="274"/>
      <c r="BB532" s="240"/>
      <c r="BC532" s="275"/>
      <c r="BD532" s="275"/>
      <c r="BE532" s="275"/>
      <c r="BF532" s="275"/>
      <c r="BG532" s="276"/>
      <c r="BH532" s="277"/>
      <c r="BI532" s="275"/>
      <c r="BJ532" s="275"/>
      <c r="BK532" s="275"/>
      <c r="BL532" s="275"/>
      <c r="BM532" s="278"/>
    </row>
    <row r="533" spans="1:65" ht="15" customHeight="1">
      <c r="A533" s="285" t="s">
        <v>128</v>
      </c>
      <c r="B533" s="285"/>
      <c r="C533" s="287"/>
      <c r="D533" s="287"/>
      <c r="E533" s="287"/>
      <c r="F533" s="287"/>
      <c r="G533" s="287"/>
      <c r="H533" s="287"/>
      <c r="I533" s="287"/>
      <c r="J533" s="287"/>
      <c r="K533" s="287"/>
      <c r="L533" s="288" t="s">
        <v>129</v>
      </c>
      <c r="M533" s="269"/>
      <c r="N533" s="287"/>
      <c r="O533" s="287"/>
      <c r="P533" s="287"/>
      <c r="Q533" s="287"/>
      <c r="R533" s="287"/>
      <c r="S533" s="287"/>
      <c r="T533" s="287"/>
      <c r="U533" s="287"/>
      <c r="V533" s="287"/>
      <c r="W533" s="254"/>
      <c r="X533" s="254"/>
      <c r="Y533" s="254"/>
      <c r="Z533" s="254"/>
      <c r="AA533" s="254"/>
      <c r="AB533" s="254"/>
      <c r="AC533" s="254"/>
      <c r="AD533" s="254"/>
      <c r="AE533" s="254"/>
      <c r="AF533" s="254"/>
      <c r="AG533" s="254"/>
      <c r="AH533" s="289"/>
      <c r="AI533" s="285"/>
      <c r="AJ533" s="285"/>
      <c r="AK533" s="285"/>
      <c r="AL533" s="285"/>
      <c r="AM533" s="285"/>
      <c r="AN533" s="285"/>
      <c r="AO533" s="180"/>
      <c r="AP533" s="180"/>
      <c r="AQ533" s="180"/>
      <c r="AR533" s="180"/>
      <c r="AS533" s="180"/>
      <c r="AT533" s="180"/>
      <c r="AU533" s="290"/>
      <c r="AV533" s="291" t="s">
        <v>130</v>
      </c>
      <c r="AW533" s="291"/>
      <c r="AX533" s="291"/>
      <c r="AY533" s="291"/>
      <c r="AZ533" s="291"/>
      <c r="BA533" s="291"/>
      <c r="BB533" s="292"/>
      <c r="BC533" s="180"/>
      <c r="BD533" s="180"/>
      <c r="BE533" s="180"/>
      <c r="BF533" s="180"/>
      <c r="BG533" s="290"/>
      <c r="BH533" s="292"/>
      <c r="BI533" s="180"/>
      <c r="BJ533" s="180"/>
      <c r="BK533" s="180"/>
      <c r="BL533" s="180"/>
      <c r="BM533" s="293"/>
    </row>
    <row r="534" spans="1:65" ht="13.5" customHeight="1">
      <c r="A534" s="144" t="s">
        <v>63</v>
      </c>
      <c r="B534" s="145"/>
      <c r="C534" s="145"/>
      <c r="D534" s="145"/>
      <c r="E534" s="145"/>
      <c r="F534" s="145"/>
      <c r="G534" s="145"/>
      <c r="H534" s="145"/>
      <c r="I534" s="145"/>
      <c r="J534" s="145"/>
      <c r="K534" s="146"/>
      <c r="L534" s="146" t="s">
        <v>64</v>
      </c>
      <c r="M534" s="145"/>
      <c r="N534" s="145"/>
      <c r="O534" s="145"/>
      <c r="P534" s="145"/>
      <c r="Q534" s="145"/>
      <c r="R534" s="145"/>
      <c r="S534" s="145"/>
      <c r="T534" s="145"/>
      <c r="U534" s="145"/>
      <c r="V534" s="145"/>
      <c r="W534" s="145"/>
      <c r="X534" s="145"/>
      <c r="Y534" s="145"/>
      <c r="Z534" s="145"/>
      <c r="AA534" s="145"/>
      <c r="AB534" s="145"/>
      <c r="AC534" s="145"/>
      <c r="AD534" s="145"/>
      <c r="AE534" s="145"/>
      <c r="AF534" s="145"/>
      <c r="AG534" s="145"/>
      <c r="AH534" s="145"/>
      <c r="AI534" s="145"/>
      <c r="AJ534" s="145"/>
      <c r="AK534" s="147"/>
      <c r="AL534" s="155"/>
      <c r="AM534" s="156" t="s">
        <v>65</v>
      </c>
      <c r="AN534" s="158"/>
      <c r="AO534" s="158"/>
      <c r="AP534" s="158"/>
      <c r="AQ534" s="157" t="str">
        <f>'(7) vstupní data'!$B$7</f>
        <v>Český pohár</v>
      </c>
      <c r="AR534" s="157"/>
      <c r="AS534" s="157"/>
      <c r="AT534" s="157"/>
      <c r="AU534" s="157"/>
      <c r="AV534" s="157"/>
      <c r="AW534" s="157"/>
      <c r="AX534" s="157"/>
      <c r="AY534" s="157"/>
      <c r="AZ534" s="157"/>
      <c r="BA534" s="157"/>
      <c r="BB534" s="157"/>
      <c r="BC534" s="157"/>
      <c r="BD534" s="157"/>
      <c r="BE534" s="157"/>
      <c r="BF534" s="145"/>
      <c r="BG534" s="145"/>
      <c r="BH534" s="145"/>
      <c r="BI534" s="145"/>
      <c r="BJ534" s="294" t="s">
        <v>66</v>
      </c>
      <c r="BK534" s="294"/>
      <c r="BL534" s="294"/>
      <c r="BM534" s="294"/>
    </row>
    <row r="535" spans="1:65" ht="13.5" customHeight="1">
      <c r="A535" s="144"/>
      <c r="B535" s="145"/>
      <c r="C535" s="154" t="s">
        <v>67</v>
      </c>
      <c r="D535" s="145"/>
      <c r="E535" s="145"/>
      <c r="F535" s="145"/>
      <c r="G535" s="145"/>
      <c r="H535" s="145"/>
      <c r="I535" s="145"/>
      <c r="J535" s="145"/>
      <c r="K535" s="146"/>
      <c r="L535" s="145"/>
      <c r="M535" s="145"/>
      <c r="N535" s="145"/>
      <c r="O535" s="145"/>
      <c r="P535" s="145"/>
      <c r="Q535" s="145"/>
      <c r="R535" s="145"/>
      <c r="S535" s="145"/>
      <c r="T535" s="145"/>
      <c r="U535" s="145"/>
      <c r="V535" s="145"/>
      <c r="W535" s="145"/>
      <c r="X535" s="145"/>
      <c r="Y535" s="145"/>
      <c r="Z535" s="145"/>
      <c r="AA535" s="145"/>
      <c r="AB535" s="145"/>
      <c r="AC535" s="145"/>
      <c r="AD535" s="145"/>
      <c r="AE535" s="145"/>
      <c r="AF535" s="145"/>
      <c r="AG535" s="145"/>
      <c r="AH535" s="145"/>
      <c r="AI535" s="145"/>
      <c r="AJ535" s="145"/>
      <c r="AK535" s="145"/>
      <c r="AL535" s="155"/>
      <c r="AM535" s="156" t="s">
        <v>68</v>
      </c>
      <c r="AN535" s="156"/>
      <c r="AO535" s="156"/>
      <c r="AP535" s="156"/>
      <c r="AQ535" s="157">
        <f>'(7) vstupní data'!$B$9</f>
        <v>0</v>
      </c>
      <c r="AR535" s="157"/>
      <c r="AS535" s="157"/>
      <c r="AT535" s="157"/>
      <c r="AU535" s="157"/>
      <c r="AV535" s="157"/>
      <c r="AW535" s="157"/>
      <c r="AX535" s="157"/>
      <c r="AY535" s="157"/>
      <c r="AZ535" s="157"/>
      <c r="BA535" s="157"/>
      <c r="BB535" s="157"/>
      <c r="BC535" s="157"/>
      <c r="BD535" s="157"/>
      <c r="BE535" s="157"/>
      <c r="BF535" s="145"/>
      <c r="BG535" s="145"/>
      <c r="BH535" s="145"/>
      <c r="BI535" s="145"/>
      <c r="BJ535" s="294"/>
      <c r="BK535" s="294"/>
      <c r="BL535" s="294"/>
      <c r="BM535" s="294"/>
    </row>
    <row r="536" spans="1:65" ht="13.5" customHeight="1">
      <c r="A536" s="144"/>
      <c r="B536" s="145"/>
      <c r="C536" s="145" t="s">
        <v>69</v>
      </c>
      <c r="D536" s="145"/>
      <c r="E536" s="145"/>
      <c r="F536" s="145"/>
      <c r="G536" s="145"/>
      <c r="H536" s="145"/>
      <c r="I536" s="145"/>
      <c r="J536" s="145"/>
      <c r="K536" s="158" t="s">
        <v>70</v>
      </c>
      <c r="L536" s="145"/>
      <c r="M536" s="145"/>
      <c r="N536" s="145"/>
      <c r="O536" s="159" t="str">
        <f>VLOOKUP(BL536,'(7) vstupní data'!$H$2:$P$29,2,0)</f>
        <v>VK Karlovy Vary</v>
      </c>
      <c r="P536" s="159"/>
      <c r="Q536" s="159"/>
      <c r="R536" s="159"/>
      <c r="S536" s="159"/>
      <c r="T536" s="159"/>
      <c r="U536" s="159"/>
      <c r="V536" s="159"/>
      <c r="W536" s="159"/>
      <c r="X536" s="160" t="s">
        <v>71</v>
      </c>
      <c r="Y536" s="160"/>
      <c r="Z536" s="160"/>
      <c r="AA536" s="160"/>
      <c r="AB536" s="161" t="str">
        <f>VLOOKUP(BL536,'(7) vstupní data'!$H$2:$P$29,6,0)</f>
        <v>SK Kometa B</v>
      </c>
      <c r="AC536" s="161"/>
      <c r="AD536" s="161"/>
      <c r="AE536" s="161"/>
      <c r="AF536" s="161"/>
      <c r="AG536" s="161"/>
      <c r="AH536" s="161"/>
      <c r="AI536" s="161"/>
      <c r="AJ536" s="161"/>
      <c r="AK536" s="145"/>
      <c r="AL536" s="155"/>
      <c r="AM536" s="156" t="s">
        <v>72</v>
      </c>
      <c r="AN536" s="158"/>
      <c r="AO536" s="158"/>
      <c r="AP536" s="158"/>
      <c r="AQ536" s="157" t="str">
        <f>'(7) vstupní data'!$B$8</f>
        <v>starší žákyně</v>
      </c>
      <c r="AR536" s="157"/>
      <c r="AS536" s="157"/>
      <c r="AT536" s="157"/>
      <c r="AU536" s="157"/>
      <c r="AV536" s="157"/>
      <c r="AW536" s="157"/>
      <c r="AX536" s="157"/>
      <c r="AY536" s="157"/>
      <c r="AZ536" s="157"/>
      <c r="BA536" s="157"/>
      <c r="BB536" s="157"/>
      <c r="BC536" s="157"/>
      <c r="BD536" s="157"/>
      <c r="BE536" s="157"/>
      <c r="BF536" s="162"/>
      <c r="BG536" s="162"/>
      <c r="BH536" s="162"/>
      <c r="BI536" s="162"/>
      <c r="BJ536" s="163" t="str">
        <f>LEFT('(7) vstupní data'!$B$6,2)</f>
        <v>25</v>
      </c>
      <c r="BK536" s="164" t="s">
        <v>73</v>
      </c>
      <c r="BL536" s="165">
        <f>'(7) vstupní data'!H15</f>
        <v>14</v>
      </c>
      <c r="BM536" s="165"/>
    </row>
    <row r="537" spans="1:65" ht="13.5" customHeight="1">
      <c r="A537" s="144"/>
      <c r="B537" s="166"/>
      <c r="C537" s="145"/>
      <c r="D537" s="145"/>
      <c r="E537" s="145"/>
      <c r="F537" s="145"/>
      <c r="G537" s="145"/>
      <c r="H537" s="145"/>
      <c r="I537" s="145"/>
      <c r="J537" s="145"/>
      <c r="K537" s="167"/>
      <c r="L537" s="167"/>
      <c r="M537" s="167"/>
      <c r="N537" s="167"/>
      <c r="O537" s="168"/>
      <c r="P537" s="169"/>
      <c r="Q537" s="169"/>
      <c r="R537" s="169"/>
      <c r="S537" s="169"/>
      <c r="T537" s="169"/>
      <c r="U537" s="169"/>
      <c r="V537" s="169"/>
      <c r="W537" s="169"/>
      <c r="X537" s="170"/>
      <c r="Y537" s="170"/>
      <c r="Z537" s="170"/>
      <c r="AA537" s="170"/>
      <c r="AB537" s="168"/>
      <c r="AC537" s="169"/>
      <c r="AD537" s="169"/>
      <c r="AE537" s="169"/>
      <c r="AF537" s="169"/>
      <c r="AG537" s="169"/>
      <c r="AH537" s="169"/>
      <c r="AI537" s="169"/>
      <c r="AJ537" s="169"/>
      <c r="AK537" s="145"/>
      <c r="AL537" s="144"/>
      <c r="AM537" s="158"/>
      <c r="AN537" s="158"/>
      <c r="AO537" s="158"/>
      <c r="AP537" s="158"/>
      <c r="AQ537" s="166"/>
      <c r="AR537" s="162"/>
      <c r="AS537" s="162"/>
      <c r="AT537" s="162"/>
      <c r="AU537" s="162"/>
      <c r="AV537" s="162"/>
      <c r="AW537" s="162"/>
      <c r="AX537" s="162"/>
      <c r="AY537" s="162"/>
      <c r="AZ537" s="162"/>
      <c r="BA537" s="162"/>
      <c r="BB537" s="162"/>
      <c r="BC537" s="162"/>
      <c r="BD537" s="162"/>
      <c r="BE537" s="162"/>
      <c r="BF537" s="162"/>
      <c r="BG537" s="162"/>
      <c r="BH537" s="162"/>
      <c r="BI537" s="162"/>
      <c r="BJ537" s="163"/>
      <c r="BK537" s="164"/>
      <c r="BL537" s="165"/>
      <c r="BM537" s="165"/>
    </row>
    <row r="538" spans="1:65" ht="13.5" customHeight="1">
      <c r="A538" s="171" t="s">
        <v>53</v>
      </c>
      <c r="B538" s="172"/>
      <c r="C538" s="172"/>
      <c r="D538" s="172"/>
      <c r="E538" s="172"/>
      <c r="F538" s="173" t="str">
        <f>'(7) vstupní data'!$B$11</f>
        <v>3.skupina</v>
      </c>
      <c r="G538" s="173"/>
      <c r="H538" s="173"/>
      <c r="I538" s="173"/>
      <c r="J538" s="173"/>
      <c r="K538" s="172"/>
      <c r="L538" s="172" t="s">
        <v>74</v>
      </c>
      <c r="M538" s="174">
        <f>VLOOKUP(BL536,'(7) tabulka + rozpis'!$N$23:$Q$37,2,0)</f>
        <v>0.6458413333333334</v>
      </c>
      <c r="N538" s="174"/>
      <c r="O538" s="174"/>
      <c r="P538" s="172" t="s">
        <v>75</v>
      </c>
      <c r="Q538" s="175"/>
      <c r="R538" s="176" t="s">
        <v>76</v>
      </c>
      <c r="S538" s="176"/>
      <c r="T538" s="176"/>
      <c r="U538" s="176"/>
      <c r="V538" s="177" t="str">
        <f>'(7) vstupní data'!$B$1</f>
        <v>TJ Orion Praha</v>
      </c>
      <c r="W538" s="177"/>
      <c r="X538" s="177"/>
      <c r="Y538" s="177"/>
      <c r="Z538" s="177"/>
      <c r="AA538" s="177"/>
      <c r="AB538" s="177"/>
      <c r="AC538" s="177"/>
      <c r="AD538" s="177"/>
      <c r="AE538" s="177"/>
      <c r="AF538" s="177"/>
      <c r="AG538" s="177"/>
      <c r="AH538" s="177"/>
      <c r="AI538" s="177"/>
      <c r="AJ538" s="177"/>
      <c r="AK538" s="177"/>
      <c r="AL538" s="178" t="s">
        <v>77</v>
      </c>
      <c r="AM538" s="179"/>
      <c r="AN538" s="179"/>
      <c r="AO538" s="179"/>
      <c r="AP538" s="180"/>
      <c r="AQ538" s="181" t="s">
        <v>78</v>
      </c>
      <c r="AR538" s="181"/>
      <c r="AS538" s="181"/>
      <c r="AT538" s="181"/>
      <c r="AU538" s="181"/>
      <c r="AV538" s="181"/>
      <c r="AW538" s="181"/>
      <c r="AX538" s="181"/>
      <c r="AY538" s="181"/>
      <c r="AZ538" s="181"/>
      <c r="BA538" s="181"/>
      <c r="BB538" s="181"/>
      <c r="BC538" s="181"/>
      <c r="BD538" s="181"/>
      <c r="BE538" s="180"/>
      <c r="BF538" s="180"/>
      <c r="BG538" s="180"/>
      <c r="BH538" s="180"/>
      <c r="BI538" s="180"/>
      <c r="BJ538" s="163"/>
      <c r="BK538" s="164"/>
      <c r="BL538" s="165"/>
      <c r="BM538" s="165"/>
    </row>
    <row r="539" spans="1:65" ht="13.5" customHeight="1">
      <c r="A539" s="182"/>
      <c r="B539" s="183" t="s">
        <v>79</v>
      </c>
      <c r="C539" s="183"/>
      <c r="D539" s="183"/>
      <c r="E539" s="183"/>
      <c r="F539" s="183"/>
      <c r="G539" s="183"/>
      <c r="H539" s="183"/>
      <c r="I539" s="183"/>
      <c r="J539" s="183"/>
      <c r="K539" s="183"/>
      <c r="L539" s="183"/>
      <c r="M539" s="183"/>
      <c r="N539" s="183"/>
      <c r="O539" s="183" t="s">
        <v>80</v>
      </c>
      <c r="P539" s="183"/>
      <c r="Q539" s="183"/>
      <c r="R539" s="183"/>
      <c r="S539" s="183"/>
      <c r="T539" s="183"/>
      <c r="U539" s="183"/>
      <c r="V539" s="183"/>
      <c r="W539" s="183"/>
      <c r="X539" s="183"/>
      <c r="Y539" s="183"/>
      <c r="Z539" s="183"/>
      <c r="AA539" s="183"/>
      <c r="AB539" s="183" t="s">
        <v>81</v>
      </c>
      <c r="AC539" s="183"/>
      <c r="AD539" s="183"/>
      <c r="AE539" s="183"/>
      <c r="AF539" s="183"/>
      <c r="AG539" s="183"/>
      <c r="AH539" s="183"/>
      <c r="AI539" s="183"/>
      <c r="AJ539" s="183"/>
      <c r="AK539" s="183"/>
      <c r="AL539" s="183"/>
      <c r="AM539" s="183"/>
      <c r="AN539" s="183"/>
      <c r="AO539" s="183" t="s">
        <v>82</v>
      </c>
      <c r="AP539" s="183"/>
      <c r="AQ539" s="183"/>
      <c r="AR539" s="183"/>
      <c r="AS539" s="183"/>
      <c r="AT539" s="183"/>
      <c r="AU539" s="183"/>
      <c r="AV539" s="183"/>
      <c r="AW539" s="183"/>
      <c r="AX539" s="183"/>
      <c r="AY539" s="183"/>
      <c r="AZ539" s="183"/>
      <c r="BA539" s="183"/>
      <c r="BB539" s="183" t="s">
        <v>83</v>
      </c>
      <c r="BC539" s="183"/>
      <c r="BD539" s="183"/>
      <c r="BE539" s="183"/>
      <c r="BF539" s="183"/>
      <c r="BG539" s="183"/>
      <c r="BH539" s="183"/>
      <c r="BI539" s="183"/>
      <c r="BJ539" s="184"/>
      <c r="BK539" s="184"/>
      <c r="BL539" s="184"/>
      <c r="BM539" s="185"/>
    </row>
    <row r="540" spans="1:65" ht="13.5" customHeight="1">
      <c r="A540" s="155"/>
      <c r="B540" s="187" t="s">
        <v>84</v>
      </c>
      <c r="C540" s="187"/>
      <c r="D540" s="187"/>
      <c r="E540" s="187"/>
      <c r="F540" s="187"/>
      <c r="G540" s="187"/>
      <c r="H540" s="188" t="s">
        <v>85</v>
      </c>
      <c r="I540" s="188"/>
      <c r="J540" s="188"/>
      <c r="K540" s="188"/>
      <c r="L540" s="188"/>
      <c r="M540" s="188"/>
      <c r="N540" s="166"/>
      <c r="O540" s="187" t="s">
        <v>84</v>
      </c>
      <c r="P540" s="187"/>
      <c r="Q540" s="187"/>
      <c r="R540" s="187"/>
      <c r="S540" s="187"/>
      <c r="T540" s="187"/>
      <c r="U540" s="188" t="s">
        <v>85</v>
      </c>
      <c r="V540" s="188"/>
      <c r="W540" s="188"/>
      <c r="X540" s="188"/>
      <c r="Y540" s="188"/>
      <c r="Z540" s="188"/>
      <c r="AA540" s="166"/>
      <c r="AB540" s="187" t="s">
        <v>84</v>
      </c>
      <c r="AC540" s="187"/>
      <c r="AD540" s="187"/>
      <c r="AE540" s="187"/>
      <c r="AF540" s="187"/>
      <c r="AG540" s="187"/>
      <c r="AH540" s="188" t="s">
        <v>85</v>
      </c>
      <c r="AI540" s="188"/>
      <c r="AJ540" s="188"/>
      <c r="AK540" s="188"/>
      <c r="AL540" s="188"/>
      <c r="AM540" s="188"/>
      <c r="AN540" s="166"/>
      <c r="AO540" s="187" t="s">
        <v>84</v>
      </c>
      <c r="AP540" s="187"/>
      <c r="AQ540" s="187"/>
      <c r="AR540" s="187"/>
      <c r="AS540" s="187"/>
      <c r="AT540" s="187"/>
      <c r="AU540" s="188" t="s">
        <v>85</v>
      </c>
      <c r="AV540" s="188"/>
      <c r="AW540" s="188"/>
      <c r="AX540" s="188"/>
      <c r="AY540" s="188"/>
      <c r="AZ540" s="188"/>
      <c r="BA540" s="166"/>
      <c r="BB540" s="187" t="s">
        <v>84</v>
      </c>
      <c r="BC540" s="187"/>
      <c r="BD540" s="187"/>
      <c r="BE540" s="187"/>
      <c r="BF540" s="187"/>
      <c r="BG540" s="187"/>
      <c r="BH540" s="188" t="s">
        <v>85</v>
      </c>
      <c r="BI540" s="188"/>
      <c r="BJ540" s="188"/>
      <c r="BK540" s="188"/>
      <c r="BL540" s="188"/>
      <c r="BM540" s="188"/>
    </row>
    <row r="541" spans="1:65" ht="13.5" customHeight="1">
      <c r="A541" s="155"/>
      <c r="B541" s="189" t="s">
        <v>86</v>
      </c>
      <c r="C541" s="189"/>
      <c r="D541" s="189"/>
      <c r="E541" s="189"/>
      <c r="F541" s="189"/>
      <c r="G541" s="189"/>
      <c r="H541" s="190" t="s">
        <v>86</v>
      </c>
      <c r="I541" s="190"/>
      <c r="J541" s="190"/>
      <c r="K541" s="190"/>
      <c r="L541" s="190"/>
      <c r="M541" s="190"/>
      <c r="N541" s="166"/>
      <c r="O541" s="189" t="s">
        <v>86</v>
      </c>
      <c r="P541" s="189"/>
      <c r="Q541" s="189"/>
      <c r="R541" s="189"/>
      <c r="S541" s="189"/>
      <c r="T541" s="189"/>
      <c r="U541" s="190" t="s">
        <v>86</v>
      </c>
      <c r="V541" s="190"/>
      <c r="W541" s="190"/>
      <c r="X541" s="190"/>
      <c r="Y541" s="190"/>
      <c r="Z541" s="190"/>
      <c r="AA541" s="166"/>
      <c r="AB541" s="189" t="s">
        <v>86</v>
      </c>
      <c r="AC541" s="189"/>
      <c r="AD541" s="189"/>
      <c r="AE541" s="189"/>
      <c r="AF541" s="189"/>
      <c r="AG541" s="189"/>
      <c r="AH541" s="190" t="s">
        <v>86</v>
      </c>
      <c r="AI541" s="190"/>
      <c r="AJ541" s="190"/>
      <c r="AK541" s="190"/>
      <c r="AL541" s="190"/>
      <c r="AM541" s="190"/>
      <c r="AN541" s="166"/>
      <c r="AO541" s="189" t="s">
        <v>86</v>
      </c>
      <c r="AP541" s="189"/>
      <c r="AQ541" s="189"/>
      <c r="AR541" s="189"/>
      <c r="AS541" s="189"/>
      <c r="AT541" s="189"/>
      <c r="AU541" s="190" t="s">
        <v>86</v>
      </c>
      <c r="AV541" s="190"/>
      <c r="AW541" s="190"/>
      <c r="AX541" s="190"/>
      <c r="AY541" s="190"/>
      <c r="AZ541" s="190"/>
      <c r="BA541" s="166"/>
      <c r="BB541" s="189" t="s">
        <v>86</v>
      </c>
      <c r="BC541" s="189"/>
      <c r="BD541" s="189"/>
      <c r="BE541" s="189"/>
      <c r="BF541" s="189"/>
      <c r="BG541" s="189"/>
      <c r="BH541" s="190" t="s">
        <v>86</v>
      </c>
      <c r="BI541" s="190"/>
      <c r="BJ541" s="190"/>
      <c r="BK541" s="190"/>
      <c r="BL541" s="190"/>
      <c r="BM541" s="190"/>
    </row>
    <row r="542" spans="1:65" ht="13.5" customHeight="1">
      <c r="A542" s="191" t="s">
        <v>87</v>
      </c>
      <c r="B542" s="192">
        <v>1</v>
      </c>
      <c r="C542" s="193"/>
      <c r="D542" s="194"/>
      <c r="E542" s="194"/>
      <c r="F542" s="195" t="s">
        <v>88</v>
      </c>
      <c r="G542" s="195" t="s">
        <v>89</v>
      </c>
      <c r="H542" s="194">
        <v>1</v>
      </c>
      <c r="I542" s="193"/>
      <c r="J542" s="194"/>
      <c r="K542" s="194"/>
      <c r="L542" s="195" t="s">
        <v>88</v>
      </c>
      <c r="M542" s="196" t="s">
        <v>89</v>
      </c>
      <c r="N542" s="166"/>
      <c r="O542" s="192">
        <v>1</v>
      </c>
      <c r="P542" s="193"/>
      <c r="Q542" s="194"/>
      <c r="R542" s="194"/>
      <c r="S542" s="195" t="s">
        <v>88</v>
      </c>
      <c r="T542" s="195" t="s">
        <v>89</v>
      </c>
      <c r="U542" s="194">
        <v>1</v>
      </c>
      <c r="V542" s="193"/>
      <c r="W542" s="194"/>
      <c r="X542" s="194"/>
      <c r="Y542" s="195" t="s">
        <v>88</v>
      </c>
      <c r="Z542" s="196" t="s">
        <v>89</v>
      </c>
      <c r="AA542" s="166"/>
      <c r="AB542" s="192">
        <v>1</v>
      </c>
      <c r="AC542" s="193"/>
      <c r="AD542" s="194"/>
      <c r="AE542" s="194"/>
      <c r="AF542" s="195" t="s">
        <v>88</v>
      </c>
      <c r="AG542" s="195" t="s">
        <v>89</v>
      </c>
      <c r="AH542" s="194">
        <v>1</v>
      </c>
      <c r="AI542" s="193"/>
      <c r="AJ542" s="194"/>
      <c r="AK542" s="194"/>
      <c r="AL542" s="195" t="s">
        <v>88</v>
      </c>
      <c r="AM542" s="196" t="s">
        <v>89</v>
      </c>
      <c r="AN542" s="166"/>
      <c r="AO542" s="192">
        <v>1</v>
      </c>
      <c r="AP542" s="193"/>
      <c r="AQ542" s="194"/>
      <c r="AR542" s="194"/>
      <c r="AS542" s="195" t="s">
        <v>88</v>
      </c>
      <c r="AT542" s="195" t="s">
        <v>89</v>
      </c>
      <c r="AU542" s="194">
        <v>1</v>
      </c>
      <c r="AV542" s="193"/>
      <c r="AW542" s="194"/>
      <c r="AX542" s="194"/>
      <c r="AY542" s="195" t="s">
        <v>88</v>
      </c>
      <c r="AZ542" s="196" t="s">
        <v>89</v>
      </c>
      <c r="BA542" s="166"/>
      <c r="BB542" s="192">
        <v>1</v>
      </c>
      <c r="BC542" s="193"/>
      <c r="BD542" s="194"/>
      <c r="BE542" s="194"/>
      <c r="BF542" s="195" t="s">
        <v>88</v>
      </c>
      <c r="BG542" s="195" t="s">
        <v>89</v>
      </c>
      <c r="BH542" s="194">
        <v>1</v>
      </c>
      <c r="BI542" s="193"/>
      <c r="BJ542" s="194"/>
      <c r="BK542" s="194"/>
      <c r="BL542" s="195" t="s">
        <v>88</v>
      </c>
      <c r="BM542" s="196" t="s">
        <v>89</v>
      </c>
    </row>
    <row r="543" spans="1:65" ht="13.5" customHeight="1">
      <c r="A543" s="191"/>
      <c r="B543" s="192"/>
      <c r="C543" s="193"/>
      <c r="D543" s="194"/>
      <c r="E543" s="194"/>
      <c r="F543" s="195"/>
      <c r="G543" s="195"/>
      <c r="H543" s="194"/>
      <c r="I543" s="193"/>
      <c r="J543" s="194"/>
      <c r="K543" s="194"/>
      <c r="L543" s="195"/>
      <c r="M543" s="196"/>
      <c r="N543" s="166"/>
      <c r="O543" s="192"/>
      <c r="P543" s="193"/>
      <c r="Q543" s="194"/>
      <c r="R543" s="194"/>
      <c r="S543" s="195"/>
      <c r="T543" s="195"/>
      <c r="U543" s="194"/>
      <c r="V543" s="193"/>
      <c r="W543" s="194"/>
      <c r="X543" s="194"/>
      <c r="Y543" s="195"/>
      <c r="Z543" s="196"/>
      <c r="AA543" s="166"/>
      <c r="AB543" s="192"/>
      <c r="AC543" s="193"/>
      <c r="AD543" s="194"/>
      <c r="AE543" s="194"/>
      <c r="AF543" s="195"/>
      <c r="AG543" s="195"/>
      <c r="AH543" s="194"/>
      <c r="AI543" s="193"/>
      <c r="AJ543" s="194"/>
      <c r="AK543" s="194"/>
      <c r="AL543" s="195"/>
      <c r="AM543" s="196"/>
      <c r="AN543" s="166"/>
      <c r="AO543" s="192"/>
      <c r="AP543" s="193"/>
      <c r="AQ543" s="194"/>
      <c r="AR543" s="194"/>
      <c r="AS543" s="195"/>
      <c r="AT543" s="195"/>
      <c r="AU543" s="194"/>
      <c r="AV543" s="193"/>
      <c r="AW543" s="194"/>
      <c r="AX543" s="194"/>
      <c r="AY543" s="195"/>
      <c r="AZ543" s="196"/>
      <c r="BA543" s="166"/>
      <c r="BB543" s="192"/>
      <c r="BC543" s="193"/>
      <c r="BD543" s="194"/>
      <c r="BE543" s="194"/>
      <c r="BF543" s="195"/>
      <c r="BG543" s="195"/>
      <c r="BH543" s="194"/>
      <c r="BI543" s="193"/>
      <c r="BJ543" s="194"/>
      <c r="BK543" s="194"/>
      <c r="BL543" s="195"/>
      <c r="BM543" s="196"/>
    </row>
    <row r="544" spans="1:65" ht="13.5" customHeight="1">
      <c r="A544" s="191"/>
      <c r="B544" s="192">
        <v>2</v>
      </c>
      <c r="C544" s="193"/>
      <c r="D544" s="194"/>
      <c r="E544" s="194"/>
      <c r="F544" s="195"/>
      <c r="G544" s="195"/>
      <c r="H544" s="194">
        <v>2</v>
      </c>
      <c r="I544" s="193"/>
      <c r="J544" s="194"/>
      <c r="K544" s="194"/>
      <c r="L544" s="195"/>
      <c r="M544" s="196"/>
      <c r="N544" s="166"/>
      <c r="O544" s="192">
        <v>2</v>
      </c>
      <c r="P544" s="193"/>
      <c r="Q544" s="194"/>
      <c r="R544" s="194"/>
      <c r="S544" s="195"/>
      <c r="T544" s="195"/>
      <c r="U544" s="194">
        <v>2</v>
      </c>
      <c r="V544" s="193"/>
      <c r="W544" s="194"/>
      <c r="X544" s="194"/>
      <c r="Y544" s="195"/>
      <c r="Z544" s="196"/>
      <c r="AA544" s="166"/>
      <c r="AB544" s="192">
        <v>2</v>
      </c>
      <c r="AC544" s="193"/>
      <c r="AD544" s="194"/>
      <c r="AE544" s="194"/>
      <c r="AF544" s="195"/>
      <c r="AG544" s="195"/>
      <c r="AH544" s="194">
        <v>2</v>
      </c>
      <c r="AI544" s="193"/>
      <c r="AJ544" s="194"/>
      <c r="AK544" s="194"/>
      <c r="AL544" s="195"/>
      <c r="AM544" s="196"/>
      <c r="AN544" s="166"/>
      <c r="AO544" s="192">
        <v>2</v>
      </c>
      <c r="AP544" s="193"/>
      <c r="AQ544" s="194"/>
      <c r="AR544" s="194"/>
      <c r="AS544" s="195"/>
      <c r="AT544" s="195"/>
      <c r="AU544" s="194">
        <v>2</v>
      </c>
      <c r="AV544" s="193"/>
      <c r="AW544" s="194"/>
      <c r="AX544" s="194"/>
      <c r="AY544" s="195"/>
      <c r="AZ544" s="196"/>
      <c r="BA544" s="166"/>
      <c r="BB544" s="192">
        <v>2</v>
      </c>
      <c r="BC544" s="193"/>
      <c r="BD544" s="194"/>
      <c r="BE544" s="194"/>
      <c r="BF544" s="195"/>
      <c r="BG544" s="195"/>
      <c r="BH544" s="194">
        <v>2</v>
      </c>
      <c r="BI544" s="193"/>
      <c r="BJ544" s="194"/>
      <c r="BK544" s="194"/>
      <c r="BL544" s="195"/>
      <c r="BM544" s="196"/>
    </row>
    <row r="545" spans="1:65" ht="13.5" customHeight="1">
      <c r="A545" s="191"/>
      <c r="B545" s="192"/>
      <c r="C545" s="193"/>
      <c r="D545" s="194"/>
      <c r="E545" s="194"/>
      <c r="F545" s="195"/>
      <c r="G545" s="195"/>
      <c r="H545" s="194"/>
      <c r="I545" s="193"/>
      <c r="J545" s="194"/>
      <c r="K545" s="194"/>
      <c r="L545" s="195"/>
      <c r="M545" s="196"/>
      <c r="N545" s="166"/>
      <c r="O545" s="192"/>
      <c r="P545" s="193"/>
      <c r="Q545" s="194"/>
      <c r="R545" s="194"/>
      <c r="S545" s="195"/>
      <c r="T545" s="195"/>
      <c r="U545" s="194"/>
      <c r="V545" s="193"/>
      <c r="W545" s="194"/>
      <c r="X545" s="194"/>
      <c r="Y545" s="195"/>
      <c r="Z545" s="196"/>
      <c r="AA545" s="166"/>
      <c r="AB545" s="192"/>
      <c r="AC545" s="193"/>
      <c r="AD545" s="194"/>
      <c r="AE545" s="194"/>
      <c r="AF545" s="195"/>
      <c r="AG545" s="195"/>
      <c r="AH545" s="194"/>
      <c r="AI545" s="193"/>
      <c r="AJ545" s="194"/>
      <c r="AK545" s="194"/>
      <c r="AL545" s="195"/>
      <c r="AM545" s="196"/>
      <c r="AN545" s="166"/>
      <c r="AO545" s="192"/>
      <c r="AP545" s="193"/>
      <c r="AQ545" s="194"/>
      <c r="AR545" s="194"/>
      <c r="AS545" s="195"/>
      <c r="AT545" s="195"/>
      <c r="AU545" s="194"/>
      <c r="AV545" s="193"/>
      <c r="AW545" s="194"/>
      <c r="AX545" s="194"/>
      <c r="AY545" s="195"/>
      <c r="AZ545" s="196"/>
      <c r="BA545" s="166"/>
      <c r="BB545" s="192"/>
      <c r="BC545" s="193"/>
      <c r="BD545" s="194"/>
      <c r="BE545" s="194"/>
      <c r="BF545" s="195"/>
      <c r="BG545" s="195"/>
      <c r="BH545" s="194"/>
      <c r="BI545" s="193"/>
      <c r="BJ545" s="194"/>
      <c r="BK545" s="194"/>
      <c r="BL545" s="195"/>
      <c r="BM545" s="196"/>
    </row>
    <row r="546" spans="1:65" ht="13.5" customHeight="1">
      <c r="A546" s="191"/>
      <c r="B546" s="192">
        <v>3</v>
      </c>
      <c r="C546" s="193"/>
      <c r="D546" s="194"/>
      <c r="E546" s="194"/>
      <c r="F546" s="195"/>
      <c r="G546" s="195"/>
      <c r="H546" s="194">
        <v>3</v>
      </c>
      <c r="I546" s="193"/>
      <c r="J546" s="194"/>
      <c r="K546" s="194"/>
      <c r="L546" s="195"/>
      <c r="M546" s="196"/>
      <c r="N546" s="166"/>
      <c r="O546" s="192">
        <v>3</v>
      </c>
      <c r="P546" s="193"/>
      <c r="Q546" s="194"/>
      <c r="R546" s="194"/>
      <c r="S546" s="195"/>
      <c r="T546" s="195"/>
      <c r="U546" s="194">
        <v>3</v>
      </c>
      <c r="V546" s="193"/>
      <c r="W546" s="194"/>
      <c r="X546" s="194"/>
      <c r="Y546" s="195"/>
      <c r="Z546" s="196"/>
      <c r="AA546" s="166"/>
      <c r="AB546" s="192">
        <v>3</v>
      </c>
      <c r="AC546" s="193"/>
      <c r="AD546" s="194"/>
      <c r="AE546" s="194"/>
      <c r="AF546" s="195"/>
      <c r="AG546" s="195"/>
      <c r="AH546" s="194">
        <v>3</v>
      </c>
      <c r="AI546" s="193"/>
      <c r="AJ546" s="194"/>
      <c r="AK546" s="194"/>
      <c r="AL546" s="195"/>
      <c r="AM546" s="196"/>
      <c r="AN546" s="166"/>
      <c r="AO546" s="192">
        <v>3</v>
      </c>
      <c r="AP546" s="193"/>
      <c r="AQ546" s="194"/>
      <c r="AR546" s="194"/>
      <c r="AS546" s="195"/>
      <c r="AT546" s="195"/>
      <c r="AU546" s="194">
        <v>3</v>
      </c>
      <c r="AV546" s="193"/>
      <c r="AW546" s="194"/>
      <c r="AX546" s="194"/>
      <c r="AY546" s="195"/>
      <c r="AZ546" s="196"/>
      <c r="BA546" s="166"/>
      <c r="BB546" s="192">
        <v>3</v>
      </c>
      <c r="BC546" s="193"/>
      <c r="BD546" s="194"/>
      <c r="BE546" s="194"/>
      <c r="BF546" s="195"/>
      <c r="BG546" s="195"/>
      <c r="BH546" s="194">
        <v>3</v>
      </c>
      <c r="BI546" s="193"/>
      <c r="BJ546" s="194"/>
      <c r="BK546" s="194"/>
      <c r="BL546" s="195"/>
      <c r="BM546" s="196"/>
    </row>
    <row r="547" spans="1:65" ht="13.5" customHeight="1">
      <c r="A547" s="191"/>
      <c r="B547" s="192"/>
      <c r="C547" s="193"/>
      <c r="D547" s="194"/>
      <c r="E547" s="194"/>
      <c r="F547" s="195"/>
      <c r="G547" s="195"/>
      <c r="H547" s="194"/>
      <c r="I547" s="193"/>
      <c r="J547" s="194"/>
      <c r="K547" s="194"/>
      <c r="L547" s="195"/>
      <c r="M547" s="196"/>
      <c r="N547" s="166"/>
      <c r="O547" s="192"/>
      <c r="P547" s="193"/>
      <c r="Q547" s="194"/>
      <c r="R547" s="194"/>
      <c r="S547" s="195"/>
      <c r="T547" s="195"/>
      <c r="U547" s="194"/>
      <c r="V547" s="193"/>
      <c r="W547" s="194"/>
      <c r="X547" s="194"/>
      <c r="Y547" s="195"/>
      <c r="Z547" s="196"/>
      <c r="AA547" s="166"/>
      <c r="AB547" s="192"/>
      <c r="AC547" s="193"/>
      <c r="AD547" s="194"/>
      <c r="AE547" s="194"/>
      <c r="AF547" s="195"/>
      <c r="AG547" s="195"/>
      <c r="AH547" s="194"/>
      <c r="AI547" s="193"/>
      <c r="AJ547" s="194"/>
      <c r="AK547" s="194"/>
      <c r="AL547" s="195"/>
      <c r="AM547" s="196"/>
      <c r="AN547" s="166"/>
      <c r="AO547" s="192"/>
      <c r="AP547" s="193"/>
      <c r="AQ547" s="194"/>
      <c r="AR547" s="194"/>
      <c r="AS547" s="195"/>
      <c r="AT547" s="195"/>
      <c r="AU547" s="194"/>
      <c r="AV547" s="193"/>
      <c r="AW547" s="194"/>
      <c r="AX547" s="194"/>
      <c r="AY547" s="195"/>
      <c r="AZ547" s="196"/>
      <c r="BA547" s="166"/>
      <c r="BB547" s="192"/>
      <c r="BC547" s="193"/>
      <c r="BD547" s="194"/>
      <c r="BE547" s="194"/>
      <c r="BF547" s="195"/>
      <c r="BG547" s="195"/>
      <c r="BH547" s="194"/>
      <c r="BI547" s="193"/>
      <c r="BJ547" s="194"/>
      <c r="BK547" s="194"/>
      <c r="BL547" s="195"/>
      <c r="BM547" s="196"/>
    </row>
    <row r="548" spans="1:65" ht="13.5" customHeight="1">
      <c r="A548" s="191"/>
      <c r="B548" s="192">
        <v>4</v>
      </c>
      <c r="C548" s="193"/>
      <c r="D548" s="194"/>
      <c r="E548" s="194"/>
      <c r="F548" s="195"/>
      <c r="G548" s="195"/>
      <c r="H548" s="194">
        <v>4</v>
      </c>
      <c r="I548" s="193"/>
      <c r="J548" s="194"/>
      <c r="K548" s="194"/>
      <c r="L548" s="195"/>
      <c r="M548" s="196"/>
      <c r="N548" s="166"/>
      <c r="O548" s="192">
        <v>4</v>
      </c>
      <c r="P548" s="193"/>
      <c r="Q548" s="194"/>
      <c r="R548" s="194"/>
      <c r="S548" s="195"/>
      <c r="T548" s="195"/>
      <c r="U548" s="194">
        <v>4</v>
      </c>
      <c r="V548" s="193"/>
      <c r="W548" s="194"/>
      <c r="X548" s="194"/>
      <c r="Y548" s="195"/>
      <c r="Z548" s="196"/>
      <c r="AA548" s="166"/>
      <c r="AB548" s="192">
        <v>4</v>
      </c>
      <c r="AC548" s="193"/>
      <c r="AD548" s="194"/>
      <c r="AE548" s="194"/>
      <c r="AF548" s="195"/>
      <c r="AG548" s="195"/>
      <c r="AH548" s="194">
        <v>4</v>
      </c>
      <c r="AI548" s="193"/>
      <c r="AJ548" s="194"/>
      <c r="AK548" s="194"/>
      <c r="AL548" s="195"/>
      <c r="AM548" s="196"/>
      <c r="AN548" s="166"/>
      <c r="AO548" s="192">
        <v>4</v>
      </c>
      <c r="AP548" s="193"/>
      <c r="AQ548" s="194"/>
      <c r="AR548" s="194"/>
      <c r="AS548" s="195"/>
      <c r="AT548" s="195"/>
      <c r="AU548" s="194">
        <v>4</v>
      </c>
      <c r="AV548" s="193"/>
      <c r="AW548" s="194"/>
      <c r="AX548" s="194"/>
      <c r="AY548" s="195"/>
      <c r="AZ548" s="196"/>
      <c r="BA548" s="166"/>
      <c r="BB548" s="192">
        <v>4</v>
      </c>
      <c r="BC548" s="193"/>
      <c r="BD548" s="194"/>
      <c r="BE548" s="194"/>
      <c r="BF548" s="195"/>
      <c r="BG548" s="195"/>
      <c r="BH548" s="194">
        <v>4</v>
      </c>
      <c r="BI548" s="193"/>
      <c r="BJ548" s="194"/>
      <c r="BK548" s="194"/>
      <c r="BL548" s="195"/>
      <c r="BM548" s="196"/>
    </row>
    <row r="549" spans="1:65" ht="13.5" customHeight="1">
      <c r="A549" s="191"/>
      <c r="B549" s="192"/>
      <c r="C549" s="193"/>
      <c r="D549" s="194"/>
      <c r="E549" s="194"/>
      <c r="F549" s="195"/>
      <c r="G549" s="195"/>
      <c r="H549" s="194"/>
      <c r="I549" s="193"/>
      <c r="J549" s="194"/>
      <c r="K549" s="194"/>
      <c r="L549" s="195"/>
      <c r="M549" s="196"/>
      <c r="N549" s="166"/>
      <c r="O549" s="192"/>
      <c r="P549" s="193"/>
      <c r="Q549" s="194"/>
      <c r="R549" s="194"/>
      <c r="S549" s="195"/>
      <c r="T549" s="195"/>
      <c r="U549" s="194"/>
      <c r="V549" s="193"/>
      <c r="W549" s="194"/>
      <c r="X549" s="194"/>
      <c r="Y549" s="195"/>
      <c r="Z549" s="196"/>
      <c r="AA549" s="166"/>
      <c r="AB549" s="192"/>
      <c r="AC549" s="193"/>
      <c r="AD549" s="194"/>
      <c r="AE549" s="194"/>
      <c r="AF549" s="195"/>
      <c r="AG549" s="195"/>
      <c r="AH549" s="194"/>
      <c r="AI549" s="193"/>
      <c r="AJ549" s="194"/>
      <c r="AK549" s="194"/>
      <c r="AL549" s="195"/>
      <c r="AM549" s="196"/>
      <c r="AN549" s="166"/>
      <c r="AO549" s="192"/>
      <c r="AP549" s="193"/>
      <c r="AQ549" s="194"/>
      <c r="AR549" s="194"/>
      <c r="AS549" s="195"/>
      <c r="AT549" s="195"/>
      <c r="AU549" s="194"/>
      <c r="AV549" s="193"/>
      <c r="AW549" s="194"/>
      <c r="AX549" s="194"/>
      <c r="AY549" s="195"/>
      <c r="AZ549" s="196"/>
      <c r="BA549" s="166"/>
      <c r="BB549" s="192"/>
      <c r="BC549" s="193"/>
      <c r="BD549" s="194"/>
      <c r="BE549" s="194"/>
      <c r="BF549" s="195"/>
      <c r="BG549" s="195"/>
      <c r="BH549" s="194"/>
      <c r="BI549" s="193"/>
      <c r="BJ549" s="194"/>
      <c r="BK549" s="194"/>
      <c r="BL549" s="195"/>
      <c r="BM549" s="196"/>
    </row>
    <row r="550" spans="1:65" ht="13.5" customHeight="1">
      <c r="A550" s="191"/>
      <c r="B550" s="192">
        <v>5</v>
      </c>
      <c r="C550" s="193"/>
      <c r="D550" s="194"/>
      <c r="E550" s="194"/>
      <c r="F550" s="195"/>
      <c r="G550" s="195"/>
      <c r="H550" s="194">
        <v>5</v>
      </c>
      <c r="I550" s="193"/>
      <c r="J550" s="194"/>
      <c r="K550" s="194"/>
      <c r="L550" s="195"/>
      <c r="M550" s="196"/>
      <c r="N550" s="166"/>
      <c r="O550" s="192">
        <v>5</v>
      </c>
      <c r="P550" s="193"/>
      <c r="Q550" s="194"/>
      <c r="R550" s="194"/>
      <c r="S550" s="195"/>
      <c r="T550" s="195"/>
      <c r="U550" s="194">
        <v>5</v>
      </c>
      <c r="V550" s="193"/>
      <c r="W550" s="194"/>
      <c r="X550" s="194"/>
      <c r="Y550" s="195"/>
      <c r="Z550" s="196"/>
      <c r="AA550" s="166"/>
      <c r="AB550" s="192">
        <v>5</v>
      </c>
      <c r="AC550" s="193"/>
      <c r="AD550" s="194"/>
      <c r="AE550" s="194"/>
      <c r="AF550" s="195"/>
      <c r="AG550" s="195"/>
      <c r="AH550" s="194">
        <v>5</v>
      </c>
      <c r="AI550" s="193"/>
      <c r="AJ550" s="194"/>
      <c r="AK550" s="194"/>
      <c r="AL550" s="195"/>
      <c r="AM550" s="196"/>
      <c r="AN550" s="166"/>
      <c r="AO550" s="192">
        <v>5</v>
      </c>
      <c r="AP550" s="193"/>
      <c r="AQ550" s="194"/>
      <c r="AR550" s="194"/>
      <c r="AS550" s="195"/>
      <c r="AT550" s="195"/>
      <c r="AU550" s="194">
        <v>5</v>
      </c>
      <c r="AV550" s="193"/>
      <c r="AW550" s="194"/>
      <c r="AX550" s="194"/>
      <c r="AY550" s="195"/>
      <c r="AZ550" s="196"/>
      <c r="BA550" s="166"/>
      <c r="BB550" s="192">
        <v>5</v>
      </c>
      <c r="BC550" s="193"/>
      <c r="BD550" s="194"/>
      <c r="BE550" s="194"/>
      <c r="BF550" s="195"/>
      <c r="BG550" s="195"/>
      <c r="BH550" s="194">
        <v>5</v>
      </c>
      <c r="BI550" s="193"/>
      <c r="BJ550" s="194"/>
      <c r="BK550" s="194"/>
      <c r="BL550" s="195"/>
      <c r="BM550" s="196"/>
    </row>
    <row r="551" spans="1:65" ht="13.5" customHeight="1">
      <c r="A551" s="191"/>
      <c r="B551" s="192"/>
      <c r="C551" s="193"/>
      <c r="D551" s="194"/>
      <c r="E551" s="194"/>
      <c r="F551" s="195"/>
      <c r="G551" s="195"/>
      <c r="H551" s="194"/>
      <c r="I551" s="193"/>
      <c r="J551" s="194"/>
      <c r="K551" s="194"/>
      <c r="L551" s="195"/>
      <c r="M551" s="196"/>
      <c r="N551" s="166"/>
      <c r="O551" s="192"/>
      <c r="P551" s="193"/>
      <c r="Q551" s="194"/>
      <c r="R551" s="194"/>
      <c r="S551" s="195"/>
      <c r="T551" s="195"/>
      <c r="U551" s="194"/>
      <c r="V551" s="193"/>
      <c r="W551" s="194"/>
      <c r="X551" s="194"/>
      <c r="Y551" s="195"/>
      <c r="Z551" s="196"/>
      <c r="AA551" s="166"/>
      <c r="AB551" s="192"/>
      <c r="AC551" s="193"/>
      <c r="AD551" s="194"/>
      <c r="AE551" s="194"/>
      <c r="AF551" s="195"/>
      <c r="AG551" s="195"/>
      <c r="AH551" s="194"/>
      <c r="AI551" s="193"/>
      <c r="AJ551" s="194"/>
      <c r="AK551" s="194"/>
      <c r="AL551" s="195"/>
      <c r="AM551" s="196"/>
      <c r="AN551" s="166"/>
      <c r="AO551" s="192"/>
      <c r="AP551" s="193"/>
      <c r="AQ551" s="194"/>
      <c r="AR551" s="194"/>
      <c r="AS551" s="195"/>
      <c r="AT551" s="195"/>
      <c r="AU551" s="194"/>
      <c r="AV551" s="193"/>
      <c r="AW551" s="194"/>
      <c r="AX551" s="194"/>
      <c r="AY551" s="195"/>
      <c r="AZ551" s="196"/>
      <c r="BA551" s="166"/>
      <c r="BB551" s="192"/>
      <c r="BC551" s="193"/>
      <c r="BD551" s="194"/>
      <c r="BE551" s="194"/>
      <c r="BF551" s="195"/>
      <c r="BG551" s="195"/>
      <c r="BH551" s="194"/>
      <c r="BI551" s="193"/>
      <c r="BJ551" s="194"/>
      <c r="BK551" s="194"/>
      <c r="BL551" s="195"/>
      <c r="BM551" s="196"/>
    </row>
    <row r="552" spans="1:65" ht="13.5" customHeight="1">
      <c r="A552" s="191"/>
      <c r="B552" s="192">
        <v>6</v>
      </c>
      <c r="C552" s="193"/>
      <c r="D552" s="194"/>
      <c r="E552" s="194"/>
      <c r="F552" s="195"/>
      <c r="G552" s="195"/>
      <c r="H552" s="194">
        <v>6</v>
      </c>
      <c r="I552" s="193"/>
      <c r="J552" s="194"/>
      <c r="K552" s="194"/>
      <c r="L552" s="195"/>
      <c r="M552" s="196"/>
      <c r="N552" s="166"/>
      <c r="O552" s="192">
        <v>6</v>
      </c>
      <c r="P552" s="193"/>
      <c r="Q552" s="194"/>
      <c r="R552" s="194"/>
      <c r="S552" s="195"/>
      <c r="T552" s="195"/>
      <c r="U552" s="194">
        <v>6</v>
      </c>
      <c r="V552" s="193"/>
      <c r="W552" s="194"/>
      <c r="X552" s="194"/>
      <c r="Y552" s="195"/>
      <c r="Z552" s="196"/>
      <c r="AA552" s="166"/>
      <c r="AB552" s="192">
        <v>6</v>
      </c>
      <c r="AC552" s="193"/>
      <c r="AD552" s="194"/>
      <c r="AE552" s="194"/>
      <c r="AF552" s="195"/>
      <c r="AG552" s="195"/>
      <c r="AH552" s="194">
        <v>6</v>
      </c>
      <c r="AI552" s="193"/>
      <c r="AJ552" s="194"/>
      <c r="AK552" s="194"/>
      <c r="AL552" s="195"/>
      <c r="AM552" s="196"/>
      <c r="AN552" s="166"/>
      <c r="AO552" s="192">
        <v>6</v>
      </c>
      <c r="AP552" s="193"/>
      <c r="AQ552" s="194"/>
      <c r="AR552" s="194"/>
      <c r="AS552" s="195"/>
      <c r="AT552" s="195"/>
      <c r="AU552" s="194">
        <v>6</v>
      </c>
      <c r="AV552" s="193"/>
      <c r="AW552" s="194"/>
      <c r="AX552" s="194"/>
      <c r="AY552" s="195"/>
      <c r="AZ552" s="196"/>
      <c r="BA552" s="166"/>
      <c r="BB552" s="192">
        <v>6</v>
      </c>
      <c r="BC552" s="193"/>
      <c r="BD552" s="194"/>
      <c r="BE552" s="194"/>
      <c r="BF552" s="195"/>
      <c r="BG552" s="195"/>
      <c r="BH552" s="194">
        <v>6</v>
      </c>
      <c r="BI552" s="193"/>
      <c r="BJ552" s="194"/>
      <c r="BK552" s="194"/>
      <c r="BL552" s="195"/>
      <c r="BM552" s="196"/>
    </row>
    <row r="553" spans="1:65" ht="13.5" customHeight="1">
      <c r="A553" s="191"/>
      <c r="B553" s="192"/>
      <c r="C553" s="193"/>
      <c r="D553" s="194"/>
      <c r="E553" s="194"/>
      <c r="F553" s="195"/>
      <c r="G553" s="195"/>
      <c r="H553" s="194"/>
      <c r="I553" s="193"/>
      <c r="J553" s="194"/>
      <c r="K553" s="194"/>
      <c r="L553" s="195"/>
      <c r="M553" s="196"/>
      <c r="N553" s="166"/>
      <c r="O553" s="192"/>
      <c r="P553" s="193"/>
      <c r="Q553" s="194"/>
      <c r="R553" s="194"/>
      <c r="S553" s="195"/>
      <c r="T553" s="195"/>
      <c r="U553" s="194"/>
      <c r="V553" s="193"/>
      <c r="W553" s="194"/>
      <c r="X553" s="194"/>
      <c r="Y553" s="195"/>
      <c r="Z553" s="196"/>
      <c r="AA553" s="166"/>
      <c r="AB553" s="192"/>
      <c r="AC553" s="193"/>
      <c r="AD553" s="194"/>
      <c r="AE553" s="194"/>
      <c r="AF553" s="195"/>
      <c r="AG553" s="195"/>
      <c r="AH553" s="194"/>
      <c r="AI553" s="193"/>
      <c r="AJ553" s="194"/>
      <c r="AK553" s="194"/>
      <c r="AL553" s="195"/>
      <c r="AM553" s="196"/>
      <c r="AN553" s="166"/>
      <c r="AO553" s="192"/>
      <c r="AP553" s="193"/>
      <c r="AQ553" s="194"/>
      <c r="AR553" s="194"/>
      <c r="AS553" s="195"/>
      <c r="AT553" s="195"/>
      <c r="AU553" s="194"/>
      <c r="AV553" s="193"/>
      <c r="AW553" s="194"/>
      <c r="AX553" s="194"/>
      <c r="AY553" s="195"/>
      <c r="AZ553" s="196"/>
      <c r="BA553" s="166"/>
      <c r="BB553" s="192"/>
      <c r="BC553" s="193"/>
      <c r="BD553" s="194"/>
      <c r="BE553" s="194"/>
      <c r="BF553" s="195"/>
      <c r="BG553" s="195"/>
      <c r="BH553" s="194"/>
      <c r="BI553" s="193"/>
      <c r="BJ553" s="194"/>
      <c r="BK553" s="194"/>
      <c r="BL553" s="195"/>
      <c r="BM553" s="196"/>
    </row>
    <row r="554" spans="1:65" ht="13.5" customHeight="1">
      <c r="A554" s="197"/>
      <c r="B554" s="198" t="s">
        <v>90</v>
      </c>
      <c r="C554" s="198"/>
      <c r="D554" s="199" t="s">
        <v>91</v>
      </c>
      <c r="E554" s="199"/>
      <c r="F554" s="200"/>
      <c r="G554" s="200"/>
      <c r="H554" s="199" t="s">
        <v>90</v>
      </c>
      <c r="I554" s="199"/>
      <c r="J554" s="199" t="s">
        <v>91</v>
      </c>
      <c r="K554" s="199"/>
      <c r="L554" s="201"/>
      <c r="M554" s="201"/>
      <c r="N554" s="166"/>
      <c r="O554" s="198" t="s">
        <v>90</v>
      </c>
      <c r="P554" s="198"/>
      <c r="Q554" s="199" t="s">
        <v>91</v>
      </c>
      <c r="R554" s="199"/>
      <c r="S554" s="200"/>
      <c r="T554" s="200"/>
      <c r="U554" s="202" t="s">
        <v>90</v>
      </c>
      <c r="V554" s="202"/>
      <c r="W554" s="202" t="s">
        <v>91</v>
      </c>
      <c r="X554" s="202"/>
      <c r="Y554" s="201"/>
      <c r="Z554" s="201"/>
      <c r="AA554" s="166"/>
      <c r="AB554" s="203" t="s">
        <v>90</v>
      </c>
      <c r="AC554" s="203"/>
      <c r="AD554" s="202" t="s">
        <v>91</v>
      </c>
      <c r="AE554" s="202"/>
      <c r="AF554" s="200"/>
      <c r="AG554" s="200"/>
      <c r="AH554" s="202" t="s">
        <v>90</v>
      </c>
      <c r="AI554" s="202"/>
      <c r="AJ554" s="202" t="s">
        <v>91</v>
      </c>
      <c r="AK554" s="202"/>
      <c r="AL554" s="201"/>
      <c r="AM554" s="201"/>
      <c r="AN554" s="166"/>
      <c r="AO554" s="203" t="s">
        <v>90</v>
      </c>
      <c r="AP554" s="203"/>
      <c r="AQ554" s="202" t="s">
        <v>91</v>
      </c>
      <c r="AR554" s="202"/>
      <c r="AS554" s="200"/>
      <c r="AT554" s="200"/>
      <c r="AU554" s="202" t="s">
        <v>90</v>
      </c>
      <c r="AV554" s="202"/>
      <c r="AW554" s="202" t="s">
        <v>91</v>
      </c>
      <c r="AX554" s="202"/>
      <c r="AY554" s="201"/>
      <c r="AZ554" s="201"/>
      <c r="BA554" s="166"/>
      <c r="BB554" s="203" t="s">
        <v>90</v>
      </c>
      <c r="BC554" s="203"/>
      <c r="BD554" s="202" t="s">
        <v>91</v>
      </c>
      <c r="BE554" s="202"/>
      <c r="BF554" s="204"/>
      <c r="BG554" s="204"/>
      <c r="BH554" s="202" t="s">
        <v>90</v>
      </c>
      <c r="BI554" s="202"/>
      <c r="BJ554" s="202" t="s">
        <v>91</v>
      </c>
      <c r="BK554" s="202"/>
      <c r="BL554" s="205"/>
      <c r="BM554" s="205"/>
    </row>
    <row r="555" spans="1:65" ht="10.5" customHeight="1">
      <c r="A555" s="155"/>
      <c r="B555" s="206"/>
      <c r="C555" s="166"/>
      <c r="D555" s="206"/>
      <c r="E555" s="206"/>
      <c r="F555" s="207"/>
      <c r="G555" s="207"/>
      <c r="H555" s="206"/>
      <c r="I555" s="166"/>
      <c r="J555" s="206"/>
      <c r="K555" s="206"/>
      <c r="L555" s="207"/>
      <c r="M555" s="207"/>
      <c r="N555" s="166"/>
      <c r="O555" s="206"/>
      <c r="P555" s="166"/>
      <c r="Q555" s="206"/>
      <c r="R555" s="206"/>
      <c r="S555" s="207"/>
      <c r="T555" s="207"/>
      <c r="U555" s="206"/>
      <c r="V555" s="166"/>
      <c r="W555" s="206"/>
      <c r="X555" s="206"/>
      <c r="Y555" s="207"/>
      <c r="Z555" s="207"/>
      <c r="AA555" s="166"/>
      <c r="AB555" s="206"/>
      <c r="AC555" s="166"/>
      <c r="AD555" s="206"/>
      <c r="AE555" s="206"/>
      <c r="AF555" s="207"/>
      <c r="AG555" s="207"/>
      <c r="AH555" s="206"/>
      <c r="AI555" s="166"/>
      <c r="AJ555" s="206"/>
      <c r="AK555" s="206"/>
      <c r="AL555" s="207"/>
      <c r="AM555" s="207"/>
      <c r="AN555" s="166"/>
      <c r="AO555" s="206"/>
      <c r="AP555" s="166"/>
      <c r="AQ555" s="206"/>
      <c r="AR555" s="206"/>
      <c r="AS555" s="207"/>
      <c r="AT555" s="207"/>
      <c r="AU555" s="206"/>
      <c r="AV555" s="166"/>
      <c r="AW555" s="206"/>
      <c r="AX555" s="206"/>
      <c r="AY555" s="207"/>
      <c r="AZ555" s="207"/>
      <c r="BA555" s="166"/>
      <c r="BB555" s="206"/>
      <c r="BC555" s="166"/>
      <c r="BD555" s="206"/>
      <c r="BE555" s="206"/>
      <c r="BF555" s="207"/>
      <c r="BG555" s="207"/>
      <c r="BH555" s="206"/>
      <c r="BI555" s="166"/>
      <c r="BJ555" s="206"/>
      <c r="BK555" s="206"/>
      <c r="BL555" s="207"/>
      <c r="BM555" s="208"/>
    </row>
    <row r="556" spans="1:65" ht="15" customHeight="1">
      <c r="A556" s="209" t="s">
        <v>92</v>
      </c>
      <c r="B556" s="209"/>
      <c r="C556" s="209"/>
      <c r="D556" s="209"/>
      <c r="E556" s="210" t="str">
        <f>O536</f>
        <v>VK Karlovy Vary</v>
      </c>
      <c r="F556" s="210"/>
      <c r="G556" s="210"/>
      <c r="H556" s="210"/>
      <c r="I556" s="210"/>
      <c r="J556" s="210"/>
      <c r="K556" s="210"/>
      <c r="L556" s="211" t="s">
        <v>93</v>
      </c>
      <c r="M556" s="211"/>
      <c r="N556" s="211"/>
      <c r="O556" s="211"/>
      <c r="P556" s="211"/>
      <c r="Q556" s="295" t="str">
        <f aca="true" t="shared" si="11" ref="Q556">AB536</f>
        <v>SK Kometa B</v>
      </c>
      <c r="R556" s="295"/>
      <c r="S556" s="295"/>
      <c r="T556" s="295"/>
      <c r="U556" s="295"/>
      <c r="V556" s="295"/>
      <c r="W556" s="213" t="s">
        <v>94</v>
      </c>
      <c r="X556" s="213"/>
      <c r="Y556" s="213"/>
      <c r="Z556" s="166"/>
      <c r="AA556" s="214" t="s">
        <v>95</v>
      </c>
      <c r="AB556" s="214"/>
      <c r="AC556" s="214"/>
      <c r="AD556" s="214"/>
      <c r="AE556" s="214"/>
      <c r="AF556" s="215" t="s">
        <v>96</v>
      </c>
      <c r="AG556" s="216" t="s">
        <v>97</v>
      </c>
      <c r="AH556" s="166"/>
      <c r="AI556" s="217" t="s">
        <v>98</v>
      </c>
      <c r="AJ556" s="218"/>
      <c r="AK556" s="218"/>
      <c r="AL556" s="218"/>
      <c r="AM556" s="218"/>
      <c r="AN556" s="218"/>
      <c r="AO556" s="218"/>
      <c r="AP556" s="218"/>
      <c r="AQ556" s="218"/>
      <c r="AR556" s="218"/>
      <c r="AS556" s="218"/>
      <c r="AT556" s="218"/>
      <c r="AU556" s="218"/>
      <c r="AV556" s="218"/>
      <c r="AW556" s="218"/>
      <c r="AX556" s="218"/>
      <c r="AY556" s="218"/>
      <c r="AZ556" s="218"/>
      <c r="BA556" s="218"/>
      <c r="BB556" s="166"/>
      <c r="BC556" s="166"/>
      <c r="BD556" s="166"/>
      <c r="BE556" s="166"/>
      <c r="BF556" s="166"/>
      <c r="BG556" s="166"/>
      <c r="BH556" s="166"/>
      <c r="BI556" s="166"/>
      <c r="BJ556" s="166"/>
      <c r="BK556" s="166"/>
      <c r="BL556" s="166"/>
      <c r="BM556" s="219"/>
    </row>
    <row r="557" spans="1:65" ht="15" customHeight="1">
      <c r="A557" s="220" t="s">
        <v>99</v>
      </c>
      <c r="B557" s="220"/>
      <c r="C557" s="220"/>
      <c r="D557" s="220"/>
      <c r="E557" s="220"/>
      <c r="F557" s="220"/>
      <c r="G557" s="220"/>
      <c r="H557" s="220"/>
      <c r="I557" s="220"/>
      <c r="J557" s="221" t="s">
        <v>100</v>
      </c>
      <c r="K557" s="221"/>
      <c r="L557" s="222" t="s">
        <v>99</v>
      </c>
      <c r="M557" s="222"/>
      <c r="N557" s="222"/>
      <c r="O557" s="222"/>
      <c r="P557" s="222"/>
      <c r="Q557" s="222"/>
      <c r="R557" s="222"/>
      <c r="S557" s="222"/>
      <c r="T557" s="222"/>
      <c r="U557" s="223" t="s">
        <v>100</v>
      </c>
      <c r="V557" s="223"/>
      <c r="W557" s="224" t="s">
        <v>101</v>
      </c>
      <c r="X557" s="225" t="s">
        <v>102</v>
      </c>
      <c r="Y557" s="225" t="s">
        <v>103</v>
      </c>
      <c r="Z557" s="225"/>
      <c r="AA557" s="225" t="s">
        <v>104</v>
      </c>
      <c r="AB557" s="226" t="s">
        <v>105</v>
      </c>
      <c r="AC557" s="227" t="s">
        <v>106</v>
      </c>
      <c r="AD557" s="228" t="s">
        <v>107</v>
      </c>
      <c r="AE557" s="228"/>
      <c r="AF557" s="228"/>
      <c r="AG557" s="228"/>
      <c r="AH557" s="145"/>
      <c r="AI557" s="229"/>
      <c r="AJ557" s="229"/>
      <c r="AK557" s="229"/>
      <c r="AL557" s="229"/>
      <c r="AM557" s="229"/>
      <c r="AN557" s="229"/>
      <c r="AO557" s="229"/>
      <c r="AP557" s="229"/>
      <c r="AQ557" s="229"/>
      <c r="AR557" s="229"/>
      <c r="AS557" s="229"/>
      <c r="AT557" s="229"/>
      <c r="AU557" s="229"/>
      <c r="AV557" s="229"/>
      <c r="AW557" s="229"/>
      <c r="AX557" s="229"/>
      <c r="AY557" s="229"/>
      <c r="AZ557" s="229"/>
      <c r="BA557" s="229"/>
      <c r="BB557" s="145"/>
      <c r="BC557" s="230" t="s">
        <v>108</v>
      </c>
      <c r="BD557" s="230"/>
      <c r="BE557" s="230"/>
      <c r="BF557" s="230"/>
      <c r="BG557" s="230"/>
      <c r="BH557" s="230"/>
      <c r="BI557" s="230"/>
      <c r="BJ557" s="230"/>
      <c r="BK557" s="230"/>
      <c r="BL557" s="230"/>
      <c r="BM557" s="230"/>
    </row>
    <row r="558" spans="1:65" ht="15" customHeight="1">
      <c r="A558" s="232"/>
      <c r="B558" s="232"/>
      <c r="C558" s="232"/>
      <c r="D558" s="232"/>
      <c r="E558" s="232"/>
      <c r="F558" s="232"/>
      <c r="G558" s="232"/>
      <c r="H558" s="232"/>
      <c r="I558" s="232"/>
      <c r="J558" s="233"/>
      <c r="K558" s="233"/>
      <c r="L558" s="234"/>
      <c r="M558" s="234"/>
      <c r="N558" s="234"/>
      <c r="O558" s="234"/>
      <c r="P558" s="234"/>
      <c r="Q558" s="234"/>
      <c r="R558" s="234"/>
      <c r="S558" s="234"/>
      <c r="T558" s="234"/>
      <c r="U558" s="233"/>
      <c r="V558" s="233"/>
      <c r="W558" s="235"/>
      <c r="X558" s="193"/>
      <c r="Y558" s="194"/>
      <c r="Z558" s="194"/>
      <c r="AA558" s="193"/>
      <c r="AB558" s="193"/>
      <c r="AC558" s="193"/>
      <c r="AD558" s="236"/>
      <c r="AE558" s="236"/>
      <c r="AF558" s="236"/>
      <c r="AG558" s="236"/>
      <c r="AH558" s="166"/>
      <c r="AI558" s="229"/>
      <c r="AJ558" s="229"/>
      <c r="AK558" s="229"/>
      <c r="AL558" s="229"/>
      <c r="AM558" s="229"/>
      <c r="AN558" s="229"/>
      <c r="AO558" s="229"/>
      <c r="AP558" s="229"/>
      <c r="AQ558" s="229"/>
      <c r="AR558" s="229"/>
      <c r="AS558" s="229"/>
      <c r="AT558" s="229"/>
      <c r="AU558" s="229"/>
      <c r="AV558" s="229"/>
      <c r="AW558" s="229"/>
      <c r="AX558" s="229"/>
      <c r="AY558" s="229"/>
      <c r="AZ558" s="229"/>
      <c r="BA558" s="229"/>
      <c r="BB558" s="166"/>
      <c r="BC558" s="232"/>
      <c r="BD558" s="232"/>
      <c r="BE558" s="232"/>
      <c r="BF558" s="237" t="s">
        <v>96</v>
      </c>
      <c r="BG558" s="237"/>
      <c r="BH558" s="237"/>
      <c r="BI558" s="237" t="s">
        <v>97</v>
      </c>
      <c r="BJ558" s="237"/>
      <c r="BK558" s="238" t="s">
        <v>109</v>
      </c>
      <c r="BL558" s="238"/>
      <c r="BM558" s="238"/>
    </row>
    <row r="559" spans="1:65" ht="15" customHeight="1">
      <c r="A559" s="232"/>
      <c r="B559" s="232"/>
      <c r="C559" s="232"/>
      <c r="D559" s="232"/>
      <c r="E559" s="232"/>
      <c r="F559" s="232"/>
      <c r="G559" s="232"/>
      <c r="H559" s="232"/>
      <c r="I559" s="232"/>
      <c r="J559" s="233"/>
      <c r="K559" s="233"/>
      <c r="L559" s="239"/>
      <c r="M559" s="239"/>
      <c r="N559" s="239"/>
      <c r="O559" s="239"/>
      <c r="P559" s="239"/>
      <c r="Q559" s="239"/>
      <c r="R559" s="239"/>
      <c r="S559" s="239"/>
      <c r="T559" s="239"/>
      <c r="U559" s="233"/>
      <c r="V559" s="233"/>
      <c r="W559" s="235"/>
      <c r="X559" s="193"/>
      <c r="Y559" s="194"/>
      <c r="Z559" s="194"/>
      <c r="AA559" s="193"/>
      <c r="AB559" s="193"/>
      <c r="AC559" s="193"/>
      <c r="AD559" s="236"/>
      <c r="AE559" s="236"/>
      <c r="AF559" s="236"/>
      <c r="AG559" s="236"/>
      <c r="AH559" s="166"/>
      <c r="AI559" s="229"/>
      <c r="AJ559" s="229"/>
      <c r="AK559" s="229"/>
      <c r="AL559" s="229"/>
      <c r="AM559" s="229"/>
      <c r="AN559" s="229"/>
      <c r="AO559" s="229"/>
      <c r="AP559" s="229"/>
      <c r="AQ559" s="229"/>
      <c r="AR559" s="229"/>
      <c r="AS559" s="229"/>
      <c r="AT559" s="229"/>
      <c r="AU559" s="229"/>
      <c r="AV559" s="229"/>
      <c r="AW559" s="229"/>
      <c r="AX559" s="229"/>
      <c r="AY559" s="229"/>
      <c r="AZ559" s="229"/>
      <c r="BA559" s="229"/>
      <c r="BB559" s="166"/>
      <c r="BC559" s="189" t="s">
        <v>79</v>
      </c>
      <c r="BD559" s="189"/>
      <c r="BE559" s="189"/>
      <c r="BF559" s="240"/>
      <c r="BG559" s="241"/>
      <c r="BH559" s="242"/>
      <c r="BI559" s="240"/>
      <c r="BJ559" s="242"/>
      <c r="BK559" s="240"/>
      <c r="BL559" s="241"/>
      <c r="BM559" s="243"/>
    </row>
    <row r="560" spans="1:65" ht="15" customHeight="1">
      <c r="A560" s="232"/>
      <c r="B560" s="232"/>
      <c r="C560" s="232"/>
      <c r="D560" s="232"/>
      <c r="E560" s="232"/>
      <c r="F560" s="232"/>
      <c r="G560" s="232"/>
      <c r="H560" s="232"/>
      <c r="I560" s="232"/>
      <c r="J560" s="233"/>
      <c r="K560" s="233"/>
      <c r="L560" s="239"/>
      <c r="M560" s="239"/>
      <c r="N560" s="239"/>
      <c r="O560" s="239"/>
      <c r="P560" s="239"/>
      <c r="Q560" s="239"/>
      <c r="R560" s="239"/>
      <c r="S560" s="239"/>
      <c r="T560" s="239"/>
      <c r="U560" s="233"/>
      <c r="V560" s="233"/>
      <c r="W560" s="235"/>
      <c r="X560" s="193"/>
      <c r="Y560" s="194"/>
      <c r="Z560" s="194"/>
      <c r="AA560" s="193"/>
      <c r="AB560" s="193"/>
      <c r="AC560" s="193"/>
      <c r="AD560" s="236"/>
      <c r="AE560" s="236"/>
      <c r="AF560" s="236"/>
      <c r="AG560" s="236"/>
      <c r="AH560" s="166"/>
      <c r="AI560" s="229"/>
      <c r="AJ560" s="229"/>
      <c r="AK560" s="229"/>
      <c r="AL560" s="229"/>
      <c r="AM560" s="229"/>
      <c r="AN560" s="229"/>
      <c r="AO560" s="229"/>
      <c r="AP560" s="229"/>
      <c r="AQ560" s="229"/>
      <c r="AR560" s="229"/>
      <c r="AS560" s="229"/>
      <c r="AT560" s="229"/>
      <c r="AU560" s="229"/>
      <c r="AV560" s="229"/>
      <c r="AW560" s="229"/>
      <c r="AX560" s="229"/>
      <c r="AY560" s="229"/>
      <c r="AZ560" s="229"/>
      <c r="BA560" s="229"/>
      <c r="BB560" s="166"/>
      <c r="BC560" s="189" t="s">
        <v>80</v>
      </c>
      <c r="BD560" s="189"/>
      <c r="BE560" s="189"/>
      <c r="BF560" s="244"/>
      <c r="BG560" s="245"/>
      <c r="BH560" s="246"/>
      <c r="BI560" s="244"/>
      <c r="BJ560" s="246"/>
      <c r="BK560" s="240"/>
      <c r="BL560" s="241"/>
      <c r="BM560" s="243"/>
    </row>
    <row r="561" spans="1:65" ht="15" customHeight="1">
      <c r="A561" s="232"/>
      <c r="B561" s="232"/>
      <c r="C561" s="232"/>
      <c r="D561" s="232"/>
      <c r="E561" s="232"/>
      <c r="F561" s="232"/>
      <c r="G561" s="232"/>
      <c r="H561" s="232"/>
      <c r="I561" s="232"/>
      <c r="J561" s="233"/>
      <c r="K561" s="233"/>
      <c r="L561" s="239"/>
      <c r="M561" s="239"/>
      <c r="N561" s="239"/>
      <c r="O561" s="239"/>
      <c r="P561" s="239"/>
      <c r="Q561" s="239"/>
      <c r="R561" s="239"/>
      <c r="S561" s="239"/>
      <c r="T561" s="239"/>
      <c r="U561" s="233"/>
      <c r="V561" s="233"/>
      <c r="W561" s="235"/>
      <c r="X561" s="193"/>
      <c r="Y561" s="194"/>
      <c r="Z561" s="194"/>
      <c r="AA561" s="193"/>
      <c r="AB561" s="193"/>
      <c r="AC561" s="193"/>
      <c r="AD561" s="236"/>
      <c r="AE561" s="236"/>
      <c r="AF561" s="236"/>
      <c r="AG561" s="236"/>
      <c r="AH561" s="166"/>
      <c r="AI561" s="229"/>
      <c r="AJ561" s="229"/>
      <c r="AK561" s="229"/>
      <c r="AL561" s="229"/>
      <c r="AM561" s="229"/>
      <c r="AN561" s="229"/>
      <c r="AO561" s="229"/>
      <c r="AP561" s="229"/>
      <c r="AQ561" s="229"/>
      <c r="AR561" s="229"/>
      <c r="AS561" s="229"/>
      <c r="AT561" s="229"/>
      <c r="AU561" s="229"/>
      <c r="AV561" s="229"/>
      <c r="AW561" s="229"/>
      <c r="AX561" s="229"/>
      <c r="AY561" s="229"/>
      <c r="AZ561" s="229"/>
      <c r="BA561" s="229"/>
      <c r="BB561" s="166"/>
      <c r="BC561" s="189" t="s">
        <v>81</v>
      </c>
      <c r="BD561" s="189"/>
      <c r="BE561" s="189"/>
      <c r="BF561" s="244"/>
      <c r="BG561" s="245"/>
      <c r="BH561" s="246"/>
      <c r="BI561" s="244"/>
      <c r="BJ561" s="246"/>
      <c r="BK561" s="240"/>
      <c r="BL561" s="241"/>
      <c r="BM561" s="243"/>
    </row>
    <row r="562" spans="1:65" ht="15" customHeight="1">
      <c r="A562" s="232"/>
      <c r="B562" s="232"/>
      <c r="C562" s="232"/>
      <c r="D562" s="232"/>
      <c r="E562" s="232"/>
      <c r="F562" s="232"/>
      <c r="G562" s="232"/>
      <c r="H562" s="232"/>
      <c r="I562" s="232"/>
      <c r="J562" s="233"/>
      <c r="K562" s="233"/>
      <c r="L562" s="239"/>
      <c r="M562" s="239"/>
      <c r="N562" s="239"/>
      <c r="O562" s="239"/>
      <c r="P562" s="239"/>
      <c r="Q562" s="239"/>
      <c r="R562" s="239"/>
      <c r="S562" s="239"/>
      <c r="T562" s="239"/>
      <c r="U562" s="233"/>
      <c r="V562" s="233"/>
      <c r="W562" s="235"/>
      <c r="X562" s="193"/>
      <c r="Y562" s="194"/>
      <c r="Z562" s="194"/>
      <c r="AA562" s="193"/>
      <c r="AB562" s="193"/>
      <c r="AC562" s="193"/>
      <c r="AD562" s="236"/>
      <c r="AE562" s="236"/>
      <c r="AF562" s="236"/>
      <c r="AG562" s="236"/>
      <c r="AH562" s="166"/>
      <c r="AI562" s="229"/>
      <c r="AJ562" s="229"/>
      <c r="AK562" s="229"/>
      <c r="AL562" s="229"/>
      <c r="AM562" s="229"/>
      <c r="AN562" s="229"/>
      <c r="AO562" s="229"/>
      <c r="AP562" s="229"/>
      <c r="AQ562" s="229"/>
      <c r="AR562" s="229"/>
      <c r="AS562" s="229"/>
      <c r="AT562" s="229"/>
      <c r="AU562" s="229"/>
      <c r="AV562" s="229"/>
      <c r="AW562" s="229"/>
      <c r="AX562" s="229"/>
      <c r="AY562" s="229"/>
      <c r="AZ562" s="229"/>
      <c r="BA562" s="229"/>
      <c r="BB562" s="166"/>
      <c r="BC562" s="189" t="s">
        <v>82</v>
      </c>
      <c r="BD562" s="189"/>
      <c r="BE562" s="189"/>
      <c r="BF562" s="244"/>
      <c r="BG562" s="245"/>
      <c r="BH562" s="246"/>
      <c r="BI562" s="244"/>
      <c r="BJ562" s="246"/>
      <c r="BK562" s="240"/>
      <c r="BL562" s="241"/>
      <c r="BM562" s="243"/>
    </row>
    <row r="563" spans="1:65" ht="15" customHeight="1">
      <c r="A563" s="232"/>
      <c r="B563" s="232"/>
      <c r="C563" s="232"/>
      <c r="D563" s="232"/>
      <c r="E563" s="232"/>
      <c r="F563" s="232"/>
      <c r="G563" s="232"/>
      <c r="H563" s="232"/>
      <c r="I563" s="232"/>
      <c r="J563" s="233"/>
      <c r="K563" s="233"/>
      <c r="L563" s="239"/>
      <c r="M563" s="239"/>
      <c r="N563" s="239"/>
      <c r="O563" s="239"/>
      <c r="P563" s="239"/>
      <c r="Q563" s="239"/>
      <c r="R563" s="239"/>
      <c r="S563" s="239"/>
      <c r="T563" s="239"/>
      <c r="U563" s="233"/>
      <c r="V563" s="233"/>
      <c r="W563" s="235"/>
      <c r="X563" s="193"/>
      <c r="Y563" s="194"/>
      <c r="Z563" s="194"/>
      <c r="AA563" s="193"/>
      <c r="AB563" s="193"/>
      <c r="AC563" s="193"/>
      <c r="AD563" s="236"/>
      <c r="AE563" s="236"/>
      <c r="AF563" s="236"/>
      <c r="AG563" s="236"/>
      <c r="AH563" s="166"/>
      <c r="AI563" s="229"/>
      <c r="AJ563" s="229"/>
      <c r="AK563" s="229"/>
      <c r="AL563" s="229"/>
      <c r="AM563" s="229"/>
      <c r="AN563" s="229"/>
      <c r="AO563" s="229"/>
      <c r="AP563" s="229"/>
      <c r="AQ563" s="229"/>
      <c r="AR563" s="229"/>
      <c r="AS563" s="229"/>
      <c r="AT563" s="229"/>
      <c r="AU563" s="229"/>
      <c r="AV563" s="229"/>
      <c r="AW563" s="229"/>
      <c r="AX563" s="229"/>
      <c r="AY563" s="229"/>
      <c r="AZ563" s="229"/>
      <c r="BA563" s="229"/>
      <c r="BB563" s="166"/>
      <c r="BC563" s="189" t="s">
        <v>83</v>
      </c>
      <c r="BD563" s="189"/>
      <c r="BE563" s="189"/>
      <c r="BF563" s="244"/>
      <c r="BG563" s="245"/>
      <c r="BH563" s="246"/>
      <c r="BI563" s="244"/>
      <c r="BJ563" s="246"/>
      <c r="BK563" s="240"/>
      <c r="BL563" s="241"/>
      <c r="BM563" s="243"/>
    </row>
    <row r="564" spans="1:65" ht="15" customHeight="1">
      <c r="A564" s="232"/>
      <c r="B564" s="232"/>
      <c r="C564" s="232"/>
      <c r="D564" s="232"/>
      <c r="E564" s="232"/>
      <c r="F564" s="232"/>
      <c r="G564" s="232"/>
      <c r="H564" s="232"/>
      <c r="I564" s="232"/>
      <c r="J564" s="233"/>
      <c r="K564" s="233"/>
      <c r="L564" s="239"/>
      <c r="M564" s="239"/>
      <c r="N564" s="239"/>
      <c r="O564" s="239"/>
      <c r="P564" s="239"/>
      <c r="Q564" s="239"/>
      <c r="R564" s="239"/>
      <c r="S564" s="239"/>
      <c r="T564" s="239"/>
      <c r="U564" s="233"/>
      <c r="V564" s="233"/>
      <c r="W564" s="235"/>
      <c r="X564" s="193"/>
      <c r="Y564" s="194"/>
      <c r="Z564" s="194"/>
      <c r="AA564" s="193"/>
      <c r="AB564" s="193"/>
      <c r="AC564" s="193"/>
      <c r="AD564" s="236"/>
      <c r="AE564" s="236"/>
      <c r="AF564" s="236"/>
      <c r="AG564" s="236"/>
      <c r="AH564" s="166"/>
      <c r="AI564" s="229"/>
      <c r="AJ564" s="229"/>
      <c r="AK564" s="229"/>
      <c r="AL564" s="229"/>
      <c r="AM564" s="229"/>
      <c r="AN564" s="229"/>
      <c r="AO564" s="229"/>
      <c r="AP564" s="229"/>
      <c r="AQ564" s="229"/>
      <c r="AR564" s="229"/>
      <c r="AS564" s="229"/>
      <c r="AT564" s="229"/>
      <c r="AU564" s="229"/>
      <c r="AV564" s="229"/>
      <c r="AW564" s="229"/>
      <c r="AX564" s="229"/>
      <c r="AY564" s="229"/>
      <c r="AZ564" s="229"/>
      <c r="BA564" s="229"/>
      <c r="BB564" s="166"/>
      <c r="BC564" s="189" t="s">
        <v>110</v>
      </c>
      <c r="BD564" s="189"/>
      <c r="BE564" s="189"/>
      <c r="BF564" s="244"/>
      <c r="BG564" s="245"/>
      <c r="BH564" s="246"/>
      <c r="BI564" s="244"/>
      <c r="BJ564" s="246"/>
      <c r="BK564" s="240"/>
      <c r="BL564" s="241"/>
      <c r="BM564" s="243"/>
    </row>
    <row r="565" spans="1:65" ht="15" customHeight="1">
      <c r="A565" s="232"/>
      <c r="B565" s="232"/>
      <c r="C565" s="232"/>
      <c r="D565" s="232"/>
      <c r="E565" s="232"/>
      <c r="F565" s="232"/>
      <c r="G565" s="232"/>
      <c r="H565" s="232"/>
      <c r="I565" s="232"/>
      <c r="J565" s="233"/>
      <c r="K565" s="233"/>
      <c r="L565" s="239"/>
      <c r="M565" s="239"/>
      <c r="N565" s="239"/>
      <c r="O565" s="239"/>
      <c r="P565" s="239"/>
      <c r="Q565" s="239"/>
      <c r="R565" s="239"/>
      <c r="S565" s="239"/>
      <c r="T565" s="239"/>
      <c r="U565" s="233"/>
      <c r="V565" s="233"/>
      <c r="W565" s="235"/>
      <c r="X565" s="193"/>
      <c r="Y565" s="194"/>
      <c r="Z565" s="194"/>
      <c r="AA565" s="193"/>
      <c r="AB565" s="193"/>
      <c r="AC565" s="193"/>
      <c r="AD565" s="236"/>
      <c r="AE565" s="236"/>
      <c r="AF565" s="236"/>
      <c r="AG565" s="236"/>
      <c r="AH565" s="166"/>
      <c r="AI565" s="229"/>
      <c r="AJ565" s="229"/>
      <c r="AK565" s="229"/>
      <c r="AL565" s="229"/>
      <c r="AM565" s="229"/>
      <c r="AN565" s="229"/>
      <c r="AO565" s="229"/>
      <c r="AP565" s="229"/>
      <c r="AQ565" s="229"/>
      <c r="AR565" s="229"/>
      <c r="AS565" s="229"/>
      <c r="AT565" s="229"/>
      <c r="AU565" s="229"/>
      <c r="AV565" s="229"/>
      <c r="AW565" s="229"/>
      <c r="AX565" s="229"/>
      <c r="AY565" s="229"/>
      <c r="AZ565" s="229"/>
      <c r="BA565" s="229"/>
      <c r="BB565" s="166"/>
      <c r="BC565" s="247" t="s">
        <v>111</v>
      </c>
      <c r="BD565" s="247"/>
      <c r="BE565" s="247"/>
      <c r="BF565" s="247"/>
      <c r="BG565" s="247"/>
      <c r="BH565" s="247"/>
      <c r="BI565" s="247"/>
      <c r="BJ565" s="247"/>
      <c r="BK565" s="248" t="s">
        <v>112</v>
      </c>
      <c r="BL565" s="248"/>
      <c r="BM565" s="248"/>
    </row>
    <row r="566" spans="1:65" ht="15" customHeight="1">
      <c r="A566" s="232"/>
      <c r="B566" s="232"/>
      <c r="C566" s="232"/>
      <c r="D566" s="232"/>
      <c r="E566" s="232"/>
      <c r="F566" s="232"/>
      <c r="G566" s="232"/>
      <c r="H566" s="232"/>
      <c r="I566" s="232"/>
      <c r="J566" s="233"/>
      <c r="K566" s="233"/>
      <c r="L566" s="239"/>
      <c r="M566" s="239"/>
      <c r="N566" s="239"/>
      <c r="O566" s="239"/>
      <c r="P566" s="239"/>
      <c r="Q566" s="239"/>
      <c r="R566" s="239"/>
      <c r="S566" s="239"/>
      <c r="T566" s="239"/>
      <c r="U566" s="233"/>
      <c r="V566" s="233"/>
      <c r="W566" s="235"/>
      <c r="X566" s="193"/>
      <c r="Y566" s="194"/>
      <c r="Z566" s="194"/>
      <c r="AA566" s="193"/>
      <c r="AB566" s="193"/>
      <c r="AC566" s="193"/>
      <c r="AD566" s="236"/>
      <c r="AE566" s="236"/>
      <c r="AF566" s="236"/>
      <c r="AG566" s="236"/>
      <c r="AH566" s="166"/>
      <c r="AI566" s="229"/>
      <c r="AJ566" s="229"/>
      <c r="AK566" s="229"/>
      <c r="AL566" s="229"/>
      <c r="AM566" s="229"/>
      <c r="AN566" s="229"/>
      <c r="AO566" s="229"/>
      <c r="AP566" s="229"/>
      <c r="AQ566" s="229"/>
      <c r="AR566" s="229"/>
      <c r="AS566" s="229"/>
      <c r="AT566" s="229"/>
      <c r="AU566" s="229"/>
      <c r="AV566" s="229"/>
      <c r="AW566" s="229"/>
      <c r="AX566" s="229"/>
      <c r="AY566" s="229"/>
      <c r="AZ566" s="229"/>
      <c r="BA566" s="229"/>
      <c r="BB566" s="166"/>
      <c r="BC566" s="249"/>
      <c r="BD566" s="249"/>
      <c r="BE566" s="249"/>
      <c r="BF566" s="249"/>
      <c r="BG566" s="249"/>
      <c r="BH566" s="249"/>
      <c r="BI566" s="249"/>
      <c r="BJ566" s="249"/>
      <c r="BK566" s="250" t="s">
        <v>113</v>
      </c>
      <c r="BL566" s="250"/>
      <c r="BM566" s="250"/>
    </row>
    <row r="567" spans="1:65" ht="15" customHeight="1">
      <c r="A567" s="232"/>
      <c r="B567" s="232"/>
      <c r="C567" s="232"/>
      <c r="D567" s="232"/>
      <c r="E567" s="232"/>
      <c r="F567" s="232"/>
      <c r="G567" s="232"/>
      <c r="H567" s="232"/>
      <c r="I567" s="232"/>
      <c r="J567" s="233"/>
      <c r="K567" s="233"/>
      <c r="L567" s="239"/>
      <c r="M567" s="239"/>
      <c r="N567" s="239"/>
      <c r="O567" s="239"/>
      <c r="P567" s="239"/>
      <c r="Q567" s="239"/>
      <c r="R567" s="239"/>
      <c r="S567" s="239"/>
      <c r="T567" s="239"/>
      <c r="U567" s="233"/>
      <c r="V567" s="233"/>
      <c r="W567" s="251"/>
      <c r="X567" s="252"/>
      <c r="Y567" s="200"/>
      <c r="Z567" s="200"/>
      <c r="AA567" s="252"/>
      <c r="AB567" s="252"/>
      <c r="AC567" s="252"/>
      <c r="AD567" s="201"/>
      <c r="AE567" s="201"/>
      <c r="AF567" s="201"/>
      <c r="AG567" s="201"/>
      <c r="AH567" s="166"/>
      <c r="AI567" s="229"/>
      <c r="AJ567" s="229"/>
      <c r="AK567" s="229"/>
      <c r="AL567" s="229"/>
      <c r="AM567" s="229"/>
      <c r="AN567" s="229"/>
      <c r="AO567" s="229"/>
      <c r="AP567" s="229"/>
      <c r="AQ567" s="229"/>
      <c r="AR567" s="229"/>
      <c r="AS567" s="229"/>
      <c r="AT567" s="229"/>
      <c r="AU567" s="229"/>
      <c r="AV567" s="229"/>
      <c r="AW567" s="229"/>
      <c r="AX567" s="229"/>
      <c r="AY567" s="229"/>
      <c r="AZ567" s="229"/>
      <c r="BA567" s="229"/>
      <c r="BB567" s="166"/>
      <c r="BC567" s="253" t="s">
        <v>114</v>
      </c>
      <c r="BD567" s="253"/>
      <c r="BE567" s="253"/>
      <c r="BF567" s="253"/>
      <c r="BG567" s="253"/>
      <c r="BH567" s="253"/>
      <c r="BI567" s="253"/>
      <c r="BJ567" s="253"/>
      <c r="BK567" s="253"/>
      <c r="BL567" s="253"/>
      <c r="BM567" s="253"/>
    </row>
    <row r="568" spans="1:65" ht="15" customHeight="1">
      <c r="A568" s="232"/>
      <c r="B568" s="232"/>
      <c r="C568" s="232"/>
      <c r="D568" s="232"/>
      <c r="E568" s="232"/>
      <c r="F568" s="232"/>
      <c r="G568" s="232"/>
      <c r="H568" s="232"/>
      <c r="I568" s="232"/>
      <c r="J568" s="233"/>
      <c r="K568" s="233"/>
      <c r="L568" s="239"/>
      <c r="M568" s="239"/>
      <c r="N568" s="239"/>
      <c r="O568" s="239"/>
      <c r="P568" s="239"/>
      <c r="Q568" s="239"/>
      <c r="R568" s="239"/>
      <c r="S568" s="239"/>
      <c r="T568" s="239"/>
      <c r="U568" s="233"/>
      <c r="V568" s="233"/>
      <c r="W568" s="254" t="s">
        <v>115</v>
      </c>
      <c r="X568" s="254"/>
      <c r="Y568" s="254"/>
      <c r="Z568" s="254"/>
      <c r="AA568" s="254"/>
      <c r="AB568" s="254"/>
      <c r="AC568" s="254"/>
      <c r="AD568" s="254"/>
      <c r="AE568" s="254"/>
      <c r="AF568" s="254"/>
      <c r="AG568" s="254"/>
      <c r="AH568" s="166"/>
      <c r="AI568" s="255"/>
      <c r="AJ568" s="255"/>
      <c r="AK568" s="255"/>
      <c r="AL568" s="255"/>
      <c r="AM568" s="255"/>
      <c r="AN568" s="255"/>
      <c r="AO568" s="255"/>
      <c r="AP568" s="255"/>
      <c r="AQ568" s="255"/>
      <c r="AR568" s="255"/>
      <c r="AS568" s="255"/>
      <c r="AT568" s="255"/>
      <c r="AU568" s="255"/>
      <c r="AV568" s="255"/>
      <c r="AW568" s="255"/>
      <c r="AX568" s="255"/>
      <c r="AY568" s="255"/>
      <c r="AZ568" s="255"/>
      <c r="BA568" s="255"/>
      <c r="BB568" s="166"/>
      <c r="BC568" s="256"/>
      <c r="BD568" s="257"/>
      <c r="BE568" s="257"/>
      <c r="BF568" s="257"/>
      <c r="BG568" s="257"/>
      <c r="BH568" s="257"/>
      <c r="BI568" s="257"/>
      <c r="BJ568" s="257"/>
      <c r="BK568" s="257"/>
      <c r="BL568" s="257"/>
      <c r="BM568" s="258"/>
    </row>
    <row r="569" spans="1:65" ht="15" customHeight="1">
      <c r="A569" s="259"/>
      <c r="B569" s="259"/>
      <c r="C569" s="259"/>
      <c r="D569" s="259"/>
      <c r="E569" s="259"/>
      <c r="F569" s="259"/>
      <c r="G569" s="259"/>
      <c r="H569" s="259"/>
      <c r="I569" s="259"/>
      <c r="J569" s="260"/>
      <c r="K569" s="260"/>
      <c r="L569" s="239"/>
      <c r="M569" s="239"/>
      <c r="N569" s="239"/>
      <c r="O569" s="239"/>
      <c r="P569" s="239"/>
      <c r="Q569" s="239"/>
      <c r="R569" s="239"/>
      <c r="S569" s="239"/>
      <c r="T569" s="239"/>
      <c r="U569" s="233"/>
      <c r="V569" s="233"/>
      <c r="W569" s="254"/>
      <c r="X569" s="254"/>
      <c r="Y569" s="254"/>
      <c r="Z569" s="254"/>
      <c r="AA569" s="254"/>
      <c r="AB569" s="254"/>
      <c r="AC569" s="254"/>
      <c r="AD569" s="254"/>
      <c r="AE569" s="254"/>
      <c r="AF569" s="254"/>
      <c r="AG569" s="254"/>
      <c r="AH569" s="166"/>
      <c r="AI569" s="255"/>
      <c r="AJ569" s="255"/>
      <c r="AK569" s="255"/>
      <c r="AL569" s="255"/>
      <c r="AM569" s="255"/>
      <c r="AN569" s="255"/>
      <c r="AO569" s="255"/>
      <c r="AP569" s="255"/>
      <c r="AQ569" s="255"/>
      <c r="AR569" s="255"/>
      <c r="AS569" s="255"/>
      <c r="AT569" s="255"/>
      <c r="AU569" s="255"/>
      <c r="AV569" s="255"/>
      <c r="AW569" s="255"/>
      <c r="AX569" s="255"/>
      <c r="AY569" s="255"/>
      <c r="AZ569" s="255"/>
      <c r="BA569" s="255"/>
      <c r="BB569" s="166"/>
      <c r="BC569" s="261" t="s">
        <v>116</v>
      </c>
      <c r="BD569" s="261"/>
      <c r="BE569" s="261"/>
      <c r="BF569" s="261"/>
      <c r="BG569" s="261"/>
      <c r="BH569" s="261"/>
      <c r="BI569" s="261"/>
      <c r="BJ569" s="261"/>
      <c r="BK569" s="261"/>
      <c r="BL569" s="261"/>
      <c r="BM569" s="261"/>
    </row>
    <row r="570" spans="1:65" ht="15" customHeight="1">
      <c r="A570" s="262" t="s">
        <v>117</v>
      </c>
      <c r="B570" s="262"/>
      <c r="C570" s="263"/>
      <c r="D570" s="263"/>
      <c r="E570" s="263"/>
      <c r="F570" s="263"/>
      <c r="G570" s="263"/>
      <c r="H570" s="263"/>
      <c r="I570" s="263"/>
      <c r="J570" s="264"/>
      <c r="K570" s="264"/>
      <c r="L570" s="262" t="s">
        <v>117</v>
      </c>
      <c r="M570" s="262"/>
      <c r="N570" s="265"/>
      <c r="O570" s="265"/>
      <c r="P570" s="265"/>
      <c r="Q570" s="265"/>
      <c r="R570" s="265"/>
      <c r="S570" s="265"/>
      <c r="T570" s="265"/>
      <c r="U570" s="264"/>
      <c r="V570" s="264"/>
      <c r="W570" s="254"/>
      <c r="X570" s="254"/>
      <c r="Y570" s="254"/>
      <c r="Z570" s="254"/>
      <c r="AA570" s="254"/>
      <c r="AB570" s="254"/>
      <c r="AC570" s="254"/>
      <c r="AD570" s="254"/>
      <c r="AE570" s="254"/>
      <c r="AF570" s="254"/>
      <c r="AG570" s="254"/>
      <c r="AH570" s="166"/>
      <c r="AI570" s="209" t="s">
        <v>118</v>
      </c>
      <c r="AJ570" s="209"/>
      <c r="AK570" s="209"/>
      <c r="AL570" s="209"/>
      <c r="AM570" s="209"/>
      <c r="AN570" s="209"/>
      <c r="AO570" s="209"/>
      <c r="AP570" s="209"/>
      <c r="AQ570" s="209"/>
      <c r="AR570" s="209"/>
      <c r="AS570" s="209"/>
      <c r="AT570" s="209"/>
      <c r="AU570" s="209"/>
      <c r="AV570" s="152"/>
      <c r="AW570" s="152"/>
      <c r="AX570" s="152"/>
      <c r="AY570" s="152"/>
      <c r="AZ570" s="152"/>
      <c r="BA570" s="152"/>
      <c r="BB570" s="152"/>
      <c r="BC570" s="266"/>
      <c r="BD570" s="266"/>
      <c r="BE570" s="266"/>
      <c r="BF570" s="266"/>
      <c r="BG570" s="266"/>
      <c r="BH570" s="266"/>
      <c r="BI570" s="266"/>
      <c r="BJ570" s="266"/>
      <c r="BK570" s="266"/>
      <c r="BL570" s="266"/>
      <c r="BM570" s="267"/>
    </row>
    <row r="571" spans="1:65" ht="15" customHeight="1">
      <c r="A571" s="268" t="s">
        <v>117</v>
      </c>
      <c r="B571" s="268"/>
      <c r="C571" s="269"/>
      <c r="D571" s="269"/>
      <c r="E571" s="269"/>
      <c r="F571" s="269"/>
      <c r="G571" s="269"/>
      <c r="H571" s="269"/>
      <c r="I571" s="269"/>
      <c r="J571" s="270"/>
      <c r="K571" s="270"/>
      <c r="L571" s="268" t="s">
        <v>117</v>
      </c>
      <c r="M571" s="268"/>
      <c r="N571" s="271"/>
      <c r="O571" s="271"/>
      <c r="P571" s="271"/>
      <c r="Q571" s="271"/>
      <c r="R571" s="271"/>
      <c r="S571" s="271"/>
      <c r="T571" s="271"/>
      <c r="U571" s="270"/>
      <c r="V571" s="270"/>
      <c r="W571" s="254"/>
      <c r="X571" s="254"/>
      <c r="Y571" s="254"/>
      <c r="Z571" s="254"/>
      <c r="AA571" s="254"/>
      <c r="AB571" s="254"/>
      <c r="AC571" s="254"/>
      <c r="AD571" s="254"/>
      <c r="AE571" s="254"/>
      <c r="AF571" s="254"/>
      <c r="AG571" s="254"/>
      <c r="AH571" s="166"/>
      <c r="AI571" s="189" t="s">
        <v>119</v>
      </c>
      <c r="AJ571" s="189"/>
      <c r="AK571" s="189"/>
      <c r="AL571" s="189"/>
      <c r="AM571" s="189"/>
      <c r="AN571" s="189"/>
      <c r="AO571" s="272"/>
      <c r="AP571" s="272"/>
      <c r="AQ571" s="272"/>
      <c r="AR571" s="272"/>
      <c r="AS571" s="272"/>
      <c r="AT571" s="272"/>
      <c r="AU571" s="273"/>
      <c r="AV571" s="274" t="s">
        <v>120</v>
      </c>
      <c r="AW571" s="274"/>
      <c r="AX571" s="274"/>
      <c r="AY571" s="274"/>
      <c r="AZ571" s="274"/>
      <c r="BA571" s="274"/>
      <c r="BB571" s="240"/>
      <c r="BC571" s="275"/>
      <c r="BD571" s="275"/>
      <c r="BE571" s="275"/>
      <c r="BF571" s="275"/>
      <c r="BG571" s="276"/>
      <c r="BH571" s="277"/>
      <c r="BI571" s="275"/>
      <c r="BJ571" s="275"/>
      <c r="BK571" s="275"/>
      <c r="BL571" s="275"/>
      <c r="BM571" s="278"/>
    </row>
    <row r="572" spans="1:65" ht="15" customHeight="1">
      <c r="A572" s="279" t="s">
        <v>121</v>
      </c>
      <c r="B572" s="279"/>
      <c r="C572" s="280"/>
      <c r="D572" s="280"/>
      <c r="E572" s="280"/>
      <c r="F572" s="280"/>
      <c r="G572" s="280"/>
      <c r="H572" s="280"/>
      <c r="I572" s="280"/>
      <c r="J572" s="280"/>
      <c r="K572" s="280"/>
      <c r="L572" s="281" t="s">
        <v>122</v>
      </c>
      <c r="M572" s="282"/>
      <c r="N572" s="283"/>
      <c r="O572" s="283"/>
      <c r="P572" s="283"/>
      <c r="Q572" s="283"/>
      <c r="R572" s="283"/>
      <c r="S572" s="283"/>
      <c r="T572" s="283"/>
      <c r="U572" s="283"/>
      <c r="V572" s="283"/>
      <c r="W572" s="254"/>
      <c r="X572" s="254"/>
      <c r="Y572" s="254"/>
      <c r="Z572" s="254"/>
      <c r="AA572" s="254"/>
      <c r="AB572" s="254"/>
      <c r="AC572" s="254"/>
      <c r="AD572" s="254"/>
      <c r="AE572" s="254"/>
      <c r="AF572" s="254"/>
      <c r="AG572" s="254"/>
      <c r="AH572" s="166"/>
      <c r="AI572" s="189"/>
      <c r="AJ572" s="189"/>
      <c r="AK572" s="189"/>
      <c r="AL572" s="189"/>
      <c r="AM572" s="189"/>
      <c r="AN572" s="189"/>
      <c r="AO572" s="217"/>
      <c r="AP572" s="217"/>
      <c r="AQ572" s="217"/>
      <c r="AR572" s="217"/>
      <c r="AS572" s="217"/>
      <c r="AT572" s="217"/>
      <c r="AU572" s="284"/>
      <c r="AV572" s="274" t="s">
        <v>123</v>
      </c>
      <c r="AW572" s="274"/>
      <c r="AX572" s="274"/>
      <c r="AY572" s="274"/>
      <c r="AZ572" s="274"/>
      <c r="BA572" s="274"/>
      <c r="BB572" s="240"/>
      <c r="BC572" s="275"/>
      <c r="BD572" s="275"/>
      <c r="BE572" s="275"/>
      <c r="BF572" s="275"/>
      <c r="BG572" s="276"/>
      <c r="BH572" s="277"/>
      <c r="BI572" s="275"/>
      <c r="BJ572" s="275"/>
      <c r="BK572" s="275"/>
      <c r="BL572" s="275"/>
      <c r="BM572" s="278"/>
    </row>
    <row r="573" spans="1:65" ht="15" customHeight="1">
      <c r="A573" s="189" t="s">
        <v>124</v>
      </c>
      <c r="B573" s="189"/>
      <c r="C573" s="190"/>
      <c r="D573" s="190"/>
      <c r="E573" s="190"/>
      <c r="F573" s="190"/>
      <c r="G573" s="190"/>
      <c r="H573" s="190"/>
      <c r="I573" s="190"/>
      <c r="J573" s="190"/>
      <c r="K573" s="190"/>
      <c r="L573" s="246" t="s">
        <v>125</v>
      </c>
      <c r="M573" s="274"/>
      <c r="N573" s="190"/>
      <c r="O573" s="190"/>
      <c r="P573" s="190"/>
      <c r="Q573" s="190"/>
      <c r="R573" s="190"/>
      <c r="S573" s="190"/>
      <c r="T573" s="190"/>
      <c r="U573" s="190"/>
      <c r="V573" s="190"/>
      <c r="W573" s="254"/>
      <c r="X573" s="254"/>
      <c r="Y573" s="254"/>
      <c r="Z573" s="254"/>
      <c r="AA573" s="254"/>
      <c r="AB573" s="254"/>
      <c r="AC573" s="254"/>
      <c r="AD573" s="254"/>
      <c r="AE573" s="254"/>
      <c r="AF573" s="254"/>
      <c r="AG573" s="254"/>
      <c r="AH573" s="166"/>
      <c r="AI573" s="285" t="s">
        <v>126</v>
      </c>
      <c r="AJ573" s="285"/>
      <c r="AK573" s="285"/>
      <c r="AL573" s="285"/>
      <c r="AM573" s="285"/>
      <c r="AN573" s="285"/>
      <c r="AO573" s="145"/>
      <c r="AP573" s="145"/>
      <c r="AQ573" s="145"/>
      <c r="AR573" s="145"/>
      <c r="AS573" s="145"/>
      <c r="AT573" s="145"/>
      <c r="AU573" s="286"/>
      <c r="AV573" s="274" t="s">
        <v>127</v>
      </c>
      <c r="AW573" s="274"/>
      <c r="AX573" s="274"/>
      <c r="AY573" s="274"/>
      <c r="AZ573" s="274"/>
      <c r="BA573" s="274"/>
      <c r="BB573" s="240"/>
      <c r="BC573" s="275"/>
      <c r="BD573" s="275"/>
      <c r="BE573" s="275"/>
      <c r="BF573" s="275"/>
      <c r="BG573" s="276"/>
      <c r="BH573" s="277"/>
      <c r="BI573" s="275"/>
      <c r="BJ573" s="275"/>
      <c r="BK573" s="275"/>
      <c r="BL573" s="275"/>
      <c r="BM573" s="278"/>
    </row>
    <row r="574" spans="1:65" ht="15" customHeight="1">
      <c r="A574" s="285" t="s">
        <v>128</v>
      </c>
      <c r="B574" s="285"/>
      <c r="C574" s="287"/>
      <c r="D574" s="287"/>
      <c r="E574" s="287"/>
      <c r="F574" s="287"/>
      <c r="G574" s="287"/>
      <c r="H574" s="287"/>
      <c r="I574" s="287"/>
      <c r="J574" s="287"/>
      <c r="K574" s="287"/>
      <c r="L574" s="288" t="s">
        <v>129</v>
      </c>
      <c r="M574" s="269"/>
      <c r="N574" s="287"/>
      <c r="O574" s="287"/>
      <c r="P574" s="287"/>
      <c r="Q574" s="287"/>
      <c r="R574" s="287"/>
      <c r="S574" s="287"/>
      <c r="T574" s="287"/>
      <c r="U574" s="287"/>
      <c r="V574" s="287"/>
      <c r="W574" s="254"/>
      <c r="X574" s="254"/>
      <c r="Y574" s="254"/>
      <c r="Z574" s="254"/>
      <c r="AA574" s="254"/>
      <c r="AB574" s="254"/>
      <c r="AC574" s="254"/>
      <c r="AD574" s="254"/>
      <c r="AE574" s="254"/>
      <c r="AF574" s="254"/>
      <c r="AG574" s="254"/>
      <c r="AH574" s="289"/>
      <c r="AI574" s="285"/>
      <c r="AJ574" s="285"/>
      <c r="AK574" s="285"/>
      <c r="AL574" s="285"/>
      <c r="AM574" s="285"/>
      <c r="AN574" s="285"/>
      <c r="AO574" s="180"/>
      <c r="AP574" s="180"/>
      <c r="AQ574" s="180"/>
      <c r="AR574" s="180"/>
      <c r="AS574" s="180"/>
      <c r="AT574" s="180"/>
      <c r="AU574" s="290"/>
      <c r="AV574" s="291" t="s">
        <v>130</v>
      </c>
      <c r="AW574" s="291"/>
      <c r="AX574" s="291"/>
      <c r="AY574" s="291"/>
      <c r="AZ574" s="291"/>
      <c r="BA574" s="291"/>
      <c r="BB574" s="292"/>
      <c r="BC574" s="180"/>
      <c r="BD574" s="180"/>
      <c r="BE574" s="180"/>
      <c r="BF574" s="180"/>
      <c r="BG574" s="290"/>
      <c r="BH574" s="292"/>
      <c r="BI574" s="180"/>
      <c r="BJ574" s="180"/>
      <c r="BK574" s="180"/>
      <c r="BL574" s="180"/>
      <c r="BM574" s="293"/>
    </row>
    <row r="575" spans="1:65" ht="13.5" customHeight="1">
      <c r="A575" s="144" t="s">
        <v>63</v>
      </c>
      <c r="B575" s="145"/>
      <c r="C575" s="145"/>
      <c r="D575" s="145"/>
      <c r="E575" s="145"/>
      <c r="F575" s="145"/>
      <c r="G575" s="145"/>
      <c r="H575" s="145"/>
      <c r="I575" s="145"/>
      <c r="J575" s="145"/>
      <c r="K575" s="146"/>
      <c r="L575" s="146" t="s">
        <v>64</v>
      </c>
      <c r="M575" s="145"/>
      <c r="N575" s="145"/>
      <c r="O575" s="145"/>
      <c r="P575" s="145"/>
      <c r="Q575" s="145"/>
      <c r="R575" s="145"/>
      <c r="S575" s="145"/>
      <c r="T575" s="145"/>
      <c r="U575" s="145"/>
      <c r="V575" s="145"/>
      <c r="W575" s="145"/>
      <c r="X575" s="145"/>
      <c r="Y575" s="145"/>
      <c r="Z575" s="145"/>
      <c r="AA575" s="145"/>
      <c r="AB575" s="145"/>
      <c r="AC575" s="145"/>
      <c r="AD575" s="145"/>
      <c r="AE575" s="145"/>
      <c r="AF575" s="145"/>
      <c r="AG575" s="145"/>
      <c r="AH575" s="145"/>
      <c r="AI575" s="145"/>
      <c r="AJ575" s="145"/>
      <c r="AK575" s="147"/>
      <c r="AL575" s="155"/>
      <c r="AM575" s="156" t="s">
        <v>65</v>
      </c>
      <c r="AN575" s="158"/>
      <c r="AO575" s="158"/>
      <c r="AP575" s="158"/>
      <c r="AQ575" s="157" t="str">
        <f>'(7) vstupní data'!$B$7</f>
        <v>Český pohár</v>
      </c>
      <c r="AR575" s="157"/>
      <c r="AS575" s="157"/>
      <c r="AT575" s="157"/>
      <c r="AU575" s="157"/>
      <c r="AV575" s="157"/>
      <c r="AW575" s="157"/>
      <c r="AX575" s="157"/>
      <c r="AY575" s="157"/>
      <c r="AZ575" s="157"/>
      <c r="BA575" s="157"/>
      <c r="BB575" s="157"/>
      <c r="BC575" s="157"/>
      <c r="BD575" s="157"/>
      <c r="BE575" s="157"/>
      <c r="BF575" s="145"/>
      <c r="BG575" s="145"/>
      <c r="BH575" s="145"/>
      <c r="BI575" s="145"/>
      <c r="BJ575" s="294" t="s">
        <v>66</v>
      </c>
      <c r="BK575" s="294"/>
      <c r="BL575" s="294"/>
      <c r="BM575" s="294"/>
    </row>
    <row r="576" spans="1:65" ht="13.5" customHeight="1">
      <c r="A576" s="144"/>
      <c r="B576" s="145"/>
      <c r="C576" s="154" t="s">
        <v>67</v>
      </c>
      <c r="D576" s="145"/>
      <c r="E576" s="145"/>
      <c r="F576" s="145"/>
      <c r="G576" s="145"/>
      <c r="H576" s="145"/>
      <c r="I576" s="145"/>
      <c r="J576" s="145"/>
      <c r="K576" s="146"/>
      <c r="L576" s="145"/>
      <c r="M576" s="145"/>
      <c r="N576" s="145"/>
      <c r="O576" s="145"/>
      <c r="P576" s="145"/>
      <c r="Q576" s="145"/>
      <c r="R576" s="145"/>
      <c r="S576" s="145"/>
      <c r="T576" s="145"/>
      <c r="U576" s="145"/>
      <c r="V576" s="145"/>
      <c r="W576" s="145"/>
      <c r="X576" s="145"/>
      <c r="Y576" s="145"/>
      <c r="Z576" s="145"/>
      <c r="AA576" s="145"/>
      <c r="AB576" s="145"/>
      <c r="AC576" s="145"/>
      <c r="AD576" s="145"/>
      <c r="AE576" s="145"/>
      <c r="AF576" s="145"/>
      <c r="AG576" s="145"/>
      <c r="AH576" s="145"/>
      <c r="AI576" s="145"/>
      <c r="AJ576" s="145"/>
      <c r="AK576" s="145"/>
      <c r="AL576" s="155"/>
      <c r="AM576" s="156" t="s">
        <v>68</v>
      </c>
      <c r="AN576" s="156"/>
      <c r="AO576" s="156"/>
      <c r="AP576" s="156"/>
      <c r="AQ576" s="157">
        <f>'(7) vstupní data'!$B$9</f>
        <v>0</v>
      </c>
      <c r="AR576" s="157"/>
      <c r="AS576" s="157"/>
      <c r="AT576" s="157"/>
      <c r="AU576" s="157"/>
      <c r="AV576" s="157"/>
      <c r="AW576" s="157"/>
      <c r="AX576" s="157"/>
      <c r="AY576" s="157"/>
      <c r="AZ576" s="157"/>
      <c r="BA576" s="157"/>
      <c r="BB576" s="157"/>
      <c r="BC576" s="157"/>
      <c r="BD576" s="157"/>
      <c r="BE576" s="157"/>
      <c r="BF576" s="145"/>
      <c r="BG576" s="145"/>
      <c r="BH576" s="145"/>
      <c r="BI576" s="145"/>
      <c r="BJ576" s="294"/>
      <c r="BK576" s="294"/>
      <c r="BL576" s="294"/>
      <c r="BM576" s="294"/>
    </row>
    <row r="577" spans="1:65" ht="13.5" customHeight="1">
      <c r="A577" s="144"/>
      <c r="B577" s="145"/>
      <c r="C577" s="145" t="s">
        <v>69</v>
      </c>
      <c r="D577" s="145"/>
      <c r="E577" s="145"/>
      <c r="F577" s="145"/>
      <c r="G577" s="145"/>
      <c r="H577" s="145"/>
      <c r="I577" s="145"/>
      <c r="J577" s="145"/>
      <c r="K577" s="158" t="s">
        <v>70</v>
      </c>
      <c r="L577" s="145"/>
      <c r="M577" s="145"/>
      <c r="N577" s="145"/>
      <c r="O577" s="159" t="str">
        <f>VLOOKUP(BL577,'(7) vstupní data'!$H$2:$P$29,2,0)</f>
        <v>SK Třebín B</v>
      </c>
      <c r="P577" s="159"/>
      <c r="Q577" s="159"/>
      <c r="R577" s="159"/>
      <c r="S577" s="159"/>
      <c r="T577" s="159"/>
      <c r="U577" s="159"/>
      <c r="V577" s="159"/>
      <c r="W577" s="159"/>
      <c r="X577" s="160" t="s">
        <v>71</v>
      </c>
      <c r="Y577" s="160"/>
      <c r="Z577" s="160"/>
      <c r="AA577" s="160"/>
      <c r="AB577" s="161" t="str">
        <f>VLOOKUP(BL577,'(7) vstupní data'!$H$2:$P$29,6,0)</f>
        <v>SK TO Duchcov</v>
      </c>
      <c r="AC577" s="161"/>
      <c r="AD577" s="161"/>
      <c r="AE577" s="161"/>
      <c r="AF577" s="161"/>
      <c r="AG577" s="161"/>
      <c r="AH577" s="161"/>
      <c r="AI577" s="161"/>
      <c r="AJ577" s="161"/>
      <c r="AK577" s="145"/>
      <c r="AL577" s="155"/>
      <c r="AM577" s="156" t="s">
        <v>72</v>
      </c>
      <c r="AN577" s="158"/>
      <c r="AO577" s="158"/>
      <c r="AP577" s="158"/>
      <c r="AQ577" s="157" t="str">
        <f>'(7) vstupní data'!$B$8</f>
        <v>starší žákyně</v>
      </c>
      <c r="AR577" s="157"/>
      <c r="AS577" s="157"/>
      <c r="AT577" s="157"/>
      <c r="AU577" s="157"/>
      <c r="AV577" s="157"/>
      <c r="AW577" s="157"/>
      <c r="AX577" s="157"/>
      <c r="AY577" s="157"/>
      <c r="AZ577" s="157"/>
      <c r="BA577" s="157"/>
      <c r="BB577" s="157"/>
      <c r="BC577" s="157"/>
      <c r="BD577" s="157"/>
      <c r="BE577" s="157"/>
      <c r="BF577" s="162"/>
      <c r="BG577" s="162"/>
      <c r="BH577" s="162"/>
      <c r="BI577" s="162"/>
      <c r="BJ577" s="163" t="str">
        <f>LEFT('(7) vstupní data'!$B$6,2)</f>
        <v>25</v>
      </c>
      <c r="BK577" s="164" t="s">
        <v>73</v>
      </c>
      <c r="BL577" s="165">
        <f>'(7) vstupní data'!H16</f>
        <v>15</v>
      </c>
      <c r="BM577" s="165"/>
    </row>
    <row r="578" spans="1:65" ht="13.5" customHeight="1">
      <c r="A578" s="144"/>
      <c r="B578" s="166"/>
      <c r="C578" s="145"/>
      <c r="D578" s="145"/>
      <c r="E578" s="145"/>
      <c r="F578" s="145"/>
      <c r="G578" s="145"/>
      <c r="H578" s="145"/>
      <c r="I578" s="145"/>
      <c r="J578" s="145"/>
      <c r="K578" s="167"/>
      <c r="L578" s="167"/>
      <c r="M578" s="167"/>
      <c r="N578" s="167"/>
      <c r="O578" s="168"/>
      <c r="P578" s="169"/>
      <c r="Q578" s="169"/>
      <c r="R578" s="169"/>
      <c r="S578" s="169"/>
      <c r="T578" s="169"/>
      <c r="U578" s="169"/>
      <c r="V578" s="169"/>
      <c r="W578" s="169"/>
      <c r="X578" s="170"/>
      <c r="Y578" s="170"/>
      <c r="Z578" s="170"/>
      <c r="AA578" s="170"/>
      <c r="AB578" s="168"/>
      <c r="AC578" s="169"/>
      <c r="AD578" s="169"/>
      <c r="AE578" s="169"/>
      <c r="AF578" s="169"/>
      <c r="AG578" s="169"/>
      <c r="AH578" s="169"/>
      <c r="AI578" s="169"/>
      <c r="AJ578" s="169"/>
      <c r="AK578" s="145"/>
      <c r="AL578" s="144"/>
      <c r="AM578" s="158"/>
      <c r="AN578" s="158"/>
      <c r="AO578" s="158"/>
      <c r="AP578" s="158"/>
      <c r="AQ578" s="166"/>
      <c r="AR578" s="162"/>
      <c r="AS578" s="162"/>
      <c r="AT578" s="162"/>
      <c r="AU578" s="162"/>
      <c r="AV578" s="162"/>
      <c r="AW578" s="162"/>
      <c r="AX578" s="162"/>
      <c r="AY578" s="162"/>
      <c r="AZ578" s="162"/>
      <c r="BA578" s="162"/>
      <c r="BB578" s="162"/>
      <c r="BC578" s="162"/>
      <c r="BD578" s="162"/>
      <c r="BE578" s="162"/>
      <c r="BF578" s="162"/>
      <c r="BG578" s="162"/>
      <c r="BH578" s="162"/>
      <c r="BI578" s="162"/>
      <c r="BJ578" s="163"/>
      <c r="BK578" s="164"/>
      <c r="BL578" s="165"/>
      <c r="BM578" s="165"/>
    </row>
    <row r="579" spans="1:65" ht="13.5" customHeight="1">
      <c r="A579" s="171" t="s">
        <v>53</v>
      </c>
      <c r="B579" s="172"/>
      <c r="C579" s="172"/>
      <c r="D579" s="172"/>
      <c r="E579" s="172"/>
      <c r="F579" s="173" t="str">
        <f>'(7) vstupní data'!$B$11</f>
        <v>3.skupina</v>
      </c>
      <c r="G579" s="173"/>
      <c r="H579" s="173"/>
      <c r="I579" s="173"/>
      <c r="J579" s="173"/>
      <c r="K579" s="172"/>
      <c r="L579" s="172" t="s">
        <v>74</v>
      </c>
      <c r="M579" s="174">
        <f>VLOOKUP(BL577,'(7) tabulka + rozpis'!$D$23:$G$37,2,0)</f>
        <v>0.6875093333333334</v>
      </c>
      <c r="N579" s="174"/>
      <c r="O579" s="174"/>
      <c r="P579" s="172" t="s">
        <v>75</v>
      </c>
      <c r="Q579" s="175"/>
      <c r="R579" s="176" t="s">
        <v>76</v>
      </c>
      <c r="S579" s="176"/>
      <c r="T579" s="176"/>
      <c r="U579" s="176"/>
      <c r="V579" s="177" t="str">
        <f>'(7) vstupní data'!$B$1</f>
        <v>TJ Orion Praha</v>
      </c>
      <c r="W579" s="177"/>
      <c r="X579" s="177"/>
      <c r="Y579" s="177"/>
      <c r="Z579" s="177"/>
      <c r="AA579" s="177"/>
      <c r="AB579" s="177"/>
      <c r="AC579" s="177"/>
      <c r="AD579" s="177"/>
      <c r="AE579" s="177"/>
      <c r="AF579" s="177"/>
      <c r="AG579" s="177"/>
      <c r="AH579" s="177"/>
      <c r="AI579" s="177"/>
      <c r="AJ579" s="177"/>
      <c r="AK579" s="177"/>
      <c r="AL579" s="178" t="s">
        <v>77</v>
      </c>
      <c r="AM579" s="179"/>
      <c r="AN579" s="179"/>
      <c r="AO579" s="179"/>
      <c r="AP579" s="180"/>
      <c r="AQ579" s="181" t="s">
        <v>78</v>
      </c>
      <c r="AR579" s="181"/>
      <c r="AS579" s="181"/>
      <c r="AT579" s="181"/>
      <c r="AU579" s="181"/>
      <c r="AV579" s="181"/>
      <c r="AW579" s="181"/>
      <c r="AX579" s="181"/>
      <c r="AY579" s="181"/>
      <c r="AZ579" s="181"/>
      <c r="BA579" s="181"/>
      <c r="BB579" s="181"/>
      <c r="BC579" s="181"/>
      <c r="BD579" s="181"/>
      <c r="BE579" s="180"/>
      <c r="BF579" s="180"/>
      <c r="BG579" s="180"/>
      <c r="BH579" s="180"/>
      <c r="BI579" s="180"/>
      <c r="BJ579" s="163"/>
      <c r="BK579" s="164"/>
      <c r="BL579" s="165"/>
      <c r="BM579" s="165"/>
    </row>
    <row r="580" spans="1:65" ht="13.5" customHeight="1">
      <c r="A580" s="182"/>
      <c r="B580" s="183" t="s">
        <v>79</v>
      </c>
      <c r="C580" s="183"/>
      <c r="D580" s="183"/>
      <c r="E580" s="183"/>
      <c r="F580" s="183"/>
      <c r="G580" s="183"/>
      <c r="H580" s="183"/>
      <c r="I580" s="183"/>
      <c r="J580" s="183"/>
      <c r="K580" s="183"/>
      <c r="L580" s="183"/>
      <c r="M580" s="183"/>
      <c r="N580" s="183"/>
      <c r="O580" s="183" t="s">
        <v>80</v>
      </c>
      <c r="P580" s="183"/>
      <c r="Q580" s="183"/>
      <c r="R580" s="183"/>
      <c r="S580" s="183"/>
      <c r="T580" s="183"/>
      <c r="U580" s="183"/>
      <c r="V580" s="183"/>
      <c r="W580" s="183"/>
      <c r="X580" s="183"/>
      <c r="Y580" s="183"/>
      <c r="Z580" s="183"/>
      <c r="AA580" s="183"/>
      <c r="AB580" s="183" t="s">
        <v>81</v>
      </c>
      <c r="AC580" s="183"/>
      <c r="AD580" s="183"/>
      <c r="AE580" s="183"/>
      <c r="AF580" s="183"/>
      <c r="AG580" s="183"/>
      <c r="AH580" s="183"/>
      <c r="AI580" s="183"/>
      <c r="AJ580" s="183"/>
      <c r="AK580" s="183"/>
      <c r="AL580" s="183"/>
      <c r="AM580" s="183"/>
      <c r="AN580" s="183"/>
      <c r="AO580" s="183" t="s">
        <v>82</v>
      </c>
      <c r="AP580" s="183"/>
      <c r="AQ580" s="183"/>
      <c r="AR580" s="183"/>
      <c r="AS580" s="183"/>
      <c r="AT580" s="183"/>
      <c r="AU580" s="183"/>
      <c r="AV580" s="183"/>
      <c r="AW580" s="183"/>
      <c r="AX580" s="183"/>
      <c r="AY580" s="183"/>
      <c r="AZ580" s="183"/>
      <c r="BA580" s="183"/>
      <c r="BB580" s="183" t="s">
        <v>83</v>
      </c>
      <c r="BC580" s="183"/>
      <c r="BD580" s="183"/>
      <c r="BE580" s="183"/>
      <c r="BF580" s="183"/>
      <c r="BG580" s="183"/>
      <c r="BH580" s="183"/>
      <c r="BI580" s="183"/>
      <c r="BJ580" s="184"/>
      <c r="BK580" s="184"/>
      <c r="BL580" s="184"/>
      <c r="BM580" s="185"/>
    </row>
    <row r="581" spans="1:65" ht="13.5" customHeight="1">
      <c r="A581" s="155"/>
      <c r="B581" s="187" t="s">
        <v>84</v>
      </c>
      <c r="C581" s="187"/>
      <c r="D581" s="187"/>
      <c r="E581" s="187"/>
      <c r="F581" s="187"/>
      <c r="G581" s="187"/>
      <c r="H581" s="188" t="s">
        <v>85</v>
      </c>
      <c r="I581" s="188"/>
      <c r="J581" s="188"/>
      <c r="K581" s="188"/>
      <c r="L581" s="188"/>
      <c r="M581" s="188"/>
      <c r="N581" s="166"/>
      <c r="O581" s="187" t="s">
        <v>84</v>
      </c>
      <c r="P581" s="187"/>
      <c r="Q581" s="187"/>
      <c r="R581" s="187"/>
      <c r="S581" s="187"/>
      <c r="T581" s="187"/>
      <c r="U581" s="188" t="s">
        <v>85</v>
      </c>
      <c r="V581" s="188"/>
      <c r="W581" s="188"/>
      <c r="X581" s="188"/>
      <c r="Y581" s="188"/>
      <c r="Z581" s="188"/>
      <c r="AA581" s="166"/>
      <c r="AB581" s="187" t="s">
        <v>84</v>
      </c>
      <c r="AC581" s="187"/>
      <c r="AD581" s="187"/>
      <c r="AE581" s="187"/>
      <c r="AF581" s="187"/>
      <c r="AG581" s="187"/>
      <c r="AH581" s="188" t="s">
        <v>85</v>
      </c>
      <c r="AI581" s="188"/>
      <c r="AJ581" s="188"/>
      <c r="AK581" s="188"/>
      <c r="AL581" s="188"/>
      <c r="AM581" s="188"/>
      <c r="AN581" s="166"/>
      <c r="AO581" s="187" t="s">
        <v>84</v>
      </c>
      <c r="AP581" s="187"/>
      <c r="AQ581" s="187"/>
      <c r="AR581" s="187"/>
      <c r="AS581" s="187"/>
      <c r="AT581" s="187"/>
      <c r="AU581" s="188" t="s">
        <v>85</v>
      </c>
      <c r="AV581" s="188"/>
      <c r="AW581" s="188"/>
      <c r="AX581" s="188"/>
      <c r="AY581" s="188"/>
      <c r="AZ581" s="188"/>
      <c r="BA581" s="166"/>
      <c r="BB581" s="187" t="s">
        <v>84</v>
      </c>
      <c r="BC581" s="187"/>
      <c r="BD581" s="187"/>
      <c r="BE581" s="187"/>
      <c r="BF581" s="187"/>
      <c r="BG581" s="187"/>
      <c r="BH581" s="188" t="s">
        <v>85</v>
      </c>
      <c r="BI581" s="188"/>
      <c r="BJ581" s="188"/>
      <c r="BK581" s="188"/>
      <c r="BL581" s="188"/>
      <c r="BM581" s="188"/>
    </row>
    <row r="582" spans="1:65" ht="13.5" customHeight="1">
      <c r="A582" s="155"/>
      <c r="B582" s="189" t="s">
        <v>86</v>
      </c>
      <c r="C582" s="189"/>
      <c r="D582" s="189"/>
      <c r="E582" s="189"/>
      <c r="F582" s="189"/>
      <c r="G582" s="189"/>
      <c r="H582" s="190" t="s">
        <v>86</v>
      </c>
      <c r="I582" s="190"/>
      <c r="J582" s="190"/>
      <c r="K582" s="190"/>
      <c r="L582" s="190"/>
      <c r="M582" s="190"/>
      <c r="N582" s="166"/>
      <c r="O582" s="189" t="s">
        <v>86</v>
      </c>
      <c r="P582" s="189"/>
      <c r="Q582" s="189"/>
      <c r="R582" s="189"/>
      <c r="S582" s="189"/>
      <c r="T582" s="189"/>
      <c r="U582" s="190" t="s">
        <v>86</v>
      </c>
      <c r="V582" s="190"/>
      <c r="W582" s="190"/>
      <c r="X582" s="190"/>
      <c r="Y582" s="190"/>
      <c r="Z582" s="190"/>
      <c r="AA582" s="166"/>
      <c r="AB582" s="189" t="s">
        <v>86</v>
      </c>
      <c r="AC582" s="189"/>
      <c r="AD582" s="189"/>
      <c r="AE582" s="189"/>
      <c r="AF582" s="189"/>
      <c r="AG582" s="189"/>
      <c r="AH582" s="190" t="s">
        <v>86</v>
      </c>
      <c r="AI582" s="190"/>
      <c r="AJ582" s="190"/>
      <c r="AK582" s="190"/>
      <c r="AL582" s="190"/>
      <c r="AM582" s="190"/>
      <c r="AN582" s="166"/>
      <c r="AO582" s="189" t="s">
        <v>86</v>
      </c>
      <c r="AP582" s="189"/>
      <c r="AQ582" s="189"/>
      <c r="AR582" s="189"/>
      <c r="AS582" s="189"/>
      <c r="AT582" s="189"/>
      <c r="AU582" s="190" t="s">
        <v>86</v>
      </c>
      <c r="AV582" s="190"/>
      <c r="AW582" s="190"/>
      <c r="AX582" s="190"/>
      <c r="AY582" s="190"/>
      <c r="AZ582" s="190"/>
      <c r="BA582" s="166"/>
      <c r="BB582" s="189" t="s">
        <v>86</v>
      </c>
      <c r="BC582" s="189"/>
      <c r="BD582" s="189"/>
      <c r="BE582" s="189"/>
      <c r="BF582" s="189"/>
      <c r="BG582" s="189"/>
      <c r="BH582" s="190" t="s">
        <v>86</v>
      </c>
      <c r="BI582" s="190"/>
      <c r="BJ582" s="190"/>
      <c r="BK582" s="190"/>
      <c r="BL582" s="190"/>
      <c r="BM582" s="190"/>
    </row>
    <row r="583" spans="1:65" ht="13.5" customHeight="1">
      <c r="A583" s="191" t="s">
        <v>87</v>
      </c>
      <c r="B583" s="192">
        <v>1</v>
      </c>
      <c r="C583" s="193"/>
      <c r="D583" s="194"/>
      <c r="E583" s="194"/>
      <c r="F583" s="195" t="s">
        <v>88</v>
      </c>
      <c r="G583" s="195" t="s">
        <v>89</v>
      </c>
      <c r="H583" s="194">
        <v>1</v>
      </c>
      <c r="I583" s="193"/>
      <c r="J583" s="194"/>
      <c r="K583" s="194"/>
      <c r="L583" s="195" t="s">
        <v>88</v>
      </c>
      <c r="M583" s="196" t="s">
        <v>89</v>
      </c>
      <c r="N583" s="166"/>
      <c r="O583" s="192">
        <v>1</v>
      </c>
      <c r="P583" s="193"/>
      <c r="Q583" s="194"/>
      <c r="R583" s="194"/>
      <c r="S583" s="195" t="s">
        <v>88</v>
      </c>
      <c r="T583" s="195" t="s">
        <v>89</v>
      </c>
      <c r="U583" s="194">
        <v>1</v>
      </c>
      <c r="V583" s="193"/>
      <c r="W583" s="194"/>
      <c r="X583" s="194"/>
      <c r="Y583" s="195" t="s">
        <v>88</v>
      </c>
      <c r="Z583" s="196" t="s">
        <v>89</v>
      </c>
      <c r="AA583" s="166"/>
      <c r="AB583" s="192">
        <v>1</v>
      </c>
      <c r="AC583" s="193"/>
      <c r="AD583" s="194"/>
      <c r="AE583" s="194"/>
      <c r="AF583" s="195" t="s">
        <v>88</v>
      </c>
      <c r="AG583" s="195" t="s">
        <v>89</v>
      </c>
      <c r="AH583" s="194">
        <v>1</v>
      </c>
      <c r="AI583" s="193"/>
      <c r="AJ583" s="194"/>
      <c r="AK583" s="194"/>
      <c r="AL583" s="195" t="s">
        <v>88</v>
      </c>
      <c r="AM583" s="196" t="s">
        <v>89</v>
      </c>
      <c r="AN583" s="166"/>
      <c r="AO583" s="192">
        <v>1</v>
      </c>
      <c r="AP583" s="193"/>
      <c r="AQ583" s="194"/>
      <c r="AR583" s="194"/>
      <c r="AS583" s="195" t="s">
        <v>88</v>
      </c>
      <c r="AT583" s="195" t="s">
        <v>89</v>
      </c>
      <c r="AU583" s="194">
        <v>1</v>
      </c>
      <c r="AV583" s="193"/>
      <c r="AW583" s="194"/>
      <c r="AX583" s="194"/>
      <c r="AY583" s="195" t="s">
        <v>88</v>
      </c>
      <c r="AZ583" s="196" t="s">
        <v>89</v>
      </c>
      <c r="BA583" s="166"/>
      <c r="BB583" s="192">
        <v>1</v>
      </c>
      <c r="BC583" s="193"/>
      <c r="BD583" s="194"/>
      <c r="BE583" s="194"/>
      <c r="BF583" s="195" t="s">
        <v>88</v>
      </c>
      <c r="BG583" s="195" t="s">
        <v>89</v>
      </c>
      <c r="BH583" s="194">
        <v>1</v>
      </c>
      <c r="BI583" s="193"/>
      <c r="BJ583" s="194"/>
      <c r="BK583" s="194"/>
      <c r="BL583" s="195" t="s">
        <v>88</v>
      </c>
      <c r="BM583" s="196" t="s">
        <v>89</v>
      </c>
    </row>
    <row r="584" spans="1:65" ht="13.5" customHeight="1">
      <c r="A584" s="191"/>
      <c r="B584" s="192"/>
      <c r="C584" s="193"/>
      <c r="D584" s="194"/>
      <c r="E584" s="194"/>
      <c r="F584" s="195"/>
      <c r="G584" s="195"/>
      <c r="H584" s="194"/>
      <c r="I584" s="193"/>
      <c r="J584" s="194"/>
      <c r="K584" s="194"/>
      <c r="L584" s="195"/>
      <c r="M584" s="196"/>
      <c r="N584" s="166"/>
      <c r="O584" s="192"/>
      <c r="P584" s="193"/>
      <c r="Q584" s="194"/>
      <c r="R584" s="194"/>
      <c r="S584" s="195"/>
      <c r="T584" s="195"/>
      <c r="U584" s="194"/>
      <c r="V584" s="193"/>
      <c r="W584" s="194"/>
      <c r="X584" s="194"/>
      <c r="Y584" s="195"/>
      <c r="Z584" s="196"/>
      <c r="AA584" s="166"/>
      <c r="AB584" s="192"/>
      <c r="AC584" s="193"/>
      <c r="AD584" s="194"/>
      <c r="AE584" s="194"/>
      <c r="AF584" s="195"/>
      <c r="AG584" s="195"/>
      <c r="AH584" s="194"/>
      <c r="AI584" s="193"/>
      <c r="AJ584" s="194"/>
      <c r="AK584" s="194"/>
      <c r="AL584" s="195"/>
      <c r="AM584" s="196"/>
      <c r="AN584" s="166"/>
      <c r="AO584" s="192"/>
      <c r="AP584" s="193"/>
      <c r="AQ584" s="194"/>
      <c r="AR584" s="194"/>
      <c r="AS584" s="195"/>
      <c r="AT584" s="195"/>
      <c r="AU584" s="194"/>
      <c r="AV584" s="193"/>
      <c r="AW584" s="194"/>
      <c r="AX584" s="194"/>
      <c r="AY584" s="195"/>
      <c r="AZ584" s="196"/>
      <c r="BA584" s="166"/>
      <c r="BB584" s="192"/>
      <c r="BC584" s="193"/>
      <c r="BD584" s="194"/>
      <c r="BE584" s="194"/>
      <c r="BF584" s="195"/>
      <c r="BG584" s="195"/>
      <c r="BH584" s="194"/>
      <c r="BI584" s="193"/>
      <c r="BJ584" s="194"/>
      <c r="BK584" s="194"/>
      <c r="BL584" s="195"/>
      <c r="BM584" s="196"/>
    </row>
    <row r="585" spans="1:65" ht="13.5" customHeight="1">
      <c r="A585" s="191"/>
      <c r="B585" s="192">
        <v>2</v>
      </c>
      <c r="C585" s="193"/>
      <c r="D585" s="194"/>
      <c r="E585" s="194"/>
      <c r="F585" s="195"/>
      <c r="G585" s="195"/>
      <c r="H585" s="194">
        <v>2</v>
      </c>
      <c r="I585" s="193"/>
      <c r="J585" s="194"/>
      <c r="K585" s="194"/>
      <c r="L585" s="195"/>
      <c r="M585" s="196"/>
      <c r="N585" s="166"/>
      <c r="O585" s="192">
        <v>2</v>
      </c>
      <c r="P585" s="193"/>
      <c r="Q585" s="194"/>
      <c r="R585" s="194"/>
      <c r="S585" s="195"/>
      <c r="T585" s="195"/>
      <c r="U585" s="194">
        <v>2</v>
      </c>
      <c r="V585" s="193"/>
      <c r="W585" s="194"/>
      <c r="X585" s="194"/>
      <c r="Y585" s="195"/>
      <c r="Z585" s="196"/>
      <c r="AA585" s="166"/>
      <c r="AB585" s="192">
        <v>2</v>
      </c>
      <c r="AC585" s="193"/>
      <c r="AD585" s="194"/>
      <c r="AE585" s="194"/>
      <c r="AF585" s="195"/>
      <c r="AG585" s="195"/>
      <c r="AH585" s="194">
        <v>2</v>
      </c>
      <c r="AI585" s="193"/>
      <c r="AJ585" s="194"/>
      <c r="AK585" s="194"/>
      <c r="AL585" s="195"/>
      <c r="AM585" s="196"/>
      <c r="AN585" s="166"/>
      <c r="AO585" s="192">
        <v>2</v>
      </c>
      <c r="AP585" s="193"/>
      <c r="AQ585" s="194"/>
      <c r="AR585" s="194"/>
      <c r="AS585" s="195"/>
      <c r="AT585" s="195"/>
      <c r="AU585" s="194">
        <v>2</v>
      </c>
      <c r="AV585" s="193"/>
      <c r="AW585" s="194"/>
      <c r="AX585" s="194"/>
      <c r="AY585" s="195"/>
      <c r="AZ585" s="196"/>
      <c r="BA585" s="166"/>
      <c r="BB585" s="192">
        <v>2</v>
      </c>
      <c r="BC585" s="193"/>
      <c r="BD585" s="194"/>
      <c r="BE585" s="194"/>
      <c r="BF585" s="195"/>
      <c r="BG585" s="195"/>
      <c r="BH585" s="194">
        <v>2</v>
      </c>
      <c r="BI585" s="193"/>
      <c r="BJ585" s="194"/>
      <c r="BK585" s="194"/>
      <c r="BL585" s="195"/>
      <c r="BM585" s="196"/>
    </row>
    <row r="586" spans="1:65" ht="13.5" customHeight="1">
      <c r="A586" s="191"/>
      <c r="B586" s="192"/>
      <c r="C586" s="193"/>
      <c r="D586" s="194"/>
      <c r="E586" s="194"/>
      <c r="F586" s="195"/>
      <c r="G586" s="195"/>
      <c r="H586" s="194"/>
      <c r="I586" s="193"/>
      <c r="J586" s="194"/>
      <c r="K586" s="194"/>
      <c r="L586" s="195"/>
      <c r="M586" s="196"/>
      <c r="N586" s="166"/>
      <c r="O586" s="192"/>
      <c r="P586" s="193"/>
      <c r="Q586" s="194"/>
      <c r="R586" s="194"/>
      <c r="S586" s="195"/>
      <c r="T586" s="195"/>
      <c r="U586" s="194"/>
      <c r="V586" s="193"/>
      <c r="W586" s="194"/>
      <c r="X586" s="194"/>
      <c r="Y586" s="195"/>
      <c r="Z586" s="196"/>
      <c r="AA586" s="166"/>
      <c r="AB586" s="192"/>
      <c r="AC586" s="193"/>
      <c r="AD586" s="194"/>
      <c r="AE586" s="194"/>
      <c r="AF586" s="195"/>
      <c r="AG586" s="195"/>
      <c r="AH586" s="194"/>
      <c r="AI586" s="193"/>
      <c r="AJ586" s="194"/>
      <c r="AK586" s="194"/>
      <c r="AL586" s="195"/>
      <c r="AM586" s="196"/>
      <c r="AN586" s="166"/>
      <c r="AO586" s="192"/>
      <c r="AP586" s="193"/>
      <c r="AQ586" s="194"/>
      <c r="AR586" s="194"/>
      <c r="AS586" s="195"/>
      <c r="AT586" s="195"/>
      <c r="AU586" s="194"/>
      <c r="AV586" s="193"/>
      <c r="AW586" s="194"/>
      <c r="AX586" s="194"/>
      <c r="AY586" s="195"/>
      <c r="AZ586" s="196"/>
      <c r="BA586" s="166"/>
      <c r="BB586" s="192"/>
      <c r="BC586" s="193"/>
      <c r="BD586" s="194"/>
      <c r="BE586" s="194"/>
      <c r="BF586" s="195"/>
      <c r="BG586" s="195"/>
      <c r="BH586" s="194"/>
      <c r="BI586" s="193"/>
      <c r="BJ586" s="194"/>
      <c r="BK586" s="194"/>
      <c r="BL586" s="195"/>
      <c r="BM586" s="196"/>
    </row>
    <row r="587" spans="1:65" ht="13.5" customHeight="1">
      <c r="A587" s="191"/>
      <c r="B587" s="192">
        <v>3</v>
      </c>
      <c r="C587" s="193"/>
      <c r="D587" s="194"/>
      <c r="E587" s="194"/>
      <c r="F587" s="195"/>
      <c r="G587" s="195"/>
      <c r="H587" s="194">
        <v>3</v>
      </c>
      <c r="I587" s="193"/>
      <c r="J587" s="194"/>
      <c r="K587" s="194"/>
      <c r="L587" s="195"/>
      <c r="M587" s="196"/>
      <c r="N587" s="166"/>
      <c r="O587" s="192">
        <v>3</v>
      </c>
      <c r="P587" s="193"/>
      <c r="Q587" s="194"/>
      <c r="R587" s="194"/>
      <c r="S587" s="195"/>
      <c r="T587" s="195"/>
      <c r="U587" s="194">
        <v>3</v>
      </c>
      <c r="V587" s="193"/>
      <c r="W587" s="194"/>
      <c r="X587" s="194"/>
      <c r="Y587" s="195"/>
      <c r="Z587" s="196"/>
      <c r="AA587" s="166"/>
      <c r="AB587" s="192">
        <v>3</v>
      </c>
      <c r="AC587" s="193"/>
      <c r="AD587" s="194"/>
      <c r="AE587" s="194"/>
      <c r="AF587" s="195"/>
      <c r="AG587" s="195"/>
      <c r="AH587" s="194">
        <v>3</v>
      </c>
      <c r="AI587" s="193"/>
      <c r="AJ587" s="194"/>
      <c r="AK587" s="194"/>
      <c r="AL587" s="195"/>
      <c r="AM587" s="196"/>
      <c r="AN587" s="166"/>
      <c r="AO587" s="192">
        <v>3</v>
      </c>
      <c r="AP587" s="193"/>
      <c r="AQ587" s="194"/>
      <c r="AR587" s="194"/>
      <c r="AS587" s="195"/>
      <c r="AT587" s="195"/>
      <c r="AU587" s="194">
        <v>3</v>
      </c>
      <c r="AV587" s="193"/>
      <c r="AW587" s="194"/>
      <c r="AX587" s="194"/>
      <c r="AY587" s="195"/>
      <c r="AZ587" s="196"/>
      <c r="BA587" s="166"/>
      <c r="BB587" s="192">
        <v>3</v>
      </c>
      <c r="BC587" s="193"/>
      <c r="BD587" s="194"/>
      <c r="BE587" s="194"/>
      <c r="BF587" s="195"/>
      <c r="BG587" s="195"/>
      <c r="BH587" s="194">
        <v>3</v>
      </c>
      <c r="BI587" s="193"/>
      <c r="BJ587" s="194"/>
      <c r="BK587" s="194"/>
      <c r="BL587" s="195"/>
      <c r="BM587" s="196"/>
    </row>
    <row r="588" spans="1:65" ht="13.5" customHeight="1">
      <c r="A588" s="191"/>
      <c r="B588" s="192"/>
      <c r="C588" s="193"/>
      <c r="D588" s="194"/>
      <c r="E588" s="194"/>
      <c r="F588" s="195"/>
      <c r="G588" s="195"/>
      <c r="H588" s="194"/>
      <c r="I588" s="193"/>
      <c r="J588" s="194"/>
      <c r="K588" s="194"/>
      <c r="L588" s="195"/>
      <c r="M588" s="196"/>
      <c r="N588" s="166"/>
      <c r="O588" s="192"/>
      <c r="P588" s="193"/>
      <c r="Q588" s="194"/>
      <c r="R588" s="194"/>
      <c r="S588" s="195"/>
      <c r="T588" s="195"/>
      <c r="U588" s="194"/>
      <c r="V588" s="193"/>
      <c r="W588" s="194"/>
      <c r="X588" s="194"/>
      <c r="Y588" s="195"/>
      <c r="Z588" s="196"/>
      <c r="AA588" s="166"/>
      <c r="AB588" s="192"/>
      <c r="AC588" s="193"/>
      <c r="AD588" s="194"/>
      <c r="AE588" s="194"/>
      <c r="AF588" s="195"/>
      <c r="AG588" s="195"/>
      <c r="AH588" s="194"/>
      <c r="AI588" s="193"/>
      <c r="AJ588" s="194"/>
      <c r="AK588" s="194"/>
      <c r="AL588" s="195"/>
      <c r="AM588" s="196"/>
      <c r="AN588" s="166"/>
      <c r="AO588" s="192"/>
      <c r="AP588" s="193"/>
      <c r="AQ588" s="194"/>
      <c r="AR588" s="194"/>
      <c r="AS588" s="195"/>
      <c r="AT588" s="195"/>
      <c r="AU588" s="194"/>
      <c r="AV588" s="193"/>
      <c r="AW588" s="194"/>
      <c r="AX588" s="194"/>
      <c r="AY588" s="195"/>
      <c r="AZ588" s="196"/>
      <c r="BA588" s="166"/>
      <c r="BB588" s="192"/>
      <c r="BC588" s="193"/>
      <c r="BD588" s="194"/>
      <c r="BE588" s="194"/>
      <c r="BF588" s="195"/>
      <c r="BG588" s="195"/>
      <c r="BH588" s="194"/>
      <c r="BI588" s="193"/>
      <c r="BJ588" s="194"/>
      <c r="BK588" s="194"/>
      <c r="BL588" s="195"/>
      <c r="BM588" s="196"/>
    </row>
    <row r="589" spans="1:65" ht="13.5" customHeight="1">
      <c r="A589" s="191"/>
      <c r="B589" s="192">
        <v>4</v>
      </c>
      <c r="C589" s="193"/>
      <c r="D589" s="194"/>
      <c r="E589" s="194"/>
      <c r="F589" s="195"/>
      <c r="G589" s="195"/>
      <c r="H589" s="194">
        <v>4</v>
      </c>
      <c r="I589" s="193"/>
      <c r="J589" s="194"/>
      <c r="K589" s="194"/>
      <c r="L589" s="195"/>
      <c r="M589" s="196"/>
      <c r="N589" s="166"/>
      <c r="O589" s="192">
        <v>4</v>
      </c>
      <c r="P589" s="193"/>
      <c r="Q589" s="194"/>
      <c r="R589" s="194"/>
      <c r="S589" s="195"/>
      <c r="T589" s="195"/>
      <c r="U589" s="194">
        <v>4</v>
      </c>
      <c r="V589" s="193"/>
      <c r="W589" s="194"/>
      <c r="X589" s="194"/>
      <c r="Y589" s="195"/>
      <c r="Z589" s="196"/>
      <c r="AA589" s="166"/>
      <c r="AB589" s="192">
        <v>4</v>
      </c>
      <c r="AC589" s="193"/>
      <c r="AD589" s="194"/>
      <c r="AE589" s="194"/>
      <c r="AF589" s="195"/>
      <c r="AG589" s="195"/>
      <c r="AH589" s="194">
        <v>4</v>
      </c>
      <c r="AI589" s="193"/>
      <c r="AJ589" s="194"/>
      <c r="AK589" s="194"/>
      <c r="AL589" s="195"/>
      <c r="AM589" s="196"/>
      <c r="AN589" s="166"/>
      <c r="AO589" s="192">
        <v>4</v>
      </c>
      <c r="AP589" s="193"/>
      <c r="AQ589" s="194"/>
      <c r="AR589" s="194"/>
      <c r="AS589" s="195"/>
      <c r="AT589" s="195"/>
      <c r="AU589" s="194">
        <v>4</v>
      </c>
      <c r="AV589" s="193"/>
      <c r="AW589" s="194"/>
      <c r="AX589" s="194"/>
      <c r="AY589" s="195"/>
      <c r="AZ589" s="196"/>
      <c r="BA589" s="166"/>
      <c r="BB589" s="192">
        <v>4</v>
      </c>
      <c r="BC589" s="193"/>
      <c r="BD589" s="194"/>
      <c r="BE589" s="194"/>
      <c r="BF589" s="195"/>
      <c r="BG589" s="195"/>
      <c r="BH589" s="194">
        <v>4</v>
      </c>
      <c r="BI589" s="193"/>
      <c r="BJ589" s="194"/>
      <c r="BK589" s="194"/>
      <c r="BL589" s="195"/>
      <c r="BM589" s="196"/>
    </row>
    <row r="590" spans="1:65" ht="13.5" customHeight="1">
      <c r="A590" s="191"/>
      <c r="B590" s="192"/>
      <c r="C590" s="193"/>
      <c r="D590" s="194"/>
      <c r="E590" s="194"/>
      <c r="F590" s="195"/>
      <c r="G590" s="195"/>
      <c r="H590" s="194"/>
      <c r="I590" s="193"/>
      <c r="J590" s="194"/>
      <c r="K590" s="194"/>
      <c r="L590" s="195"/>
      <c r="M590" s="196"/>
      <c r="N590" s="166"/>
      <c r="O590" s="192"/>
      <c r="P590" s="193"/>
      <c r="Q590" s="194"/>
      <c r="R590" s="194"/>
      <c r="S590" s="195"/>
      <c r="T590" s="195"/>
      <c r="U590" s="194"/>
      <c r="V590" s="193"/>
      <c r="W590" s="194"/>
      <c r="X590" s="194"/>
      <c r="Y590" s="195"/>
      <c r="Z590" s="196"/>
      <c r="AA590" s="166"/>
      <c r="AB590" s="192"/>
      <c r="AC590" s="193"/>
      <c r="AD590" s="194"/>
      <c r="AE590" s="194"/>
      <c r="AF590" s="195"/>
      <c r="AG590" s="195"/>
      <c r="AH590" s="194"/>
      <c r="AI590" s="193"/>
      <c r="AJ590" s="194"/>
      <c r="AK590" s="194"/>
      <c r="AL590" s="195"/>
      <c r="AM590" s="196"/>
      <c r="AN590" s="166"/>
      <c r="AO590" s="192"/>
      <c r="AP590" s="193"/>
      <c r="AQ590" s="194"/>
      <c r="AR590" s="194"/>
      <c r="AS590" s="195"/>
      <c r="AT590" s="195"/>
      <c r="AU590" s="194"/>
      <c r="AV590" s="193"/>
      <c r="AW590" s="194"/>
      <c r="AX590" s="194"/>
      <c r="AY590" s="195"/>
      <c r="AZ590" s="196"/>
      <c r="BA590" s="166"/>
      <c r="BB590" s="192"/>
      <c r="BC590" s="193"/>
      <c r="BD590" s="194"/>
      <c r="BE590" s="194"/>
      <c r="BF590" s="195"/>
      <c r="BG590" s="195"/>
      <c r="BH590" s="194"/>
      <c r="BI590" s="193"/>
      <c r="BJ590" s="194"/>
      <c r="BK590" s="194"/>
      <c r="BL590" s="195"/>
      <c r="BM590" s="196"/>
    </row>
    <row r="591" spans="1:65" ht="13.5" customHeight="1">
      <c r="A591" s="191"/>
      <c r="B591" s="192">
        <v>5</v>
      </c>
      <c r="C591" s="193"/>
      <c r="D591" s="194"/>
      <c r="E591" s="194"/>
      <c r="F591" s="195"/>
      <c r="G591" s="195"/>
      <c r="H591" s="194">
        <v>5</v>
      </c>
      <c r="I591" s="193"/>
      <c r="J591" s="194"/>
      <c r="K591" s="194"/>
      <c r="L591" s="195"/>
      <c r="M591" s="196"/>
      <c r="N591" s="166"/>
      <c r="O591" s="192">
        <v>5</v>
      </c>
      <c r="P591" s="193"/>
      <c r="Q591" s="194"/>
      <c r="R591" s="194"/>
      <c r="S591" s="195"/>
      <c r="T591" s="195"/>
      <c r="U591" s="194">
        <v>5</v>
      </c>
      <c r="V591" s="193"/>
      <c r="W591" s="194"/>
      <c r="X591" s="194"/>
      <c r="Y591" s="195"/>
      <c r="Z591" s="196"/>
      <c r="AA591" s="166"/>
      <c r="AB591" s="192">
        <v>5</v>
      </c>
      <c r="AC591" s="193"/>
      <c r="AD591" s="194"/>
      <c r="AE591" s="194"/>
      <c r="AF591" s="195"/>
      <c r="AG591" s="195"/>
      <c r="AH591" s="194">
        <v>5</v>
      </c>
      <c r="AI591" s="193"/>
      <c r="AJ591" s="194"/>
      <c r="AK591" s="194"/>
      <c r="AL591" s="195"/>
      <c r="AM591" s="196"/>
      <c r="AN591" s="166"/>
      <c r="AO591" s="192">
        <v>5</v>
      </c>
      <c r="AP591" s="193"/>
      <c r="AQ591" s="194"/>
      <c r="AR591" s="194"/>
      <c r="AS591" s="195"/>
      <c r="AT591" s="195"/>
      <c r="AU591" s="194">
        <v>5</v>
      </c>
      <c r="AV591" s="193"/>
      <c r="AW591" s="194"/>
      <c r="AX591" s="194"/>
      <c r="AY591" s="195"/>
      <c r="AZ591" s="196"/>
      <c r="BA591" s="166"/>
      <c r="BB591" s="192">
        <v>5</v>
      </c>
      <c r="BC591" s="193"/>
      <c r="BD591" s="194"/>
      <c r="BE591" s="194"/>
      <c r="BF591" s="195"/>
      <c r="BG591" s="195"/>
      <c r="BH591" s="194">
        <v>5</v>
      </c>
      <c r="BI591" s="193"/>
      <c r="BJ591" s="194"/>
      <c r="BK591" s="194"/>
      <c r="BL591" s="195"/>
      <c r="BM591" s="196"/>
    </row>
    <row r="592" spans="1:65" ht="13.5" customHeight="1">
      <c r="A592" s="191"/>
      <c r="B592" s="192"/>
      <c r="C592" s="193"/>
      <c r="D592" s="194"/>
      <c r="E592" s="194"/>
      <c r="F592" s="195"/>
      <c r="G592" s="195"/>
      <c r="H592" s="194"/>
      <c r="I592" s="193"/>
      <c r="J592" s="194"/>
      <c r="K592" s="194"/>
      <c r="L592" s="195"/>
      <c r="M592" s="196"/>
      <c r="N592" s="166"/>
      <c r="O592" s="192"/>
      <c r="P592" s="193"/>
      <c r="Q592" s="194"/>
      <c r="R592" s="194"/>
      <c r="S592" s="195"/>
      <c r="T592" s="195"/>
      <c r="U592" s="194"/>
      <c r="V592" s="193"/>
      <c r="W592" s="194"/>
      <c r="X592" s="194"/>
      <c r="Y592" s="195"/>
      <c r="Z592" s="196"/>
      <c r="AA592" s="166"/>
      <c r="AB592" s="192"/>
      <c r="AC592" s="193"/>
      <c r="AD592" s="194"/>
      <c r="AE592" s="194"/>
      <c r="AF592" s="195"/>
      <c r="AG592" s="195"/>
      <c r="AH592" s="194"/>
      <c r="AI592" s="193"/>
      <c r="AJ592" s="194"/>
      <c r="AK592" s="194"/>
      <c r="AL592" s="195"/>
      <c r="AM592" s="196"/>
      <c r="AN592" s="166"/>
      <c r="AO592" s="192"/>
      <c r="AP592" s="193"/>
      <c r="AQ592" s="194"/>
      <c r="AR592" s="194"/>
      <c r="AS592" s="195"/>
      <c r="AT592" s="195"/>
      <c r="AU592" s="194"/>
      <c r="AV592" s="193"/>
      <c r="AW592" s="194"/>
      <c r="AX592" s="194"/>
      <c r="AY592" s="195"/>
      <c r="AZ592" s="196"/>
      <c r="BA592" s="166"/>
      <c r="BB592" s="192"/>
      <c r="BC592" s="193"/>
      <c r="BD592" s="194"/>
      <c r="BE592" s="194"/>
      <c r="BF592" s="195"/>
      <c r="BG592" s="195"/>
      <c r="BH592" s="194"/>
      <c r="BI592" s="193"/>
      <c r="BJ592" s="194"/>
      <c r="BK592" s="194"/>
      <c r="BL592" s="195"/>
      <c r="BM592" s="196"/>
    </row>
    <row r="593" spans="1:65" ht="13.5" customHeight="1">
      <c r="A593" s="191"/>
      <c r="B593" s="192">
        <v>6</v>
      </c>
      <c r="C593" s="193"/>
      <c r="D593" s="194"/>
      <c r="E593" s="194"/>
      <c r="F593" s="195"/>
      <c r="G593" s="195"/>
      <c r="H593" s="194">
        <v>6</v>
      </c>
      <c r="I593" s="193"/>
      <c r="J593" s="194"/>
      <c r="K593" s="194"/>
      <c r="L593" s="195"/>
      <c r="M593" s="196"/>
      <c r="N593" s="166"/>
      <c r="O593" s="192">
        <v>6</v>
      </c>
      <c r="P593" s="193"/>
      <c r="Q593" s="194"/>
      <c r="R593" s="194"/>
      <c r="S593" s="195"/>
      <c r="T593" s="195"/>
      <c r="U593" s="194">
        <v>6</v>
      </c>
      <c r="V593" s="193"/>
      <c r="W593" s="194"/>
      <c r="X593" s="194"/>
      <c r="Y593" s="195"/>
      <c r="Z593" s="196"/>
      <c r="AA593" s="166"/>
      <c r="AB593" s="192">
        <v>6</v>
      </c>
      <c r="AC593" s="193"/>
      <c r="AD593" s="194"/>
      <c r="AE593" s="194"/>
      <c r="AF593" s="195"/>
      <c r="AG593" s="195"/>
      <c r="AH593" s="194">
        <v>6</v>
      </c>
      <c r="AI593" s="193"/>
      <c r="AJ593" s="194"/>
      <c r="AK593" s="194"/>
      <c r="AL593" s="195"/>
      <c r="AM593" s="196"/>
      <c r="AN593" s="166"/>
      <c r="AO593" s="192">
        <v>6</v>
      </c>
      <c r="AP593" s="193"/>
      <c r="AQ593" s="194"/>
      <c r="AR593" s="194"/>
      <c r="AS593" s="195"/>
      <c r="AT593" s="195"/>
      <c r="AU593" s="194">
        <v>6</v>
      </c>
      <c r="AV593" s="193"/>
      <c r="AW593" s="194"/>
      <c r="AX593" s="194"/>
      <c r="AY593" s="195"/>
      <c r="AZ593" s="196"/>
      <c r="BA593" s="166"/>
      <c r="BB593" s="192">
        <v>6</v>
      </c>
      <c r="BC593" s="193"/>
      <c r="BD593" s="194"/>
      <c r="BE593" s="194"/>
      <c r="BF593" s="195"/>
      <c r="BG593" s="195"/>
      <c r="BH593" s="194">
        <v>6</v>
      </c>
      <c r="BI593" s="193"/>
      <c r="BJ593" s="194"/>
      <c r="BK593" s="194"/>
      <c r="BL593" s="195"/>
      <c r="BM593" s="196"/>
    </row>
    <row r="594" spans="1:65" ht="13.5" customHeight="1">
      <c r="A594" s="191"/>
      <c r="B594" s="192"/>
      <c r="C594" s="193"/>
      <c r="D594" s="194"/>
      <c r="E594" s="194"/>
      <c r="F594" s="195"/>
      <c r="G594" s="195"/>
      <c r="H594" s="194"/>
      <c r="I594" s="193"/>
      <c r="J594" s="194"/>
      <c r="K594" s="194"/>
      <c r="L594" s="195"/>
      <c r="M594" s="196"/>
      <c r="N594" s="166"/>
      <c r="O594" s="192"/>
      <c r="P594" s="193"/>
      <c r="Q594" s="194"/>
      <c r="R594" s="194"/>
      <c r="S594" s="195"/>
      <c r="T594" s="195"/>
      <c r="U594" s="194"/>
      <c r="V594" s="193"/>
      <c r="W594" s="194"/>
      <c r="X594" s="194"/>
      <c r="Y594" s="195"/>
      <c r="Z594" s="196"/>
      <c r="AA594" s="166"/>
      <c r="AB594" s="192"/>
      <c r="AC594" s="193"/>
      <c r="AD594" s="194"/>
      <c r="AE594" s="194"/>
      <c r="AF594" s="195"/>
      <c r="AG594" s="195"/>
      <c r="AH594" s="194"/>
      <c r="AI594" s="193"/>
      <c r="AJ594" s="194"/>
      <c r="AK594" s="194"/>
      <c r="AL594" s="195"/>
      <c r="AM594" s="196"/>
      <c r="AN594" s="166"/>
      <c r="AO594" s="192"/>
      <c r="AP594" s="193"/>
      <c r="AQ594" s="194"/>
      <c r="AR594" s="194"/>
      <c r="AS594" s="195"/>
      <c r="AT594" s="195"/>
      <c r="AU594" s="194"/>
      <c r="AV594" s="193"/>
      <c r="AW594" s="194"/>
      <c r="AX594" s="194"/>
      <c r="AY594" s="195"/>
      <c r="AZ594" s="196"/>
      <c r="BA594" s="166"/>
      <c r="BB594" s="192"/>
      <c r="BC594" s="193"/>
      <c r="BD594" s="194"/>
      <c r="BE594" s="194"/>
      <c r="BF594" s="195"/>
      <c r="BG594" s="195"/>
      <c r="BH594" s="194"/>
      <c r="BI594" s="193"/>
      <c r="BJ594" s="194"/>
      <c r="BK594" s="194"/>
      <c r="BL594" s="195"/>
      <c r="BM594" s="196"/>
    </row>
    <row r="595" spans="1:65" ht="13.5" customHeight="1">
      <c r="A595" s="197"/>
      <c r="B595" s="198" t="s">
        <v>90</v>
      </c>
      <c r="C595" s="198"/>
      <c r="D595" s="199" t="s">
        <v>91</v>
      </c>
      <c r="E595" s="199"/>
      <c r="F595" s="200"/>
      <c r="G595" s="200"/>
      <c r="H595" s="199" t="s">
        <v>90</v>
      </c>
      <c r="I595" s="199"/>
      <c r="J595" s="199" t="s">
        <v>91</v>
      </c>
      <c r="K595" s="199"/>
      <c r="L595" s="201"/>
      <c r="M595" s="201"/>
      <c r="N595" s="166"/>
      <c r="O595" s="198" t="s">
        <v>90</v>
      </c>
      <c r="P595" s="198"/>
      <c r="Q595" s="199" t="s">
        <v>91</v>
      </c>
      <c r="R595" s="199"/>
      <c r="S595" s="200"/>
      <c r="T595" s="200"/>
      <c r="U595" s="202" t="s">
        <v>90</v>
      </c>
      <c r="V595" s="202"/>
      <c r="W595" s="202" t="s">
        <v>91</v>
      </c>
      <c r="X595" s="202"/>
      <c r="Y595" s="201"/>
      <c r="Z595" s="201"/>
      <c r="AA595" s="166"/>
      <c r="AB595" s="203" t="s">
        <v>90</v>
      </c>
      <c r="AC595" s="203"/>
      <c r="AD595" s="202" t="s">
        <v>91</v>
      </c>
      <c r="AE595" s="202"/>
      <c r="AF595" s="200"/>
      <c r="AG595" s="200"/>
      <c r="AH595" s="202" t="s">
        <v>90</v>
      </c>
      <c r="AI595" s="202"/>
      <c r="AJ595" s="202" t="s">
        <v>91</v>
      </c>
      <c r="AK595" s="202"/>
      <c r="AL595" s="201"/>
      <c r="AM595" s="201"/>
      <c r="AN595" s="166"/>
      <c r="AO595" s="203" t="s">
        <v>90</v>
      </c>
      <c r="AP595" s="203"/>
      <c r="AQ595" s="202" t="s">
        <v>91</v>
      </c>
      <c r="AR595" s="202"/>
      <c r="AS595" s="200"/>
      <c r="AT595" s="200"/>
      <c r="AU595" s="202" t="s">
        <v>90</v>
      </c>
      <c r="AV595" s="202"/>
      <c r="AW595" s="202" t="s">
        <v>91</v>
      </c>
      <c r="AX595" s="202"/>
      <c r="AY595" s="201"/>
      <c r="AZ595" s="201"/>
      <c r="BA595" s="166"/>
      <c r="BB595" s="203" t="s">
        <v>90</v>
      </c>
      <c r="BC595" s="203"/>
      <c r="BD595" s="202" t="s">
        <v>91</v>
      </c>
      <c r="BE595" s="202"/>
      <c r="BF595" s="204"/>
      <c r="BG595" s="204"/>
      <c r="BH595" s="202" t="s">
        <v>90</v>
      </c>
      <c r="BI595" s="202"/>
      <c r="BJ595" s="202" t="s">
        <v>91</v>
      </c>
      <c r="BK595" s="202"/>
      <c r="BL595" s="205"/>
      <c r="BM595" s="205"/>
    </row>
    <row r="596" spans="1:65" ht="10.5" customHeight="1">
      <c r="A596" s="155"/>
      <c r="B596" s="206"/>
      <c r="C596" s="166"/>
      <c r="D596" s="206"/>
      <c r="E596" s="206"/>
      <c r="F596" s="207"/>
      <c r="G596" s="207"/>
      <c r="H596" s="206"/>
      <c r="I596" s="166"/>
      <c r="J596" s="206"/>
      <c r="K596" s="206"/>
      <c r="L596" s="207"/>
      <c r="M596" s="207"/>
      <c r="N596" s="166"/>
      <c r="O596" s="206"/>
      <c r="P596" s="166"/>
      <c r="Q596" s="206"/>
      <c r="R596" s="206"/>
      <c r="S596" s="207"/>
      <c r="T596" s="207"/>
      <c r="U596" s="206"/>
      <c r="V596" s="166"/>
      <c r="W596" s="206"/>
      <c r="X596" s="206"/>
      <c r="Y596" s="207"/>
      <c r="Z596" s="207"/>
      <c r="AA596" s="166"/>
      <c r="AB596" s="206"/>
      <c r="AC596" s="166"/>
      <c r="AD596" s="206"/>
      <c r="AE596" s="206"/>
      <c r="AF596" s="207"/>
      <c r="AG596" s="207"/>
      <c r="AH596" s="206"/>
      <c r="AI596" s="166"/>
      <c r="AJ596" s="206"/>
      <c r="AK596" s="206"/>
      <c r="AL596" s="207"/>
      <c r="AM596" s="207"/>
      <c r="AN596" s="166"/>
      <c r="AO596" s="206"/>
      <c r="AP596" s="166"/>
      <c r="AQ596" s="206"/>
      <c r="AR596" s="206"/>
      <c r="AS596" s="207"/>
      <c r="AT596" s="207"/>
      <c r="AU596" s="206"/>
      <c r="AV596" s="166"/>
      <c r="AW596" s="206"/>
      <c r="AX596" s="206"/>
      <c r="AY596" s="207"/>
      <c r="AZ596" s="207"/>
      <c r="BA596" s="166"/>
      <c r="BB596" s="206"/>
      <c r="BC596" s="166"/>
      <c r="BD596" s="206"/>
      <c r="BE596" s="206"/>
      <c r="BF596" s="207"/>
      <c r="BG596" s="207"/>
      <c r="BH596" s="206"/>
      <c r="BI596" s="166"/>
      <c r="BJ596" s="206"/>
      <c r="BK596" s="206"/>
      <c r="BL596" s="207"/>
      <c r="BM596" s="208"/>
    </row>
    <row r="597" spans="1:65" ht="15" customHeight="1">
      <c r="A597" s="209" t="s">
        <v>92</v>
      </c>
      <c r="B597" s="209"/>
      <c r="C597" s="209"/>
      <c r="D597" s="209"/>
      <c r="E597" s="210" t="str">
        <f>O577</f>
        <v>SK Třebín B</v>
      </c>
      <c r="F597" s="210"/>
      <c r="G597" s="210"/>
      <c r="H597" s="210"/>
      <c r="I597" s="210"/>
      <c r="J597" s="210"/>
      <c r="K597" s="210"/>
      <c r="L597" s="211" t="s">
        <v>93</v>
      </c>
      <c r="M597" s="211"/>
      <c r="N597" s="211"/>
      <c r="O597" s="211"/>
      <c r="P597" s="211"/>
      <c r="Q597" s="295" t="str">
        <f aca="true" t="shared" si="12" ref="Q597">AB577</f>
        <v>SK TO Duchcov</v>
      </c>
      <c r="R597" s="295"/>
      <c r="S597" s="295"/>
      <c r="T597" s="295"/>
      <c r="U597" s="295"/>
      <c r="V597" s="295"/>
      <c r="W597" s="213" t="s">
        <v>94</v>
      </c>
      <c r="X597" s="213"/>
      <c r="Y597" s="213"/>
      <c r="Z597" s="166"/>
      <c r="AA597" s="214" t="s">
        <v>95</v>
      </c>
      <c r="AB597" s="214"/>
      <c r="AC597" s="214"/>
      <c r="AD597" s="214"/>
      <c r="AE597" s="214"/>
      <c r="AF597" s="215" t="s">
        <v>96</v>
      </c>
      <c r="AG597" s="216" t="s">
        <v>97</v>
      </c>
      <c r="AH597" s="166"/>
      <c r="AI597" s="217" t="s">
        <v>98</v>
      </c>
      <c r="AJ597" s="218"/>
      <c r="AK597" s="218"/>
      <c r="AL597" s="218"/>
      <c r="AM597" s="218"/>
      <c r="AN597" s="218"/>
      <c r="AO597" s="218"/>
      <c r="AP597" s="218"/>
      <c r="AQ597" s="218"/>
      <c r="AR597" s="218"/>
      <c r="AS597" s="218"/>
      <c r="AT597" s="218"/>
      <c r="AU597" s="218"/>
      <c r="AV597" s="218"/>
      <c r="AW597" s="218"/>
      <c r="AX597" s="218"/>
      <c r="AY597" s="218"/>
      <c r="AZ597" s="218"/>
      <c r="BA597" s="218"/>
      <c r="BB597" s="166"/>
      <c r="BC597" s="166"/>
      <c r="BD597" s="166"/>
      <c r="BE597" s="166"/>
      <c r="BF597" s="166"/>
      <c r="BG597" s="166"/>
      <c r="BH597" s="166"/>
      <c r="BI597" s="166"/>
      <c r="BJ597" s="166"/>
      <c r="BK597" s="166"/>
      <c r="BL597" s="166"/>
      <c r="BM597" s="219"/>
    </row>
    <row r="598" spans="1:65" ht="15" customHeight="1">
      <c r="A598" s="220" t="s">
        <v>99</v>
      </c>
      <c r="B598" s="220"/>
      <c r="C598" s="220"/>
      <c r="D598" s="220"/>
      <c r="E598" s="220"/>
      <c r="F598" s="220"/>
      <c r="G598" s="220"/>
      <c r="H598" s="220"/>
      <c r="I598" s="220"/>
      <c r="J598" s="221" t="s">
        <v>100</v>
      </c>
      <c r="K598" s="221"/>
      <c r="L598" s="222" t="s">
        <v>99</v>
      </c>
      <c r="M598" s="222"/>
      <c r="N598" s="222"/>
      <c r="O598" s="222"/>
      <c r="P598" s="222"/>
      <c r="Q598" s="222"/>
      <c r="R598" s="222"/>
      <c r="S598" s="222"/>
      <c r="T598" s="222"/>
      <c r="U598" s="223" t="s">
        <v>100</v>
      </c>
      <c r="V598" s="223"/>
      <c r="W598" s="224" t="s">
        <v>101</v>
      </c>
      <c r="X598" s="225" t="s">
        <v>102</v>
      </c>
      <c r="Y598" s="225" t="s">
        <v>103</v>
      </c>
      <c r="Z598" s="225"/>
      <c r="AA598" s="225" t="s">
        <v>104</v>
      </c>
      <c r="AB598" s="226" t="s">
        <v>105</v>
      </c>
      <c r="AC598" s="227" t="s">
        <v>106</v>
      </c>
      <c r="AD598" s="228" t="s">
        <v>107</v>
      </c>
      <c r="AE598" s="228"/>
      <c r="AF598" s="228"/>
      <c r="AG598" s="228"/>
      <c r="AH598" s="145"/>
      <c r="AI598" s="229"/>
      <c r="AJ598" s="229"/>
      <c r="AK598" s="229"/>
      <c r="AL598" s="229"/>
      <c r="AM598" s="229"/>
      <c r="AN598" s="229"/>
      <c r="AO598" s="229"/>
      <c r="AP598" s="229"/>
      <c r="AQ598" s="229"/>
      <c r="AR598" s="229"/>
      <c r="AS598" s="229"/>
      <c r="AT598" s="229"/>
      <c r="AU598" s="229"/>
      <c r="AV598" s="229"/>
      <c r="AW598" s="229"/>
      <c r="AX598" s="229"/>
      <c r="AY598" s="229"/>
      <c r="AZ598" s="229"/>
      <c r="BA598" s="229"/>
      <c r="BB598" s="145"/>
      <c r="BC598" s="230" t="s">
        <v>108</v>
      </c>
      <c r="BD598" s="230"/>
      <c r="BE598" s="230"/>
      <c r="BF598" s="230"/>
      <c r="BG598" s="230"/>
      <c r="BH598" s="230"/>
      <c r="BI598" s="230"/>
      <c r="BJ598" s="230"/>
      <c r="BK598" s="230"/>
      <c r="BL598" s="230"/>
      <c r="BM598" s="230"/>
    </row>
    <row r="599" spans="1:65" ht="15" customHeight="1">
      <c r="A599" s="232"/>
      <c r="B599" s="232"/>
      <c r="C599" s="232"/>
      <c r="D599" s="232"/>
      <c r="E599" s="232"/>
      <c r="F599" s="232"/>
      <c r="G599" s="232"/>
      <c r="H599" s="232"/>
      <c r="I599" s="232"/>
      <c r="J599" s="233"/>
      <c r="K599" s="233"/>
      <c r="L599" s="234"/>
      <c r="M599" s="234"/>
      <c r="N599" s="234"/>
      <c r="O599" s="234"/>
      <c r="P599" s="234"/>
      <c r="Q599" s="234"/>
      <c r="R599" s="234"/>
      <c r="S599" s="234"/>
      <c r="T599" s="234"/>
      <c r="U599" s="233"/>
      <c r="V599" s="233"/>
      <c r="W599" s="235"/>
      <c r="X599" s="193"/>
      <c r="Y599" s="194"/>
      <c r="Z599" s="194"/>
      <c r="AA599" s="193"/>
      <c r="AB599" s="193"/>
      <c r="AC599" s="193"/>
      <c r="AD599" s="236"/>
      <c r="AE599" s="236"/>
      <c r="AF599" s="236"/>
      <c r="AG599" s="236"/>
      <c r="AH599" s="166"/>
      <c r="AI599" s="229"/>
      <c r="AJ599" s="229"/>
      <c r="AK599" s="229"/>
      <c r="AL599" s="229"/>
      <c r="AM599" s="229"/>
      <c r="AN599" s="229"/>
      <c r="AO599" s="229"/>
      <c r="AP599" s="229"/>
      <c r="AQ599" s="229"/>
      <c r="AR599" s="229"/>
      <c r="AS599" s="229"/>
      <c r="AT599" s="229"/>
      <c r="AU599" s="229"/>
      <c r="AV599" s="229"/>
      <c r="AW599" s="229"/>
      <c r="AX599" s="229"/>
      <c r="AY599" s="229"/>
      <c r="AZ599" s="229"/>
      <c r="BA599" s="229"/>
      <c r="BB599" s="166"/>
      <c r="BC599" s="232"/>
      <c r="BD599" s="232"/>
      <c r="BE599" s="232"/>
      <c r="BF599" s="237" t="s">
        <v>96</v>
      </c>
      <c r="BG599" s="237"/>
      <c r="BH599" s="237"/>
      <c r="BI599" s="237" t="s">
        <v>97</v>
      </c>
      <c r="BJ599" s="237"/>
      <c r="BK599" s="238" t="s">
        <v>109</v>
      </c>
      <c r="BL599" s="238"/>
      <c r="BM599" s="238"/>
    </row>
    <row r="600" spans="1:65" ht="15" customHeight="1">
      <c r="A600" s="232"/>
      <c r="B600" s="232"/>
      <c r="C600" s="232"/>
      <c r="D600" s="232"/>
      <c r="E600" s="232"/>
      <c r="F600" s="232"/>
      <c r="G600" s="232"/>
      <c r="H600" s="232"/>
      <c r="I600" s="232"/>
      <c r="J600" s="233"/>
      <c r="K600" s="233"/>
      <c r="L600" s="239"/>
      <c r="M600" s="239"/>
      <c r="N600" s="239"/>
      <c r="O600" s="239"/>
      <c r="P600" s="239"/>
      <c r="Q600" s="239"/>
      <c r="R600" s="239"/>
      <c r="S600" s="239"/>
      <c r="T600" s="239"/>
      <c r="U600" s="233"/>
      <c r="V600" s="233"/>
      <c r="W600" s="235"/>
      <c r="X600" s="193"/>
      <c r="Y600" s="194"/>
      <c r="Z600" s="194"/>
      <c r="AA600" s="193"/>
      <c r="AB600" s="193"/>
      <c r="AC600" s="193"/>
      <c r="AD600" s="236"/>
      <c r="AE600" s="236"/>
      <c r="AF600" s="236"/>
      <c r="AG600" s="236"/>
      <c r="AH600" s="166"/>
      <c r="AI600" s="229"/>
      <c r="AJ600" s="229"/>
      <c r="AK600" s="229"/>
      <c r="AL600" s="229"/>
      <c r="AM600" s="229"/>
      <c r="AN600" s="229"/>
      <c r="AO600" s="229"/>
      <c r="AP600" s="229"/>
      <c r="AQ600" s="229"/>
      <c r="AR600" s="229"/>
      <c r="AS600" s="229"/>
      <c r="AT600" s="229"/>
      <c r="AU600" s="229"/>
      <c r="AV600" s="229"/>
      <c r="AW600" s="229"/>
      <c r="AX600" s="229"/>
      <c r="AY600" s="229"/>
      <c r="AZ600" s="229"/>
      <c r="BA600" s="229"/>
      <c r="BB600" s="166"/>
      <c r="BC600" s="189" t="s">
        <v>79</v>
      </c>
      <c r="BD600" s="189"/>
      <c r="BE600" s="189"/>
      <c r="BF600" s="240"/>
      <c r="BG600" s="241"/>
      <c r="BH600" s="242"/>
      <c r="BI600" s="240"/>
      <c r="BJ600" s="242"/>
      <c r="BK600" s="240"/>
      <c r="BL600" s="241"/>
      <c r="BM600" s="243"/>
    </row>
    <row r="601" spans="1:65" ht="15" customHeight="1">
      <c r="A601" s="232"/>
      <c r="B601" s="232"/>
      <c r="C601" s="232"/>
      <c r="D601" s="232"/>
      <c r="E601" s="232"/>
      <c r="F601" s="232"/>
      <c r="G601" s="232"/>
      <c r="H601" s="232"/>
      <c r="I601" s="232"/>
      <c r="J601" s="233"/>
      <c r="K601" s="233"/>
      <c r="L601" s="239"/>
      <c r="M601" s="239"/>
      <c r="N601" s="239"/>
      <c r="O601" s="239"/>
      <c r="P601" s="239"/>
      <c r="Q601" s="239"/>
      <c r="R601" s="239"/>
      <c r="S601" s="239"/>
      <c r="T601" s="239"/>
      <c r="U601" s="233"/>
      <c r="V601" s="233"/>
      <c r="W601" s="235"/>
      <c r="X601" s="193"/>
      <c r="Y601" s="194"/>
      <c r="Z601" s="194"/>
      <c r="AA601" s="193"/>
      <c r="AB601" s="193"/>
      <c r="AC601" s="193"/>
      <c r="AD601" s="236"/>
      <c r="AE601" s="236"/>
      <c r="AF601" s="236"/>
      <c r="AG601" s="236"/>
      <c r="AH601" s="166"/>
      <c r="AI601" s="229"/>
      <c r="AJ601" s="229"/>
      <c r="AK601" s="229"/>
      <c r="AL601" s="229"/>
      <c r="AM601" s="229"/>
      <c r="AN601" s="229"/>
      <c r="AO601" s="229"/>
      <c r="AP601" s="229"/>
      <c r="AQ601" s="229"/>
      <c r="AR601" s="229"/>
      <c r="AS601" s="229"/>
      <c r="AT601" s="229"/>
      <c r="AU601" s="229"/>
      <c r="AV601" s="229"/>
      <c r="AW601" s="229"/>
      <c r="AX601" s="229"/>
      <c r="AY601" s="229"/>
      <c r="AZ601" s="229"/>
      <c r="BA601" s="229"/>
      <c r="BB601" s="166"/>
      <c r="BC601" s="189" t="s">
        <v>80</v>
      </c>
      <c r="BD601" s="189"/>
      <c r="BE601" s="189"/>
      <c r="BF601" s="244"/>
      <c r="BG601" s="245"/>
      <c r="BH601" s="246"/>
      <c r="BI601" s="244"/>
      <c r="BJ601" s="246"/>
      <c r="BK601" s="240"/>
      <c r="BL601" s="241"/>
      <c r="BM601" s="243"/>
    </row>
    <row r="602" spans="1:65" ht="15" customHeight="1">
      <c r="A602" s="232"/>
      <c r="B602" s="232"/>
      <c r="C602" s="232"/>
      <c r="D602" s="232"/>
      <c r="E602" s="232"/>
      <c r="F602" s="232"/>
      <c r="G602" s="232"/>
      <c r="H602" s="232"/>
      <c r="I602" s="232"/>
      <c r="J602" s="233"/>
      <c r="K602" s="233"/>
      <c r="L602" s="239"/>
      <c r="M602" s="239"/>
      <c r="N602" s="239"/>
      <c r="O602" s="239"/>
      <c r="P602" s="239"/>
      <c r="Q602" s="239"/>
      <c r="R602" s="239"/>
      <c r="S602" s="239"/>
      <c r="T602" s="239"/>
      <c r="U602" s="233"/>
      <c r="V602" s="233"/>
      <c r="W602" s="235"/>
      <c r="X602" s="193"/>
      <c r="Y602" s="194"/>
      <c r="Z602" s="194"/>
      <c r="AA602" s="193"/>
      <c r="AB602" s="193"/>
      <c r="AC602" s="193"/>
      <c r="AD602" s="236"/>
      <c r="AE602" s="236"/>
      <c r="AF602" s="236"/>
      <c r="AG602" s="236"/>
      <c r="AH602" s="166"/>
      <c r="AI602" s="229"/>
      <c r="AJ602" s="229"/>
      <c r="AK602" s="229"/>
      <c r="AL602" s="229"/>
      <c r="AM602" s="229"/>
      <c r="AN602" s="229"/>
      <c r="AO602" s="229"/>
      <c r="AP602" s="229"/>
      <c r="AQ602" s="229"/>
      <c r="AR602" s="229"/>
      <c r="AS602" s="229"/>
      <c r="AT602" s="229"/>
      <c r="AU602" s="229"/>
      <c r="AV602" s="229"/>
      <c r="AW602" s="229"/>
      <c r="AX602" s="229"/>
      <c r="AY602" s="229"/>
      <c r="AZ602" s="229"/>
      <c r="BA602" s="229"/>
      <c r="BB602" s="166"/>
      <c r="BC602" s="189" t="s">
        <v>81</v>
      </c>
      <c r="BD602" s="189"/>
      <c r="BE602" s="189"/>
      <c r="BF602" s="244"/>
      <c r="BG602" s="245"/>
      <c r="BH602" s="246"/>
      <c r="BI602" s="244"/>
      <c r="BJ602" s="246"/>
      <c r="BK602" s="240"/>
      <c r="BL602" s="241"/>
      <c r="BM602" s="243"/>
    </row>
    <row r="603" spans="1:65" ht="15" customHeight="1">
      <c r="A603" s="232"/>
      <c r="B603" s="232"/>
      <c r="C603" s="232"/>
      <c r="D603" s="232"/>
      <c r="E603" s="232"/>
      <c r="F603" s="232"/>
      <c r="G603" s="232"/>
      <c r="H603" s="232"/>
      <c r="I603" s="232"/>
      <c r="J603" s="233"/>
      <c r="K603" s="233"/>
      <c r="L603" s="239"/>
      <c r="M603" s="239"/>
      <c r="N603" s="239"/>
      <c r="O603" s="239"/>
      <c r="P603" s="239"/>
      <c r="Q603" s="239"/>
      <c r="R603" s="239"/>
      <c r="S603" s="239"/>
      <c r="T603" s="239"/>
      <c r="U603" s="233"/>
      <c r="V603" s="233"/>
      <c r="W603" s="235"/>
      <c r="X603" s="193"/>
      <c r="Y603" s="194"/>
      <c r="Z603" s="194"/>
      <c r="AA603" s="193"/>
      <c r="AB603" s="193"/>
      <c r="AC603" s="193"/>
      <c r="AD603" s="236"/>
      <c r="AE603" s="236"/>
      <c r="AF603" s="236"/>
      <c r="AG603" s="236"/>
      <c r="AH603" s="166"/>
      <c r="AI603" s="229"/>
      <c r="AJ603" s="229"/>
      <c r="AK603" s="229"/>
      <c r="AL603" s="229"/>
      <c r="AM603" s="229"/>
      <c r="AN603" s="229"/>
      <c r="AO603" s="229"/>
      <c r="AP603" s="229"/>
      <c r="AQ603" s="229"/>
      <c r="AR603" s="229"/>
      <c r="AS603" s="229"/>
      <c r="AT603" s="229"/>
      <c r="AU603" s="229"/>
      <c r="AV603" s="229"/>
      <c r="AW603" s="229"/>
      <c r="AX603" s="229"/>
      <c r="AY603" s="229"/>
      <c r="AZ603" s="229"/>
      <c r="BA603" s="229"/>
      <c r="BB603" s="166"/>
      <c r="BC603" s="189" t="s">
        <v>82</v>
      </c>
      <c r="BD603" s="189"/>
      <c r="BE603" s="189"/>
      <c r="BF603" s="244"/>
      <c r="BG603" s="245"/>
      <c r="BH603" s="246"/>
      <c r="BI603" s="244"/>
      <c r="BJ603" s="246"/>
      <c r="BK603" s="240"/>
      <c r="BL603" s="241"/>
      <c r="BM603" s="243"/>
    </row>
    <row r="604" spans="1:65" ht="15" customHeight="1">
      <c r="A604" s="232"/>
      <c r="B604" s="232"/>
      <c r="C604" s="232"/>
      <c r="D604" s="232"/>
      <c r="E604" s="232"/>
      <c r="F604" s="232"/>
      <c r="G604" s="232"/>
      <c r="H604" s="232"/>
      <c r="I604" s="232"/>
      <c r="J604" s="233"/>
      <c r="K604" s="233"/>
      <c r="L604" s="239"/>
      <c r="M604" s="239"/>
      <c r="N604" s="239"/>
      <c r="O604" s="239"/>
      <c r="P604" s="239"/>
      <c r="Q604" s="239"/>
      <c r="R604" s="239"/>
      <c r="S604" s="239"/>
      <c r="T604" s="239"/>
      <c r="U604" s="233"/>
      <c r="V604" s="233"/>
      <c r="W604" s="235"/>
      <c r="X604" s="193"/>
      <c r="Y604" s="194"/>
      <c r="Z604" s="194"/>
      <c r="AA604" s="193"/>
      <c r="AB604" s="193"/>
      <c r="AC604" s="193"/>
      <c r="AD604" s="236"/>
      <c r="AE604" s="236"/>
      <c r="AF604" s="236"/>
      <c r="AG604" s="236"/>
      <c r="AH604" s="166"/>
      <c r="AI604" s="229"/>
      <c r="AJ604" s="229"/>
      <c r="AK604" s="229"/>
      <c r="AL604" s="229"/>
      <c r="AM604" s="229"/>
      <c r="AN604" s="229"/>
      <c r="AO604" s="229"/>
      <c r="AP604" s="229"/>
      <c r="AQ604" s="229"/>
      <c r="AR604" s="229"/>
      <c r="AS604" s="229"/>
      <c r="AT604" s="229"/>
      <c r="AU604" s="229"/>
      <c r="AV604" s="229"/>
      <c r="AW604" s="229"/>
      <c r="AX604" s="229"/>
      <c r="AY604" s="229"/>
      <c r="AZ604" s="229"/>
      <c r="BA604" s="229"/>
      <c r="BB604" s="166"/>
      <c r="BC604" s="189" t="s">
        <v>83</v>
      </c>
      <c r="BD604" s="189"/>
      <c r="BE604" s="189"/>
      <c r="BF604" s="244"/>
      <c r="BG604" s="245"/>
      <c r="BH604" s="246"/>
      <c r="BI604" s="244"/>
      <c r="BJ604" s="246"/>
      <c r="BK604" s="240"/>
      <c r="BL604" s="241"/>
      <c r="BM604" s="243"/>
    </row>
    <row r="605" spans="1:65" ht="15" customHeight="1">
      <c r="A605" s="232"/>
      <c r="B605" s="232"/>
      <c r="C605" s="232"/>
      <c r="D605" s="232"/>
      <c r="E605" s="232"/>
      <c r="F605" s="232"/>
      <c r="G605" s="232"/>
      <c r="H605" s="232"/>
      <c r="I605" s="232"/>
      <c r="J605" s="233"/>
      <c r="K605" s="233"/>
      <c r="L605" s="239"/>
      <c r="M605" s="239"/>
      <c r="N605" s="239"/>
      <c r="O605" s="239"/>
      <c r="P605" s="239"/>
      <c r="Q605" s="239"/>
      <c r="R605" s="239"/>
      <c r="S605" s="239"/>
      <c r="T605" s="239"/>
      <c r="U605" s="233"/>
      <c r="V605" s="233"/>
      <c r="W605" s="235"/>
      <c r="X605" s="193"/>
      <c r="Y605" s="194"/>
      <c r="Z605" s="194"/>
      <c r="AA605" s="193"/>
      <c r="AB605" s="193"/>
      <c r="AC605" s="193"/>
      <c r="AD605" s="236"/>
      <c r="AE605" s="236"/>
      <c r="AF605" s="236"/>
      <c r="AG605" s="236"/>
      <c r="AH605" s="166"/>
      <c r="AI605" s="229"/>
      <c r="AJ605" s="229"/>
      <c r="AK605" s="229"/>
      <c r="AL605" s="229"/>
      <c r="AM605" s="229"/>
      <c r="AN605" s="229"/>
      <c r="AO605" s="229"/>
      <c r="AP605" s="229"/>
      <c r="AQ605" s="229"/>
      <c r="AR605" s="229"/>
      <c r="AS605" s="229"/>
      <c r="AT605" s="229"/>
      <c r="AU605" s="229"/>
      <c r="AV605" s="229"/>
      <c r="AW605" s="229"/>
      <c r="AX605" s="229"/>
      <c r="AY605" s="229"/>
      <c r="AZ605" s="229"/>
      <c r="BA605" s="229"/>
      <c r="BB605" s="166"/>
      <c r="BC605" s="189" t="s">
        <v>110</v>
      </c>
      <c r="BD605" s="189"/>
      <c r="BE605" s="189"/>
      <c r="BF605" s="244"/>
      <c r="BG605" s="245"/>
      <c r="BH605" s="246"/>
      <c r="BI605" s="244"/>
      <c r="BJ605" s="246"/>
      <c r="BK605" s="240"/>
      <c r="BL605" s="241"/>
      <c r="BM605" s="243"/>
    </row>
    <row r="606" spans="1:65" ht="15" customHeight="1">
      <c r="A606" s="232"/>
      <c r="B606" s="232"/>
      <c r="C606" s="232"/>
      <c r="D606" s="232"/>
      <c r="E606" s="232"/>
      <c r="F606" s="232"/>
      <c r="G606" s="232"/>
      <c r="H606" s="232"/>
      <c r="I606" s="232"/>
      <c r="J606" s="233"/>
      <c r="K606" s="233"/>
      <c r="L606" s="239"/>
      <c r="M606" s="239"/>
      <c r="N606" s="239"/>
      <c r="O606" s="239"/>
      <c r="P606" s="239"/>
      <c r="Q606" s="239"/>
      <c r="R606" s="239"/>
      <c r="S606" s="239"/>
      <c r="T606" s="239"/>
      <c r="U606" s="233"/>
      <c r="V606" s="233"/>
      <c r="W606" s="235"/>
      <c r="X606" s="193"/>
      <c r="Y606" s="194"/>
      <c r="Z606" s="194"/>
      <c r="AA606" s="193"/>
      <c r="AB606" s="193"/>
      <c r="AC606" s="193"/>
      <c r="AD606" s="236"/>
      <c r="AE606" s="236"/>
      <c r="AF606" s="236"/>
      <c r="AG606" s="236"/>
      <c r="AH606" s="166"/>
      <c r="AI606" s="229"/>
      <c r="AJ606" s="229"/>
      <c r="AK606" s="229"/>
      <c r="AL606" s="229"/>
      <c r="AM606" s="229"/>
      <c r="AN606" s="229"/>
      <c r="AO606" s="229"/>
      <c r="AP606" s="229"/>
      <c r="AQ606" s="229"/>
      <c r="AR606" s="229"/>
      <c r="AS606" s="229"/>
      <c r="AT606" s="229"/>
      <c r="AU606" s="229"/>
      <c r="AV606" s="229"/>
      <c r="AW606" s="229"/>
      <c r="AX606" s="229"/>
      <c r="AY606" s="229"/>
      <c r="AZ606" s="229"/>
      <c r="BA606" s="229"/>
      <c r="BB606" s="166"/>
      <c r="BC606" s="247" t="s">
        <v>111</v>
      </c>
      <c r="BD606" s="247"/>
      <c r="BE606" s="247"/>
      <c r="BF606" s="247"/>
      <c r="BG606" s="247"/>
      <c r="BH606" s="247"/>
      <c r="BI606" s="247"/>
      <c r="BJ606" s="247"/>
      <c r="BK606" s="248" t="s">
        <v>112</v>
      </c>
      <c r="BL606" s="248"/>
      <c r="BM606" s="248"/>
    </row>
    <row r="607" spans="1:65" ht="15" customHeight="1">
      <c r="A607" s="232"/>
      <c r="B607" s="232"/>
      <c r="C607" s="232"/>
      <c r="D607" s="232"/>
      <c r="E607" s="232"/>
      <c r="F607" s="232"/>
      <c r="G607" s="232"/>
      <c r="H607" s="232"/>
      <c r="I607" s="232"/>
      <c r="J607" s="233"/>
      <c r="K607" s="233"/>
      <c r="L607" s="239"/>
      <c r="M607" s="239"/>
      <c r="N607" s="239"/>
      <c r="O607" s="239"/>
      <c r="P607" s="239"/>
      <c r="Q607" s="239"/>
      <c r="R607" s="239"/>
      <c r="S607" s="239"/>
      <c r="T607" s="239"/>
      <c r="U607" s="233"/>
      <c r="V607" s="233"/>
      <c r="W607" s="235"/>
      <c r="X607" s="193"/>
      <c r="Y607" s="194"/>
      <c r="Z607" s="194"/>
      <c r="AA607" s="193"/>
      <c r="AB607" s="193"/>
      <c r="AC607" s="193"/>
      <c r="AD607" s="236"/>
      <c r="AE607" s="236"/>
      <c r="AF607" s="236"/>
      <c r="AG607" s="236"/>
      <c r="AH607" s="166"/>
      <c r="AI607" s="229"/>
      <c r="AJ607" s="229"/>
      <c r="AK607" s="229"/>
      <c r="AL607" s="229"/>
      <c r="AM607" s="229"/>
      <c r="AN607" s="229"/>
      <c r="AO607" s="229"/>
      <c r="AP607" s="229"/>
      <c r="AQ607" s="229"/>
      <c r="AR607" s="229"/>
      <c r="AS607" s="229"/>
      <c r="AT607" s="229"/>
      <c r="AU607" s="229"/>
      <c r="AV607" s="229"/>
      <c r="AW607" s="229"/>
      <c r="AX607" s="229"/>
      <c r="AY607" s="229"/>
      <c r="AZ607" s="229"/>
      <c r="BA607" s="229"/>
      <c r="BB607" s="166"/>
      <c r="BC607" s="249"/>
      <c r="BD607" s="249"/>
      <c r="BE607" s="249"/>
      <c r="BF607" s="249"/>
      <c r="BG607" s="249"/>
      <c r="BH607" s="249"/>
      <c r="BI607" s="249"/>
      <c r="BJ607" s="249"/>
      <c r="BK607" s="250" t="s">
        <v>113</v>
      </c>
      <c r="BL607" s="250"/>
      <c r="BM607" s="250"/>
    </row>
    <row r="608" spans="1:65" ht="15" customHeight="1">
      <c r="A608" s="232"/>
      <c r="B608" s="232"/>
      <c r="C608" s="232"/>
      <c r="D608" s="232"/>
      <c r="E608" s="232"/>
      <c r="F608" s="232"/>
      <c r="G608" s="232"/>
      <c r="H608" s="232"/>
      <c r="I608" s="232"/>
      <c r="J608" s="233"/>
      <c r="K608" s="233"/>
      <c r="L608" s="239"/>
      <c r="M608" s="239"/>
      <c r="N608" s="239"/>
      <c r="O608" s="239"/>
      <c r="P608" s="239"/>
      <c r="Q608" s="239"/>
      <c r="R608" s="239"/>
      <c r="S608" s="239"/>
      <c r="T608" s="239"/>
      <c r="U608" s="233"/>
      <c r="V608" s="233"/>
      <c r="W608" s="251"/>
      <c r="X608" s="252"/>
      <c r="Y608" s="200"/>
      <c r="Z608" s="200"/>
      <c r="AA608" s="252"/>
      <c r="AB608" s="252"/>
      <c r="AC608" s="252"/>
      <c r="AD608" s="201"/>
      <c r="AE608" s="201"/>
      <c r="AF608" s="201"/>
      <c r="AG608" s="201"/>
      <c r="AH608" s="166"/>
      <c r="AI608" s="229"/>
      <c r="AJ608" s="229"/>
      <c r="AK608" s="229"/>
      <c r="AL608" s="229"/>
      <c r="AM608" s="229"/>
      <c r="AN608" s="229"/>
      <c r="AO608" s="229"/>
      <c r="AP608" s="229"/>
      <c r="AQ608" s="229"/>
      <c r="AR608" s="229"/>
      <c r="AS608" s="229"/>
      <c r="AT608" s="229"/>
      <c r="AU608" s="229"/>
      <c r="AV608" s="229"/>
      <c r="AW608" s="229"/>
      <c r="AX608" s="229"/>
      <c r="AY608" s="229"/>
      <c r="AZ608" s="229"/>
      <c r="BA608" s="229"/>
      <c r="BB608" s="166"/>
      <c r="BC608" s="253" t="s">
        <v>114</v>
      </c>
      <c r="BD608" s="253"/>
      <c r="BE608" s="253"/>
      <c r="BF608" s="253"/>
      <c r="BG608" s="253"/>
      <c r="BH608" s="253"/>
      <c r="BI608" s="253"/>
      <c r="BJ608" s="253"/>
      <c r="BK608" s="253"/>
      <c r="BL608" s="253"/>
      <c r="BM608" s="253"/>
    </row>
    <row r="609" spans="1:65" ht="15" customHeight="1">
      <c r="A609" s="232"/>
      <c r="B609" s="232"/>
      <c r="C609" s="232"/>
      <c r="D609" s="232"/>
      <c r="E609" s="232"/>
      <c r="F609" s="232"/>
      <c r="G609" s="232"/>
      <c r="H609" s="232"/>
      <c r="I609" s="232"/>
      <c r="J609" s="233"/>
      <c r="K609" s="233"/>
      <c r="L609" s="239"/>
      <c r="M609" s="239"/>
      <c r="N609" s="239"/>
      <c r="O609" s="239"/>
      <c r="P609" s="239"/>
      <c r="Q609" s="239"/>
      <c r="R609" s="239"/>
      <c r="S609" s="239"/>
      <c r="T609" s="239"/>
      <c r="U609" s="233"/>
      <c r="V609" s="233"/>
      <c r="W609" s="254" t="s">
        <v>115</v>
      </c>
      <c r="X609" s="254"/>
      <c r="Y609" s="254"/>
      <c r="Z609" s="254"/>
      <c r="AA609" s="254"/>
      <c r="AB609" s="254"/>
      <c r="AC609" s="254"/>
      <c r="AD609" s="254"/>
      <c r="AE609" s="254"/>
      <c r="AF609" s="254"/>
      <c r="AG609" s="254"/>
      <c r="AH609" s="166"/>
      <c r="AI609" s="255"/>
      <c r="AJ609" s="255"/>
      <c r="AK609" s="255"/>
      <c r="AL609" s="255"/>
      <c r="AM609" s="255"/>
      <c r="AN609" s="255"/>
      <c r="AO609" s="255"/>
      <c r="AP609" s="255"/>
      <c r="AQ609" s="255"/>
      <c r="AR609" s="255"/>
      <c r="AS609" s="255"/>
      <c r="AT609" s="255"/>
      <c r="AU609" s="255"/>
      <c r="AV609" s="255"/>
      <c r="AW609" s="255"/>
      <c r="AX609" s="255"/>
      <c r="AY609" s="255"/>
      <c r="AZ609" s="255"/>
      <c r="BA609" s="255"/>
      <c r="BB609" s="166"/>
      <c r="BC609" s="256"/>
      <c r="BD609" s="257"/>
      <c r="BE609" s="257"/>
      <c r="BF609" s="257"/>
      <c r="BG609" s="257"/>
      <c r="BH609" s="257"/>
      <c r="BI609" s="257"/>
      <c r="BJ609" s="257"/>
      <c r="BK609" s="257"/>
      <c r="BL609" s="257"/>
      <c r="BM609" s="258"/>
    </row>
    <row r="610" spans="1:65" ht="15" customHeight="1">
      <c r="A610" s="259"/>
      <c r="B610" s="259"/>
      <c r="C610" s="259"/>
      <c r="D610" s="259"/>
      <c r="E610" s="259"/>
      <c r="F610" s="259"/>
      <c r="G610" s="259"/>
      <c r="H610" s="259"/>
      <c r="I610" s="259"/>
      <c r="J610" s="260"/>
      <c r="K610" s="260"/>
      <c r="L610" s="239"/>
      <c r="M610" s="239"/>
      <c r="N610" s="239"/>
      <c r="O610" s="239"/>
      <c r="P610" s="239"/>
      <c r="Q610" s="239"/>
      <c r="R610" s="239"/>
      <c r="S610" s="239"/>
      <c r="T610" s="239"/>
      <c r="U610" s="233"/>
      <c r="V610" s="233"/>
      <c r="W610" s="254"/>
      <c r="X610" s="254"/>
      <c r="Y610" s="254"/>
      <c r="Z610" s="254"/>
      <c r="AA610" s="254"/>
      <c r="AB610" s="254"/>
      <c r="AC610" s="254"/>
      <c r="AD610" s="254"/>
      <c r="AE610" s="254"/>
      <c r="AF610" s="254"/>
      <c r="AG610" s="254"/>
      <c r="AH610" s="166"/>
      <c r="AI610" s="255"/>
      <c r="AJ610" s="255"/>
      <c r="AK610" s="255"/>
      <c r="AL610" s="255"/>
      <c r="AM610" s="255"/>
      <c r="AN610" s="255"/>
      <c r="AO610" s="255"/>
      <c r="AP610" s="255"/>
      <c r="AQ610" s="255"/>
      <c r="AR610" s="255"/>
      <c r="AS610" s="255"/>
      <c r="AT610" s="255"/>
      <c r="AU610" s="255"/>
      <c r="AV610" s="255"/>
      <c r="AW610" s="255"/>
      <c r="AX610" s="255"/>
      <c r="AY610" s="255"/>
      <c r="AZ610" s="255"/>
      <c r="BA610" s="255"/>
      <c r="BB610" s="166"/>
      <c r="BC610" s="261" t="s">
        <v>116</v>
      </c>
      <c r="BD610" s="261"/>
      <c r="BE610" s="261"/>
      <c r="BF610" s="261"/>
      <c r="BG610" s="261"/>
      <c r="BH610" s="261"/>
      <c r="BI610" s="261"/>
      <c r="BJ610" s="261"/>
      <c r="BK610" s="261"/>
      <c r="BL610" s="261"/>
      <c r="BM610" s="261"/>
    </row>
    <row r="611" spans="1:65" ht="15" customHeight="1">
      <c r="A611" s="262" t="s">
        <v>117</v>
      </c>
      <c r="B611" s="262"/>
      <c r="C611" s="263"/>
      <c r="D611" s="263"/>
      <c r="E611" s="263"/>
      <c r="F611" s="263"/>
      <c r="G611" s="263"/>
      <c r="H611" s="263"/>
      <c r="I611" s="263"/>
      <c r="J611" s="264"/>
      <c r="K611" s="264"/>
      <c r="L611" s="262" t="s">
        <v>117</v>
      </c>
      <c r="M611" s="262"/>
      <c r="N611" s="265"/>
      <c r="O611" s="265"/>
      <c r="P611" s="265"/>
      <c r="Q611" s="265"/>
      <c r="R611" s="265"/>
      <c r="S611" s="265"/>
      <c r="T611" s="265"/>
      <c r="U611" s="264"/>
      <c r="V611" s="264"/>
      <c r="W611" s="254"/>
      <c r="X611" s="254"/>
      <c r="Y611" s="254"/>
      <c r="Z611" s="254"/>
      <c r="AA611" s="254"/>
      <c r="AB611" s="254"/>
      <c r="AC611" s="254"/>
      <c r="AD611" s="254"/>
      <c r="AE611" s="254"/>
      <c r="AF611" s="254"/>
      <c r="AG611" s="254"/>
      <c r="AH611" s="166"/>
      <c r="AI611" s="209" t="s">
        <v>118</v>
      </c>
      <c r="AJ611" s="209"/>
      <c r="AK611" s="209"/>
      <c r="AL611" s="209"/>
      <c r="AM611" s="209"/>
      <c r="AN611" s="209"/>
      <c r="AO611" s="209"/>
      <c r="AP611" s="209"/>
      <c r="AQ611" s="209"/>
      <c r="AR611" s="209"/>
      <c r="AS611" s="209"/>
      <c r="AT611" s="209"/>
      <c r="AU611" s="209"/>
      <c r="AV611" s="152"/>
      <c r="AW611" s="152"/>
      <c r="AX611" s="152"/>
      <c r="AY611" s="152"/>
      <c r="AZ611" s="152"/>
      <c r="BA611" s="152"/>
      <c r="BB611" s="152"/>
      <c r="BC611" s="266"/>
      <c r="BD611" s="266"/>
      <c r="BE611" s="266"/>
      <c r="BF611" s="266"/>
      <c r="BG611" s="266"/>
      <c r="BH611" s="266"/>
      <c r="BI611" s="266"/>
      <c r="BJ611" s="266"/>
      <c r="BK611" s="266"/>
      <c r="BL611" s="266"/>
      <c r="BM611" s="267"/>
    </row>
    <row r="612" spans="1:65" ht="15" customHeight="1">
      <c r="A612" s="268" t="s">
        <v>117</v>
      </c>
      <c r="B612" s="268"/>
      <c r="C612" s="269"/>
      <c r="D612" s="269"/>
      <c r="E612" s="269"/>
      <c r="F612" s="269"/>
      <c r="G612" s="269"/>
      <c r="H612" s="269"/>
      <c r="I612" s="269"/>
      <c r="J612" s="270"/>
      <c r="K612" s="270"/>
      <c r="L612" s="268" t="s">
        <v>117</v>
      </c>
      <c r="M612" s="268"/>
      <c r="N612" s="271"/>
      <c r="O612" s="271"/>
      <c r="P612" s="271"/>
      <c r="Q612" s="271"/>
      <c r="R612" s="271"/>
      <c r="S612" s="271"/>
      <c r="T612" s="271"/>
      <c r="U612" s="270"/>
      <c r="V612" s="270"/>
      <c r="W612" s="254"/>
      <c r="X612" s="254"/>
      <c r="Y612" s="254"/>
      <c r="Z612" s="254"/>
      <c r="AA612" s="254"/>
      <c r="AB612" s="254"/>
      <c r="AC612" s="254"/>
      <c r="AD612" s="254"/>
      <c r="AE612" s="254"/>
      <c r="AF612" s="254"/>
      <c r="AG612" s="254"/>
      <c r="AH612" s="166"/>
      <c r="AI612" s="189" t="s">
        <v>119</v>
      </c>
      <c r="AJ612" s="189"/>
      <c r="AK612" s="189"/>
      <c r="AL612" s="189"/>
      <c r="AM612" s="189"/>
      <c r="AN612" s="189"/>
      <c r="AO612" s="272"/>
      <c r="AP612" s="272"/>
      <c r="AQ612" s="272"/>
      <c r="AR612" s="272"/>
      <c r="AS612" s="272"/>
      <c r="AT612" s="272"/>
      <c r="AU612" s="273"/>
      <c r="AV612" s="274" t="s">
        <v>120</v>
      </c>
      <c r="AW612" s="274"/>
      <c r="AX612" s="274"/>
      <c r="AY612" s="274"/>
      <c r="AZ612" s="274"/>
      <c r="BA612" s="274"/>
      <c r="BB612" s="240"/>
      <c r="BC612" s="275"/>
      <c r="BD612" s="275"/>
      <c r="BE612" s="275"/>
      <c r="BF612" s="275"/>
      <c r="BG612" s="276"/>
      <c r="BH612" s="277"/>
      <c r="BI612" s="275"/>
      <c r="BJ612" s="275"/>
      <c r="BK612" s="275"/>
      <c r="BL612" s="275"/>
      <c r="BM612" s="278"/>
    </row>
    <row r="613" spans="1:65" ht="15" customHeight="1">
      <c r="A613" s="279" t="s">
        <v>121</v>
      </c>
      <c r="B613" s="279"/>
      <c r="C613" s="280"/>
      <c r="D613" s="280"/>
      <c r="E613" s="280"/>
      <c r="F613" s="280"/>
      <c r="G613" s="280"/>
      <c r="H613" s="280"/>
      <c r="I613" s="280"/>
      <c r="J613" s="280"/>
      <c r="K613" s="280"/>
      <c r="L613" s="281" t="s">
        <v>122</v>
      </c>
      <c r="M613" s="282"/>
      <c r="N613" s="283"/>
      <c r="O613" s="283"/>
      <c r="P613" s="283"/>
      <c r="Q613" s="283"/>
      <c r="R613" s="283"/>
      <c r="S613" s="283"/>
      <c r="T613" s="283"/>
      <c r="U613" s="283"/>
      <c r="V613" s="283"/>
      <c r="W613" s="254"/>
      <c r="X613" s="254"/>
      <c r="Y613" s="254"/>
      <c r="Z613" s="254"/>
      <c r="AA613" s="254"/>
      <c r="AB613" s="254"/>
      <c r="AC613" s="254"/>
      <c r="AD613" s="254"/>
      <c r="AE613" s="254"/>
      <c r="AF613" s="254"/>
      <c r="AG613" s="254"/>
      <c r="AH613" s="166"/>
      <c r="AI613" s="189"/>
      <c r="AJ613" s="189"/>
      <c r="AK613" s="189"/>
      <c r="AL613" s="189"/>
      <c r="AM613" s="189"/>
      <c r="AN613" s="189"/>
      <c r="AO613" s="217"/>
      <c r="AP613" s="217"/>
      <c r="AQ613" s="217"/>
      <c r="AR613" s="217"/>
      <c r="AS613" s="217"/>
      <c r="AT613" s="217"/>
      <c r="AU613" s="284"/>
      <c r="AV613" s="274" t="s">
        <v>123</v>
      </c>
      <c r="AW613" s="274"/>
      <c r="AX613" s="274"/>
      <c r="AY613" s="274"/>
      <c r="AZ613" s="274"/>
      <c r="BA613" s="274"/>
      <c r="BB613" s="240"/>
      <c r="BC613" s="275"/>
      <c r="BD613" s="275"/>
      <c r="BE613" s="275"/>
      <c r="BF613" s="275"/>
      <c r="BG613" s="276"/>
      <c r="BH613" s="277"/>
      <c r="BI613" s="275"/>
      <c r="BJ613" s="275"/>
      <c r="BK613" s="275"/>
      <c r="BL613" s="275"/>
      <c r="BM613" s="278"/>
    </row>
    <row r="614" spans="1:65" ht="15" customHeight="1">
      <c r="A614" s="189" t="s">
        <v>124</v>
      </c>
      <c r="B614" s="189"/>
      <c r="C614" s="190"/>
      <c r="D614" s="190"/>
      <c r="E614" s="190"/>
      <c r="F614" s="190"/>
      <c r="G614" s="190"/>
      <c r="H614" s="190"/>
      <c r="I614" s="190"/>
      <c r="J614" s="190"/>
      <c r="K614" s="190"/>
      <c r="L614" s="246" t="s">
        <v>125</v>
      </c>
      <c r="M614" s="274"/>
      <c r="N614" s="190"/>
      <c r="O614" s="190"/>
      <c r="P614" s="190"/>
      <c r="Q614" s="190"/>
      <c r="R614" s="190"/>
      <c r="S614" s="190"/>
      <c r="T614" s="190"/>
      <c r="U614" s="190"/>
      <c r="V614" s="190"/>
      <c r="W614" s="254"/>
      <c r="X614" s="254"/>
      <c r="Y614" s="254"/>
      <c r="Z614" s="254"/>
      <c r="AA614" s="254"/>
      <c r="AB614" s="254"/>
      <c r="AC614" s="254"/>
      <c r="AD614" s="254"/>
      <c r="AE614" s="254"/>
      <c r="AF614" s="254"/>
      <c r="AG614" s="254"/>
      <c r="AH614" s="166"/>
      <c r="AI614" s="285" t="s">
        <v>126</v>
      </c>
      <c r="AJ614" s="285"/>
      <c r="AK614" s="285"/>
      <c r="AL614" s="285"/>
      <c r="AM614" s="285"/>
      <c r="AN614" s="285"/>
      <c r="AO614" s="145"/>
      <c r="AP614" s="145"/>
      <c r="AQ614" s="145"/>
      <c r="AR614" s="145"/>
      <c r="AS614" s="145"/>
      <c r="AT614" s="145"/>
      <c r="AU614" s="286"/>
      <c r="AV614" s="274" t="s">
        <v>127</v>
      </c>
      <c r="AW614" s="274"/>
      <c r="AX614" s="274"/>
      <c r="AY614" s="274"/>
      <c r="AZ614" s="274"/>
      <c r="BA614" s="274"/>
      <c r="BB614" s="240"/>
      <c r="BC614" s="275"/>
      <c r="BD614" s="275"/>
      <c r="BE614" s="275"/>
      <c r="BF614" s="275"/>
      <c r="BG614" s="276"/>
      <c r="BH614" s="277"/>
      <c r="BI614" s="275"/>
      <c r="BJ614" s="275"/>
      <c r="BK614" s="275"/>
      <c r="BL614" s="275"/>
      <c r="BM614" s="278"/>
    </row>
    <row r="615" spans="1:65" ht="15" customHeight="1">
      <c r="A615" s="285" t="s">
        <v>128</v>
      </c>
      <c r="B615" s="285"/>
      <c r="C615" s="287"/>
      <c r="D615" s="287"/>
      <c r="E615" s="287"/>
      <c r="F615" s="287"/>
      <c r="G615" s="287"/>
      <c r="H615" s="287"/>
      <c r="I615" s="287"/>
      <c r="J615" s="287"/>
      <c r="K615" s="287"/>
      <c r="L615" s="288" t="s">
        <v>129</v>
      </c>
      <c r="M615" s="269"/>
      <c r="N615" s="287"/>
      <c r="O615" s="287"/>
      <c r="P615" s="287"/>
      <c r="Q615" s="287"/>
      <c r="R615" s="287"/>
      <c r="S615" s="287"/>
      <c r="T615" s="287"/>
      <c r="U615" s="287"/>
      <c r="V615" s="287"/>
      <c r="W615" s="254"/>
      <c r="X615" s="254"/>
      <c r="Y615" s="254"/>
      <c r="Z615" s="254"/>
      <c r="AA615" s="254"/>
      <c r="AB615" s="254"/>
      <c r="AC615" s="254"/>
      <c r="AD615" s="254"/>
      <c r="AE615" s="254"/>
      <c r="AF615" s="254"/>
      <c r="AG615" s="254"/>
      <c r="AH615" s="289"/>
      <c r="AI615" s="285"/>
      <c r="AJ615" s="285"/>
      <c r="AK615" s="285"/>
      <c r="AL615" s="285"/>
      <c r="AM615" s="285"/>
      <c r="AN615" s="285"/>
      <c r="AO615" s="180"/>
      <c r="AP615" s="180"/>
      <c r="AQ615" s="180"/>
      <c r="AR615" s="180"/>
      <c r="AS615" s="180"/>
      <c r="AT615" s="180"/>
      <c r="AU615" s="290"/>
      <c r="AV615" s="291" t="s">
        <v>130</v>
      </c>
      <c r="AW615" s="291"/>
      <c r="AX615" s="291"/>
      <c r="AY615" s="291"/>
      <c r="AZ615" s="291"/>
      <c r="BA615" s="291"/>
      <c r="BB615" s="292"/>
      <c r="BC615" s="180"/>
      <c r="BD615" s="180"/>
      <c r="BE615" s="180"/>
      <c r="BF615" s="180"/>
      <c r="BG615" s="290"/>
      <c r="BH615" s="292"/>
      <c r="BI615" s="180"/>
      <c r="BJ615" s="180"/>
      <c r="BK615" s="180"/>
      <c r="BL615" s="180"/>
      <c r="BM615" s="293"/>
    </row>
    <row r="616" spans="1:65" ht="13.5" customHeight="1">
      <c r="A616" s="144" t="s">
        <v>63</v>
      </c>
      <c r="B616" s="145"/>
      <c r="C616" s="145"/>
      <c r="D616" s="145"/>
      <c r="E616" s="145"/>
      <c r="F616" s="145"/>
      <c r="G616" s="145"/>
      <c r="H616" s="145"/>
      <c r="I616" s="145"/>
      <c r="J616" s="145"/>
      <c r="K616" s="146"/>
      <c r="L616" s="146" t="s">
        <v>64</v>
      </c>
      <c r="M616" s="145"/>
      <c r="N616" s="145"/>
      <c r="O616" s="145"/>
      <c r="P616" s="145"/>
      <c r="Q616" s="145"/>
      <c r="R616" s="145"/>
      <c r="S616" s="145"/>
      <c r="T616" s="145"/>
      <c r="U616" s="145"/>
      <c r="V616" s="145"/>
      <c r="W616" s="145"/>
      <c r="X616" s="145"/>
      <c r="Y616" s="145"/>
      <c r="Z616" s="145"/>
      <c r="AA616" s="145"/>
      <c r="AB616" s="145"/>
      <c r="AC616" s="145"/>
      <c r="AD616" s="145"/>
      <c r="AE616" s="145"/>
      <c r="AF616" s="145"/>
      <c r="AG616" s="145"/>
      <c r="AH616" s="145"/>
      <c r="AI616" s="145"/>
      <c r="AJ616" s="145"/>
      <c r="AK616" s="147"/>
      <c r="AL616" s="155"/>
      <c r="AM616" s="156" t="s">
        <v>65</v>
      </c>
      <c r="AN616" s="158"/>
      <c r="AO616" s="158"/>
      <c r="AP616" s="158"/>
      <c r="AQ616" s="157" t="str">
        <f>'(7) vstupní data'!$B$7</f>
        <v>Český pohár</v>
      </c>
      <c r="AR616" s="157"/>
      <c r="AS616" s="157"/>
      <c r="AT616" s="157"/>
      <c r="AU616" s="157"/>
      <c r="AV616" s="157"/>
      <c r="AW616" s="157"/>
      <c r="AX616" s="157"/>
      <c r="AY616" s="157"/>
      <c r="AZ616" s="157"/>
      <c r="BA616" s="157"/>
      <c r="BB616" s="157"/>
      <c r="BC616" s="157"/>
      <c r="BD616" s="157"/>
      <c r="BE616" s="157"/>
      <c r="BF616" s="145"/>
      <c r="BG616" s="145"/>
      <c r="BH616" s="145"/>
      <c r="BI616" s="145"/>
      <c r="BJ616" s="294" t="s">
        <v>66</v>
      </c>
      <c r="BK616" s="294"/>
      <c r="BL616" s="294"/>
      <c r="BM616" s="294"/>
    </row>
    <row r="617" spans="1:65" ht="13.5" customHeight="1">
      <c r="A617" s="144"/>
      <c r="B617" s="145"/>
      <c r="C617" s="154" t="s">
        <v>67</v>
      </c>
      <c r="D617" s="145"/>
      <c r="E617" s="145"/>
      <c r="F617" s="145"/>
      <c r="G617" s="145"/>
      <c r="H617" s="145"/>
      <c r="I617" s="145"/>
      <c r="J617" s="145"/>
      <c r="K617" s="146"/>
      <c r="L617" s="145"/>
      <c r="M617" s="145"/>
      <c r="N617" s="145"/>
      <c r="O617" s="145"/>
      <c r="P617" s="145"/>
      <c r="Q617" s="145"/>
      <c r="R617" s="145"/>
      <c r="S617" s="145"/>
      <c r="T617" s="145"/>
      <c r="U617" s="145"/>
      <c r="V617" s="145"/>
      <c r="W617" s="145"/>
      <c r="X617" s="145"/>
      <c r="Y617" s="145"/>
      <c r="Z617" s="145"/>
      <c r="AA617" s="145"/>
      <c r="AB617" s="145"/>
      <c r="AC617" s="145"/>
      <c r="AD617" s="145"/>
      <c r="AE617" s="145"/>
      <c r="AF617" s="145"/>
      <c r="AG617" s="145"/>
      <c r="AH617" s="145"/>
      <c r="AI617" s="145"/>
      <c r="AJ617" s="145"/>
      <c r="AK617" s="145"/>
      <c r="AL617" s="155"/>
      <c r="AM617" s="156" t="s">
        <v>68</v>
      </c>
      <c r="AN617" s="156"/>
      <c r="AO617" s="156"/>
      <c r="AP617" s="156"/>
      <c r="AQ617" s="157">
        <f>'(7) vstupní data'!$B$9</f>
        <v>0</v>
      </c>
      <c r="AR617" s="157"/>
      <c r="AS617" s="157"/>
      <c r="AT617" s="157"/>
      <c r="AU617" s="157"/>
      <c r="AV617" s="157"/>
      <c r="AW617" s="157"/>
      <c r="AX617" s="157"/>
      <c r="AY617" s="157"/>
      <c r="AZ617" s="157"/>
      <c r="BA617" s="157"/>
      <c r="BB617" s="157"/>
      <c r="BC617" s="157"/>
      <c r="BD617" s="157"/>
      <c r="BE617" s="157"/>
      <c r="BF617" s="145"/>
      <c r="BG617" s="145"/>
      <c r="BH617" s="145"/>
      <c r="BI617" s="145"/>
      <c r="BJ617" s="294"/>
      <c r="BK617" s="294"/>
      <c r="BL617" s="294"/>
      <c r="BM617" s="294"/>
    </row>
    <row r="618" spans="1:65" ht="13.5" customHeight="1">
      <c r="A618" s="144"/>
      <c r="B618" s="145"/>
      <c r="C618" s="145" t="s">
        <v>69</v>
      </c>
      <c r="D618" s="145"/>
      <c r="E618" s="145"/>
      <c r="F618" s="145"/>
      <c r="G618" s="145"/>
      <c r="H618" s="145"/>
      <c r="I618" s="145"/>
      <c r="J618" s="145"/>
      <c r="K618" s="158" t="s">
        <v>70</v>
      </c>
      <c r="L618" s="145"/>
      <c r="M618" s="145"/>
      <c r="N618" s="145"/>
      <c r="O618" s="159" t="str">
        <f>VLOOKUP(BL618,'(7) vstupní data'!$H$2:$P$29,2,0)</f>
        <v>SK TO Duchcov</v>
      </c>
      <c r="P618" s="159"/>
      <c r="Q618" s="159"/>
      <c r="R618" s="159"/>
      <c r="S618" s="159"/>
      <c r="T618" s="159"/>
      <c r="U618" s="159"/>
      <c r="V618" s="159"/>
      <c r="W618" s="159"/>
      <c r="X618" s="160" t="s">
        <v>71</v>
      </c>
      <c r="Y618" s="160"/>
      <c r="Z618" s="160"/>
      <c r="AA618" s="160"/>
      <c r="AB618" s="161" t="str">
        <f>VLOOKUP(BL618,'(7) vstupní data'!$H$2:$P$29,6,0)</f>
        <v>SK Kometa B</v>
      </c>
      <c r="AC618" s="161"/>
      <c r="AD618" s="161"/>
      <c r="AE618" s="161"/>
      <c r="AF618" s="161"/>
      <c r="AG618" s="161"/>
      <c r="AH618" s="161"/>
      <c r="AI618" s="161"/>
      <c r="AJ618" s="161"/>
      <c r="AK618" s="145"/>
      <c r="AL618" s="155"/>
      <c r="AM618" s="156" t="s">
        <v>72</v>
      </c>
      <c r="AN618" s="158"/>
      <c r="AO618" s="158"/>
      <c r="AP618" s="158"/>
      <c r="AQ618" s="157" t="str">
        <f>'(7) vstupní data'!$B$8</f>
        <v>starší žákyně</v>
      </c>
      <c r="AR618" s="157"/>
      <c r="AS618" s="157"/>
      <c r="AT618" s="157"/>
      <c r="AU618" s="157"/>
      <c r="AV618" s="157"/>
      <c r="AW618" s="157"/>
      <c r="AX618" s="157"/>
      <c r="AY618" s="157"/>
      <c r="AZ618" s="157"/>
      <c r="BA618" s="157"/>
      <c r="BB618" s="157"/>
      <c r="BC618" s="157"/>
      <c r="BD618" s="157"/>
      <c r="BE618" s="157"/>
      <c r="BF618" s="162"/>
      <c r="BG618" s="162"/>
      <c r="BH618" s="162"/>
      <c r="BI618" s="162"/>
      <c r="BJ618" s="163" t="str">
        <f>LEFT('(7) vstupní data'!$B$6,2)</f>
        <v>25</v>
      </c>
      <c r="BK618" s="164" t="s">
        <v>73</v>
      </c>
      <c r="BL618" s="165">
        <f>'(7) vstupní data'!H17</f>
        <v>16</v>
      </c>
      <c r="BM618" s="165"/>
    </row>
    <row r="619" spans="1:65" ht="13.5" customHeight="1">
      <c r="A619" s="144"/>
      <c r="B619" s="166"/>
      <c r="C619" s="145"/>
      <c r="D619" s="145"/>
      <c r="E619" s="145"/>
      <c r="F619" s="145"/>
      <c r="G619" s="145"/>
      <c r="H619" s="145"/>
      <c r="I619" s="145"/>
      <c r="J619" s="145"/>
      <c r="K619" s="167"/>
      <c r="L619" s="167"/>
      <c r="M619" s="167"/>
      <c r="N619" s="167"/>
      <c r="O619" s="168"/>
      <c r="P619" s="169"/>
      <c r="Q619" s="169"/>
      <c r="R619" s="169"/>
      <c r="S619" s="169"/>
      <c r="T619" s="169"/>
      <c r="U619" s="169"/>
      <c r="V619" s="169"/>
      <c r="W619" s="169"/>
      <c r="X619" s="170"/>
      <c r="Y619" s="170"/>
      <c r="Z619" s="170"/>
      <c r="AA619" s="170"/>
      <c r="AB619" s="168"/>
      <c r="AC619" s="169"/>
      <c r="AD619" s="169"/>
      <c r="AE619" s="169"/>
      <c r="AF619" s="169"/>
      <c r="AG619" s="169"/>
      <c r="AH619" s="169"/>
      <c r="AI619" s="169"/>
      <c r="AJ619" s="169"/>
      <c r="AK619" s="145"/>
      <c r="AL619" s="144"/>
      <c r="AM619" s="158"/>
      <c r="AN619" s="158"/>
      <c r="AO619" s="158"/>
      <c r="AP619" s="158"/>
      <c r="AQ619" s="166"/>
      <c r="AR619" s="162"/>
      <c r="AS619" s="162"/>
      <c r="AT619" s="162"/>
      <c r="AU619" s="162"/>
      <c r="AV619" s="162"/>
      <c r="AW619" s="162"/>
      <c r="AX619" s="162"/>
      <c r="AY619" s="162"/>
      <c r="AZ619" s="162"/>
      <c r="BA619" s="162"/>
      <c r="BB619" s="162"/>
      <c r="BC619" s="162"/>
      <c r="BD619" s="162"/>
      <c r="BE619" s="162"/>
      <c r="BF619" s="162"/>
      <c r="BG619" s="162"/>
      <c r="BH619" s="162"/>
      <c r="BI619" s="162"/>
      <c r="BJ619" s="163"/>
      <c r="BK619" s="164"/>
      <c r="BL619" s="165"/>
      <c r="BM619" s="165"/>
    </row>
    <row r="620" spans="1:65" ht="13.5" customHeight="1">
      <c r="A620" s="171" t="s">
        <v>53</v>
      </c>
      <c r="B620" s="172"/>
      <c r="C620" s="172"/>
      <c r="D620" s="172"/>
      <c r="E620" s="172"/>
      <c r="F620" s="173" t="str">
        <f>'(7) vstupní data'!$B$11</f>
        <v>3.skupina</v>
      </c>
      <c r="G620" s="173"/>
      <c r="H620" s="173"/>
      <c r="I620" s="173"/>
      <c r="J620" s="173"/>
      <c r="K620" s="172"/>
      <c r="L620" s="172" t="s">
        <v>74</v>
      </c>
      <c r="M620" s="174">
        <f>VLOOKUP(BL618,'(7) tabulka + rozpis'!$N$23:$Q$37,2,0)</f>
        <v>0.6875093333333334</v>
      </c>
      <c r="N620" s="174"/>
      <c r="O620" s="174"/>
      <c r="P620" s="172" t="s">
        <v>75</v>
      </c>
      <c r="Q620" s="175"/>
      <c r="R620" s="176" t="s">
        <v>76</v>
      </c>
      <c r="S620" s="176"/>
      <c r="T620" s="176"/>
      <c r="U620" s="176"/>
      <c r="V620" s="177" t="str">
        <f>'(7) vstupní data'!$B$1</f>
        <v>TJ Orion Praha</v>
      </c>
      <c r="W620" s="177"/>
      <c r="X620" s="177"/>
      <c r="Y620" s="177"/>
      <c r="Z620" s="177"/>
      <c r="AA620" s="177"/>
      <c r="AB620" s="177"/>
      <c r="AC620" s="177"/>
      <c r="AD620" s="177"/>
      <c r="AE620" s="177"/>
      <c r="AF620" s="177"/>
      <c r="AG620" s="177"/>
      <c r="AH620" s="177"/>
      <c r="AI620" s="177"/>
      <c r="AJ620" s="177"/>
      <c r="AK620" s="177"/>
      <c r="AL620" s="178" t="s">
        <v>77</v>
      </c>
      <c r="AM620" s="179"/>
      <c r="AN620" s="179"/>
      <c r="AO620" s="179"/>
      <c r="AP620" s="180"/>
      <c r="AQ620" s="181" t="s">
        <v>78</v>
      </c>
      <c r="AR620" s="181"/>
      <c r="AS620" s="181"/>
      <c r="AT620" s="181"/>
      <c r="AU620" s="181"/>
      <c r="AV620" s="181"/>
      <c r="AW620" s="181"/>
      <c r="AX620" s="181"/>
      <c r="AY620" s="181"/>
      <c r="AZ620" s="181"/>
      <c r="BA620" s="181"/>
      <c r="BB620" s="181"/>
      <c r="BC620" s="181"/>
      <c r="BD620" s="181"/>
      <c r="BE620" s="180"/>
      <c r="BF620" s="180"/>
      <c r="BG620" s="180"/>
      <c r="BH620" s="180"/>
      <c r="BI620" s="180"/>
      <c r="BJ620" s="163"/>
      <c r="BK620" s="164"/>
      <c r="BL620" s="165"/>
      <c r="BM620" s="165"/>
    </row>
    <row r="621" spans="1:65" ht="13.5" customHeight="1">
      <c r="A621" s="182"/>
      <c r="B621" s="183" t="s">
        <v>79</v>
      </c>
      <c r="C621" s="183"/>
      <c r="D621" s="183"/>
      <c r="E621" s="183"/>
      <c r="F621" s="183"/>
      <c r="G621" s="183"/>
      <c r="H621" s="183"/>
      <c r="I621" s="183"/>
      <c r="J621" s="183"/>
      <c r="K621" s="183"/>
      <c r="L621" s="183"/>
      <c r="M621" s="183"/>
      <c r="N621" s="183"/>
      <c r="O621" s="183" t="s">
        <v>80</v>
      </c>
      <c r="P621" s="183"/>
      <c r="Q621" s="183"/>
      <c r="R621" s="183"/>
      <c r="S621" s="183"/>
      <c r="T621" s="183"/>
      <c r="U621" s="183"/>
      <c r="V621" s="183"/>
      <c r="W621" s="183"/>
      <c r="X621" s="183"/>
      <c r="Y621" s="183"/>
      <c r="Z621" s="183"/>
      <c r="AA621" s="183"/>
      <c r="AB621" s="183" t="s">
        <v>81</v>
      </c>
      <c r="AC621" s="183"/>
      <c r="AD621" s="183"/>
      <c r="AE621" s="183"/>
      <c r="AF621" s="183"/>
      <c r="AG621" s="183"/>
      <c r="AH621" s="183"/>
      <c r="AI621" s="183"/>
      <c r="AJ621" s="183"/>
      <c r="AK621" s="183"/>
      <c r="AL621" s="183"/>
      <c r="AM621" s="183"/>
      <c r="AN621" s="183"/>
      <c r="AO621" s="183" t="s">
        <v>82</v>
      </c>
      <c r="AP621" s="183"/>
      <c r="AQ621" s="183"/>
      <c r="AR621" s="183"/>
      <c r="AS621" s="183"/>
      <c r="AT621" s="183"/>
      <c r="AU621" s="183"/>
      <c r="AV621" s="183"/>
      <c r="AW621" s="183"/>
      <c r="AX621" s="183"/>
      <c r="AY621" s="183"/>
      <c r="AZ621" s="183"/>
      <c r="BA621" s="183"/>
      <c r="BB621" s="183" t="s">
        <v>83</v>
      </c>
      <c r="BC621" s="183"/>
      <c r="BD621" s="183"/>
      <c r="BE621" s="183"/>
      <c r="BF621" s="183"/>
      <c r="BG621" s="183"/>
      <c r="BH621" s="183"/>
      <c r="BI621" s="183"/>
      <c r="BJ621" s="184"/>
      <c r="BK621" s="184"/>
      <c r="BL621" s="184"/>
      <c r="BM621" s="185"/>
    </row>
    <row r="622" spans="1:65" ht="13.5" customHeight="1">
      <c r="A622" s="155"/>
      <c r="B622" s="187" t="s">
        <v>84</v>
      </c>
      <c r="C622" s="187"/>
      <c r="D622" s="187"/>
      <c r="E622" s="187"/>
      <c r="F622" s="187"/>
      <c r="G622" s="187"/>
      <c r="H622" s="188" t="s">
        <v>85</v>
      </c>
      <c r="I622" s="188"/>
      <c r="J622" s="188"/>
      <c r="K622" s="188"/>
      <c r="L622" s="188"/>
      <c r="M622" s="188"/>
      <c r="N622" s="166"/>
      <c r="O622" s="187" t="s">
        <v>84</v>
      </c>
      <c r="P622" s="187"/>
      <c r="Q622" s="187"/>
      <c r="R622" s="187"/>
      <c r="S622" s="187"/>
      <c r="T622" s="187"/>
      <c r="U622" s="188" t="s">
        <v>85</v>
      </c>
      <c r="V622" s="188"/>
      <c r="W622" s="188"/>
      <c r="X622" s="188"/>
      <c r="Y622" s="188"/>
      <c r="Z622" s="188"/>
      <c r="AA622" s="166"/>
      <c r="AB622" s="187" t="s">
        <v>84</v>
      </c>
      <c r="AC622" s="187"/>
      <c r="AD622" s="187"/>
      <c r="AE622" s="187"/>
      <c r="AF622" s="187"/>
      <c r="AG622" s="187"/>
      <c r="AH622" s="188" t="s">
        <v>85</v>
      </c>
      <c r="AI622" s="188"/>
      <c r="AJ622" s="188"/>
      <c r="AK622" s="188"/>
      <c r="AL622" s="188"/>
      <c r="AM622" s="188"/>
      <c r="AN622" s="166"/>
      <c r="AO622" s="187" t="s">
        <v>84</v>
      </c>
      <c r="AP622" s="187"/>
      <c r="AQ622" s="187"/>
      <c r="AR622" s="187"/>
      <c r="AS622" s="187"/>
      <c r="AT622" s="187"/>
      <c r="AU622" s="188" t="s">
        <v>85</v>
      </c>
      <c r="AV622" s="188"/>
      <c r="AW622" s="188"/>
      <c r="AX622" s="188"/>
      <c r="AY622" s="188"/>
      <c r="AZ622" s="188"/>
      <c r="BA622" s="166"/>
      <c r="BB622" s="187" t="s">
        <v>84</v>
      </c>
      <c r="BC622" s="187"/>
      <c r="BD622" s="187"/>
      <c r="BE622" s="187"/>
      <c r="BF622" s="187"/>
      <c r="BG622" s="187"/>
      <c r="BH622" s="188" t="s">
        <v>85</v>
      </c>
      <c r="BI622" s="188"/>
      <c r="BJ622" s="188"/>
      <c r="BK622" s="188"/>
      <c r="BL622" s="188"/>
      <c r="BM622" s="188"/>
    </row>
    <row r="623" spans="1:65" ht="13.5" customHeight="1">
      <c r="A623" s="155"/>
      <c r="B623" s="189" t="s">
        <v>86</v>
      </c>
      <c r="C623" s="189"/>
      <c r="D623" s="189"/>
      <c r="E623" s="189"/>
      <c r="F623" s="189"/>
      <c r="G623" s="189"/>
      <c r="H623" s="190" t="s">
        <v>86</v>
      </c>
      <c r="I623" s="190"/>
      <c r="J623" s="190"/>
      <c r="K623" s="190"/>
      <c r="L623" s="190"/>
      <c r="M623" s="190"/>
      <c r="N623" s="166"/>
      <c r="O623" s="189" t="s">
        <v>86</v>
      </c>
      <c r="P623" s="189"/>
      <c r="Q623" s="189"/>
      <c r="R623" s="189"/>
      <c r="S623" s="189"/>
      <c r="T623" s="189"/>
      <c r="U623" s="190" t="s">
        <v>86</v>
      </c>
      <c r="V623" s="190"/>
      <c r="W623" s="190"/>
      <c r="X623" s="190"/>
      <c r="Y623" s="190"/>
      <c r="Z623" s="190"/>
      <c r="AA623" s="166"/>
      <c r="AB623" s="189" t="s">
        <v>86</v>
      </c>
      <c r="AC623" s="189"/>
      <c r="AD623" s="189"/>
      <c r="AE623" s="189"/>
      <c r="AF623" s="189"/>
      <c r="AG623" s="189"/>
      <c r="AH623" s="190" t="s">
        <v>86</v>
      </c>
      <c r="AI623" s="190"/>
      <c r="AJ623" s="190"/>
      <c r="AK623" s="190"/>
      <c r="AL623" s="190"/>
      <c r="AM623" s="190"/>
      <c r="AN623" s="166"/>
      <c r="AO623" s="189" t="s">
        <v>86</v>
      </c>
      <c r="AP623" s="189"/>
      <c r="AQ623" s="189"/>
      <c r="AR623" s="189"/>
      <c r="AS623" s="189"/>
      <c r="AT623" s="189"/>
      <c r="AU623" s="190" t="s">
        <v>86</v>
      </c>
      <c r="AV623" s="190"/>
      <c r="AW623" s="190"/>
      <c r="AX623" s="190"/>
      <c r="AY623" s="190"/>
      <c r="AZ623" s="190"/>
      <c r="BA623" s="166"/>
      <c r="BB623" s="189" t="s">
        <v>86</v>
      </c>
      <c r="BC623" s="189"/>
      <c r="BD623" s="189"/>
      <c r="BE623" s="189"/>
      <c r="BF623" s="189"/>
      <c r="BG623" s="189"/>
      <c r="BH623" s="190" t="s">
        <v>86</v>
      </c>
      <c r="BI623" s="190"/>
      <c r="BJ623" s="190"/>
      <c r="BK623" s="190"/>
      <c r="BL623" s="190"/>
      <c r="BM623" s="190"/>
    </row>
    <row r="624" spans="1:65" ht="13.5" customHeight="1">
      <c r="A624" s="191" t="s">
        <v>87</v>
      </c>
      <c r="B624" s="192">
        <v>1</v>
      </c>
      <c r="C624" s="193"/>
      <c r="D624" s="194"/>
      <c r="E624" s="194"/>
      <c r="F624" s="195" t="s">
        <v>88</v>
      </c>
      <c r="G624" s="195" t="s">
        <v>89</v>
      </c>
      <c r="H624" s="194">
        <v>1</v>
      </c>
      <c r="I624" s="193"/>
      <c r="J624" s="194"/>
      <c r="K624" s="194"/>
      <c r="L624" s="195" t="s">
        <v>88</v>
      </c>
      <c r="M624" s="196" t="s">
        <v>89</v>
      </c>
      <c r="N624" s="166"/>
      <c r="O624" s="192">
        <v>1</v>
      </c>
      <c r="P624" s="193"/>
      <c r="Q624" s="194"/>
      <c r="R624" s="194"/>
      <c r="S624" s="195" t="s">
        <v>88</v>
      </c>
      <c r="T624" s="195" t="s">
        <v>89</v>
      </c>
      <c r="U624" s="194">
        <v>1</v>
      </c>
      <c r="V624" s="193"/>
      <c r="W624" s="194"/>
      <c r="X624" s="194"/>
      <c r="Y624" s="195" t="s">
        <v>88</v>
      </c>
      <c r="Z624" s="196" t="s">
        <v>89</v>
      </c>
      <c r="AA624" s="166"/>
      <c r="AB624" s="192">
        <v>1</v>
      </c>
      <c r="AC624" s="193"/>
      <c r="AD624" s="194"/>
      <c r="AE624" s="194"/>
      <c r="AF624" s="195" t="s">
        <v>88</v>
      </c>
      <c r="AG624" s="195" t="s">
        <v>89</v>
      </c>
      <c r="AH624" s="194">
        <v>1</v>
      </c>
      <c r="AI624" s="193"/>
      <c r="AJ624" s="194"/>
      <c r="AK624" s="194"/>
      <c r="AL624" s="195" t="s">
        <v>88</v>
      </c>
      <c r="AM624" s="196" t="s">
        <v>89</v>
      </c>
      <c r="AN624" s="166"/>
      <c r="AO624" s="192">
        <v>1</v>
      </c>
      <c r="AP624" s="193"/>
      <c r="AQ624" s="194"/>
      <c r="AR624" s="194"/>
      <c r="AS624" s="195" t="s">
        <v>88</v>
      </c>
      <c r="AT624" s="195" t="s">
        <v>89</v>
      </c>
      <c r="AU624" s="194">
        <v>1</v>
      </c>
      <c r="AV624" s="193"/>
      <c r="AW624" s="194"/>
      <c r="AX624" s="194"/>
      <c r="AY624" s="195" t="s">
        <v>88</v>
      </c>
      <c r="AZ624" s="196" t="s">
        <v>89</v>
      </c>
      <c r="BA624" s="166"/>
      <c r="BB624" s="192">
        <v>1</v>
      </c>
      <c r="BC624" s="193"/>
      <c r="BD624" s="194"/>
      <c r="BE624" s="194"/>
      <c r="BF624" s="195" t="s">
        <v>88</v>
      </c>
      <c r="BG624" s="195" t="s">
        <v>89</v>
      </c>
      <c r="BH624" s="194">
        <v>1</v>
      </c>
      <c r="BI624" s="193"/>
      <c r="BJ624" s="194"/>
      <c r="BK624" s="194"/>
      <c r="BL624" s="195" t="s">
        <v>88</v>
      </c>
      <c r="BM624" s="196" t="s">
        <v>89</v>
      </c>
    </row>
    <row r="625" spans="1:65" ht="13.5" customHeight="1">
      <c r="A625" s="191"/>
      <c r="B625" s="192"/>
      <c r="C625" s="193"/>
      <c r="D625" s="194"/>
      <c r="E625" s="194"/>
      <c r="F625" s="195"/>
      <c r="G625" s="195"/>
      <c r="H625" s="194"/>
      <c r="I625" s="193"/>
      <c r="J625" s="194"/>
      <c r="K625" s="194"/>
      <c r="L625" s="195"/>
      <c r="M625" s="196"/>
      <c r="N625" s="166"/>
      <c r="O625" s="192"/>
      <c r="P625" s="193"/>
      <c r="Q625" s="194"/>
      <c r="R625" s="194"/>
      <c r="S625" s="195"/>
      <c r="T625" s="195"/>
      <c r="U625" s="194"/>
      <c r="V625" s="193"/>
      <c r="W625" s="194"/>
      <c r="X625" s="194"/>
      <c r="Y625" s="195"/>
      <c r="Z625" s="196"/>
      <c r="AA625" s="166"/>
      <c r="AB625" s="192"/>
      <c r="AC625" s="193"/>
      <c r="AD625" s="194"/>
      <c r="AE625" s="194"/>
      <c r="AF625" s="195"/>
      <c r="AG625" s="195"/>
      <c r="AH625" s="194"/>
      <c r="AI625" s="193"/>
      <c r="AJ625" s="194"/>
      <c r="AK625" s="194"/>
      <c r="AL625" s="195"/>
      <c r="AM625" s="196"/>
      <c r="AN625" s="166"/>
      <c r="AO625" s="192"/>
      <c r="AP625" s="193"/>
      <c r="AQ625" s="194"/>
      <c r="AR625" s="194"/>
      <c r="AS625" s="195"/>
      <c r="AT625" s="195"/>
      <c r="AU625" s="194"/>
      <c r="AV625" s="193"/>
      <c r="AW625" s="194"/>
      <c r="AX625" s="194"/>
      <c r="AY625" s="195"/>
      <c r="AZ625" s="196"/>
      <c r="BA625" s="166"/>
      <c r="BB625" s="192"/>
      <c r="BC625" s="193"/>
      <c r="BD625" s="194"/>
      <c r="BE625" s="194"/>
      <c r="BF625" s="195"/>
      <c r="BG625" s="195"/>
      <c r="BH625" s="194"/>
      <c r="BI625" s="193"/>
      <c r="BJ625" s="194"/>
      <c r="BK625" s="194"/>
      <c r="BL625" s="195"/>
      <c r="BM625" s="196"/>
    </row>
    <row r="626" spans="1:65" ht="13.5" customHeight="1">
      <c r="A626" s="191"/>
      <c r="B626" s="192">
        <v>2</v>
      </c>
      <c r="C626" s="193"/>
      <c r="D626" s="194"/>
      <c r="E626" s="194"/>
      <c r="F626" s="195"/>
      <c r="G626" s="195"/>
      <c r="H626" s="194">
        <v>2</v>
      </c>
      <c r="I626" s="193"/>
      <c r="J626" s="194"/>
      <c r="K626" s="194"/>
      <c r="L626" s="195"/>
      <c r="M626" s="196"/>
      <c r="N626" s="166"/>
      <c r="O626" s="192">
        <v>2</v>
      </c>
      <c r="P626" s="193"/>
      <c r="Q626" s="194"/>
      <c r="R626" s="194"/>
      <c r="S626" s="195"/>
      <c r="T626" s="195"/>
      <c r="U626" s="194">
        <v>2</v>
      </c>
      <c r="V626" s="193"/>
      <c r="W626" s="194"/>
      <c r="X626" s="194"/>
      <c r="Y626" s="195"/>
      <c r="Z626" s="196"/>
      <c r="AA626" s="166"/>
      <c r="AB626" s="192">
        <v>2</v>
      </c>
      <c r="AC626" s="193"/>
      <c r="AD626" s="194"/>
      <c r="AE626" s="194"/>
      <c r="AF626" s="195"/>
      <c r="AG626" s="195"/>
      <c r="AH626" s="194">
        <v>2</v>
      </c>
      <c r="AI626" s="193"/>
      <c r="AJ626" s="194"/>
      <c r="AK626" s="194"/>
      <c r="AL626" s="195"/>
      <c r="AM626" s="196"/>
      <c r="AN626" s="166"/>
      <c r="AO626" s="192">
        <v>2</v>
      </c>
      <c r="AP626" s="193"/>
      <c r="AQ626" s="194"/>
      <c r="AR626" s="194"/>
      <c r="AS626" s="195"/>
      <c r="AT626" s="195"/>
      <c r="AU626" s="194">
        <v>2</v>
      </c>
      <c r="AV626" s="193"/>
      <c r="AW626" s="194"/>
      <c r="AX626" s="194"/>
      <c r="AY626" s="195"/>
      <c r="AZ626" s="196"/>
      <c r="BA626" s="166"/>
      <c r="BB626" s="192">
        <v>2</v>
      </c>
      <c r="BC626" s="193"/>
      <c r="BD626" s="194"/>
      <c r="BE626" s="194"/>
      <c r="BF626" s="195"/>
      <c r="BG626" s="195"/>
      <c r="BH626" s="194">
        <v>2</v>
      </c>
      <c r="BI626" s="193"/>
      <c r="BJ626" s="194"/>
      <c r="BK626" s="194"/>
      <c r="BL626" s="195"/>
      <c r="BM626" s="196"/>
    </row>
    <row r="627" spans="1:65" ht="13.5" customHeight="1">
      <c r="A627" s="191"/>
      <c r="B627" s="192"/>
      <c r="C627" s="193"/>
      <c r="D627" s="194"/>
      <c r="E627" s="194"/>
      <c r="F627" s="195"/>
      <c r="G627" s="195"/>
      <c r="H627" s="194"/>
      <c r="I627" s="193"/>
      <c r="J627" s="194"/>
      <c r="K627" s="194"/>
      <c r="L627" s="195"/>
      <c r="M627" s="196"/>
      <c r="N627" s="166"/>
      <c r="O627" s="192"/>
      <c r="P627" s="193"/>
      <c r="Q627" s="194"/>
      <c r="R627" s="194"/>
      <c r="S627" s="195"/>
      <c r="T627" s="195"/>
      <c r="U627" s="194"/>
      <c r="V627" s="193"/>
      <c r="W627" s="194"/>
      <c r="X627" s="194"/>
      <c r="Y627" s="195"/>
      <c r="Z627" s="196"/>
      <c r="AA627" s="166"/>
      <c r="AB627" s="192"/>
      <c r="AC627" s="193"/>
      <c r="AD627" s="194"/>
      <c r="AE627" s="194"/>
      <c r="AF627" s="195"/>
      <c r="AG627" s="195"/>
      <c r="AH627" s="194"/>
      <c r="AI627" s="193"/>
      <c r="AJ627" s="194"/>
      <c r="AK627" s="194"/>
      <c r="AL627" s="195"/>
      <c r="AM627" s="196"/>
      <c r="AN627" s="166"/>
      <c r="AO627" s="192"/>
      <c r="AP627" s="193"/>
      <c r="AQ627" s="194"/>
      <c r="AR627" s="194"/>
      <c r="AS627" s="195"/>
      <c r="AT627" s="195"/>
      <c r="AU627" s="194"/>
      <c r="AV627" s="193"/>
      <c r="AW627" s="194"/>
      <c r="AX627" s="194"/>
      <c r="AY627" s="195"/>
      <c r="AZ627" s="196"/>
      <c r="BA627" s="166"/>
      <c r="BB627" s="192"/>
      <c r="BC627" s="193"/>
      <c r="BD627" s="194"/>
      <c r="BE627" s="194"/>
      <c r="BF627" s="195"/>
      <c r="BG627" s="195"/>
      <c r="BH627" s="194"/>
      <c r="BI627" s="193"/>
      <c r="BJ627" s="194"/>
      <c r="BK627" s="194"/>
      <c r="BL627" s="195"/>
      <c r="BM627" s="196"/>
    </row>
    <row r="628" spans="1:65" ht="13.5" customHeight="1">
      <c r="A628" s="191"/>
      <c r="B628" s="192">
        <v>3</v>
      </c>
      <c r="C628" s="193"/>
      <c r="D628" s="194"/>
      <c r="E628" s="194"/>
      <c r="F628" s="195"/>
      <c r="G628" s="195"/>
      <c r="H628" s="194">
        <v>3</v>
      </c>
      <c r="I628" s="193"/>
      <c r="J628" s="194"/>
      <c r="K628" s="194"/>
      <c r="L628" s="195"/>
      <c r="M628" s="196"/>
      <c r="N628" s="166"/>
      <c r="O628" s="192">
        <v>3</v>
      </c>
      <c r="P628" s="193"/>
      <c r="Q628" s="194"/>
      <c r="R628" s="194"/>
      <c r="S628" s="195"/>
      <c r="T628" s="195"/>
      <c r="U628" s="194">
        <v>3</v>
      </c>
      <c r="V628" s="193"/>
      <c r="W628" s="194"/>
      <c r="X628" s="194"/>
      <c r="Y628" s="195"/>
      <c r="Z628" s="196"/>
      <c r="AA628" s="166"/>
      <c r="AB628" s="192">
        <v>3</v>
      </c>
      <c r="AC628" s="193"/>
      <c r="AD628" s="194"/>
      <c r="AE628" s="194"/>
      <c r="AF628" s="195"/>
      <c r="AG628" s="195"/>
      <c r="AH628" s="194">
        <v>3</v>
      </c>
      <c r="AI628" s="193"/>
      <c r="AJ628" s="194"/>
      <c r="AK628" s="194"/>
      <c r="AL628" s="195"/>
      <c r="AM628" s="196"/>
      <c r="AN628" s="166"/>
      <c r="AO628" s="192">
        <v>3</v>
      </c>
      <c r="AP628" s="193"/>
      <c r="AQ628" s="194"/>
      <c r="AR628" s="194"/>
      <c r="AS628" s="195"/>
      <c r="AT628" s="195"/>
      <c r="AU628" s="194">
        <v>3</v>
      </c>
      <c r="AV628" s="193"/>
      <c r="AW628" s="194"/>
      <c r="AX628" s="194"/>
      <c r="AY628" s="195"/>
      <c r="AZ628" s="196"/>
      <c r="BA628" s="166"/>
      <c r="BB628" s="192">
        <v>3</v>
      </c>
      <c r="BC628" s="193"/>
      <c r="BD628" s="194"/>
      <c r="BE628" s="194"/>
      <c r="BF628" s="195"/>
      <c r="BG628" s="195"/>
      <c r="BH628" s="194">
        <v>3</v>
      </c>
      <c r="BI628" s="193"/>
      <c r="BJ628" s="194"/>
      <c r="BK628" s="194"/>
      <c r="BL628" s="195"/>
      <c r="BM628" s="196"/>
    </row>
    <row r="629" spans="1:65" ht="13.5" customHeight="1">
      <c r="A629" s="191"/>
      <c r="B629" s="192"/>
      <c r="C629" s="193"/>
      <c r="D629" s="194"/>
      <c r="E629" s="194"/>
      <c r="F629" s="195"/>
      <c r="G629" s="195"/>
      <c r="H629" s="194"/>
      <c r="I629" s="193"/>
      <c r="J629" s="194"/>
      <c r="K629" s="194"/>
      <c r="L629" s="195"/>
      <c r="M629" s="196"/>
      <c r="N629" s="166"/>
      <c r="O629" s="192"/>
      <c r="P629" s="193"/>
      <c r="Q629" s="194"/>
      <c r="R629" s="194"/>
      <c r="S629" s="195"/>
      <c r="T629" s="195"/>
      <c r="U629" s="194"/>
      <c r="V629" s="193"/>
      <c r="W629" s="194"/>
      <c r="X629" s="194"/>
      <c r="Y629" s="195"/>
      <c r="Z629" s="196"/>
      <c r="AA629" s="166"/>
      <c r="AB629" s="192"/>
      <c r="AC629" s="193"/>
      <c r="AD629" s="194"/>
      <c r="AE629" s="194"/>
      <c r="AF629" s="195"/>
      <c r="AG629" s="195"/>
      <c r="AH629" s="194"/>
      <c r="AI629" s="193"/>
      <c r="AJ629" s="194"/>
      <c r="AK629" s="194"/>
      <c r="AL629" s="195"/>
      <c r="AM629" s="196"/>
      <c r="AN629" s="166"/>
      <c r="AO629" s="192"/>
      <c r="AP629" s="193"/>
      <c r="AQ629" s="194"/>
      <c r="AR629" s="194"/>
      <c r="AS629" s="195"/>
      <c r="AT629" s="195"/>
      <c r="AU629" s="194"/>
      <c r="AV629" s="193"/>
      <c r="AW629" s="194"/>
      <c r="AX629" s="194"/>
      <c r="AY629" s="195"/>
      <c r="AZ629" s="196"/>
      <c r="BA629" s="166"/>
      <c r="BB629" s="192"/>
      <c r="BC629" s="193"/>
      <c r="BD629" s="194"/>
      <c r="BE629" s="194"/>
      <c r="BF629" s="195"/>
      <c r="BG629" s="195"/>
      <c r="BH629" s="194"/>
      <c r="BI629" s="193"/>
      <c r="BJ629" s="194"/>
      <c r="BK629" s="194"/>
      <c r="BL629" s="195"/>
      <c r="BM629" s="196"/>
    </row>
    <row r="630" spans="1:65" ht="13.5" customHeight="1">
      <c r="A630" s="191"/>
      <c r="B630" s="192">
        <v>4</v>
      </c>
      <c r="C630" s="193"/>
      <c r="D630" s="194"/>
      <c r="E630" s="194"/>
      <c r="F630" s="195"/>
      <c r="G630" s="195"/>
      <c r="H630" s="194">
        <v>4</v>
      </c>
      <c r="I630" s="193"/>
      <c r="J630" s="194"/>
      <c r="K630" s="194"/>
      <c r="L630" s="195"/>
      <c r="M630" s="196"/>
      <c r="N630" s="166"/>
      <c r="O630" s="192">
        <v>4</v>
      </c>
      <c r="P630" s="193"/>
      <c r="Q630" s="194"/>
      <c r="R630" s="194"/>
      <c r="S630" s="195"/>
      <c r="T630" s="195"/>
      <c r="U630" s="194">
        <v>4</v>
      </c>
      <c r="V630" s="193"/>
      <c r="W630" s="194"/>
      <c r="X630" s="194"/>
      <c r="Y630" s="195"/>
      <c r="Z630" s="196"/>
      <c r="AA630" s="166"/>
      <c r="AB630" s="192">
        <v>4</v>
      </c>
      <c r="AC630" s="193"/>
      <c r="AD630" s="194"/>
      <c r="AE630" s="194"/>
      <c r="AF630" s="195"/>
      <c r="AG630" s="195"/>
      <c r="AH630" s="194">
        <v>4</v>
      </c>
      <c r="AI630" s="193"/>
      <c r="AJ630" s="194"/>
      <c r="AK630" s="194"/>
      <c r="AL630" s="195"/>
      <c r="AM630" s="196"/>
      <c r="AN630" s="166"/>
      <c r="AO630" s="192">
        <v>4</v>
      </c>
      <c r="AP630" s="193"/>
      <c r="AQ630" s="194"/>
      <c r="AR630" s="194"/>
      <c r="AS630" s="195"/>
      <c r="AT630" s="195"/>
      <c r="AU630" s="194">
        <v>4</v>
      </c>
      <c r="AV630" s="193"/>
      <c r="AW630" s="194"/>
      <c r="AX630" s="194"/>
      <c r="AY630" s="195"/>
      <c r="AZ630" s="196"/>
      <c r="BA630" s="166"/>
      <c r="BB630" s="192">
        <v>4</v>
      </c>
      <c r="BC630" s="193"/>
      <c r="BD630" s="194"/>
      <c r="BE630" s="194"/>
      <c r="BF630" s="195"/>
      <c r="BG630" s="195"/>
      <c r="BH630" s="194">
        <v>4</v>
      </c>
      <c r="BI630" s="193"/>
      <c r="BJ630" s="194"/>
      <c r="BK630" s="194"/>
      <c r="BL630" s="195"/>
      <c r="BM630" s="196"/>
    </row>
    <row r="631" spans="1:65" ht="13.5" customHeight="1">
      <c r="A631" s="191"/>
      <c r="B631" s="192"/>
      <c r="C631" s="193"/>
      <c r="D631" s="194"/>
      <c r="E631" s="194"/>
      <c r="F631" s="195"/>
      <c r="G631" s="195"/>
      <c r="H631" s="194"/>
      <c r="I631" s="193"/>
      <c r="J631" s="194"/>
      <c r="K631" s="194"/>
      <c r="L631" s="195"/>
      <c r="M631" s="196"/>
      <c r="N631" s="166"/>
      <c r="O631" s="192"/>
      <c r="P631" s="193"/>
      <c r="Q631" s="194"/>
      <c r="R631" s="194"/>
      <c r="S631" s="195"/>
      <c r="T631" s="195"/>
      <c r="U631" s="194"/>
      <c r="V631" s="193"/>
      <c r="W631" s="194"/>
      <c r="X631" s="194"/>
      <c r="Y631" s="195"/>
      <c r="Z631" s="196"/>
      <c r="AA631" s="166"/>
      <c r="AB631" s="192"/>
      <c r="AC631" s="193"/>
      <c r="AD631" s="194"/>
      <c r="AE631" s="194"/>
      <c r="AF631" s="195"/>
      <c r="AG631" s="195"/>
      <c r="AH631" s="194"/>
      <c r="AI631" s="193"/>
      <c r="AJ631" s="194"/>
      <c r="AK631" s="194"/>
      <c r="AL631" s="195"/>
      <c r="AM631" s="196"/>
      <c r="AN631" s="166"/>
      <c r="AO631" s="192"/>
      <c r="AP631" s="193"/>
      <c r="AQ631" s="194"/>
      <c r="AR631" s="194"/>
      <c r="AS631" s="195"/>
      <c r="AT631" s="195"/>
      <c r="AU631" s="194"/>
      <c r="AV631" s="193"/>
      <c r="AW631" s="194"/>
      <c r="AX631" s="194"/>
      <c r="AY631" s="195"/>
      <c r="AZ631" s="196"/>
      <c r="BA631" s="166"/>
      <c r="BB631" s="192"/>
      <c r="BC631" s="193"/>
      <c r="BD631" s="194"/>
      <c r="BE631" s="194"/>
      <c r="BF631" s="195"/>
      <c r="BG631" s="195"/>
      <c r="BH631" s="194"/>
      <c r="BI631" s="193"/>
      <c r="BJ631" s="194"/>
      <c r="BK631" s="194"/>
      <c r="BL631" s="195"/>
      <c r="BM631" s="196"/>
    </row>
    <row r="632" spans="1:65" ht="13.5" customHeight="1">
      <c r="A632" s="191"/>
      <c r="B632" s="192">
        <v>5</v>
      </c>
      <c r="C632" s="193"/>
      <c r="D632" s="194"/>
      <c r="E632" s="194"/>
      <c r="F632" s="195"/>
      <c r="G632" s="195"/>
      <c r="H632" s="194">
        <v>5</v>
      </c>
      <c r="I632" s="193"/>
      <c r="J632" s="194"/>
      <c r="K632" s="194"/>
      <c r="L632" s="195"/>
      <c r="M632" s="196"/>
      <c r="N632" s="166"/>
      <c r="O632" s="192">
        <v>5</v>
      </c>
      <c r="P632" s="193"/>
      <c r="Q632" s="194"/>
      <c r="R632" s="194"/>
      <c r="S632" s="195"/>
      <c r="T632" s="195"/>
      <c r="U632" s="194">
        <v>5</v>
      </c>
      <c r="V632" s="193"/>
      <c r="W632" s="194"/>
      <c r="X632" s="194"/>
      <c r="Y632" s="195"/>
      <c r="Z632" s="196"/>
      <c r="AA632" s="166"/>
      <c r="AB632" s="192">
        <v>5</v>
      </c>
      <c r="AC632" s="193"/>
      <c r="AD632" s="194"/>
      <c r="AE632" s="194"/>
      <c r="AF632" s="195"/>
      <c r="AG632" s="195"/>
      <c r="AH632" s="194">
        <v>5</v>
      </c>
      <c r="AI632" s="193"/>
      <c r="AJ632" s="194"/>
      <c r="AK632" s="194"/>
      <c r="AL632" s="195"/>
      <c r="AM632" s="196"/>
      <c r="AN632" s="166"/>
      <c r="AO632" s="192">
        <v>5</v>
      </c>
      <c r="AP632" s="193"/>
      <c r="AQ632" s="194"/>
      <c r="AR632" s="194"/>
      <c r="AS632" s="195"/>
      <c r="AT632" s="195"/>
      <c r="AU632" s="194">
        <v>5</v>
      </c>
      <c r="AV632" s="193"/>
      <c r="AW632" s="194"/>
      <c r="AX632" s="194"/>
      <c r="AY632" s="195"/>
      <c r="AZ632" s="196"/>
      <c r="BA632" s="166"/>
      <c r="BB632" s="192">
        <v>5</v>
      </c>
      <c r="BC632" s="193"/>
      <c r="BD632" s="194"/>
      <c r="BE632" s="194"/>
      <c r="BF632" s="195"/>
      <c r="BG632" s="195"/>
      <c r="BH632" s="194">
        <v>5</v>
      </c>
      <c r="BI632" s="193"/>
      <c r="BJ632" s="194"/>
      <c r="BK632" s="194"/>
      <c r="BL632" s="195"/>
      <c r="BM632" s="196"/>
    </row>
    <row r="633" spans="1:65" ht="13.5" customHeight="1">
      <c r="A633" s="191"/>
      <c r="B633" s="192"/>
      <c r="C633" s="193"/>
      <c r="D633" s="194"/>
      <c r="E633" s="194"/>
      <c r="F633" s="195"/>
      <c r="G633" s="195"/>
      <c r="H633" s="194"/>
      <c r="I633" s="193"/>
      <c r="J633" s="194"/>
      <c r="K633" s="194"/>
      <c r="L633" s="195"/>
      <c r="M633" s="196"/>
      <c r="N633" s="166"/>
      <c r="O633" s="192"/>
      <c r="P633" s="193"/>
      <c r="Q633" s="194"/>
      <c r="R633" s="194"/>
      <c r="S633" s="195"/>
      <c r="T633" s="195"/>
      <c r="U633" s="194"/>
      <c r="V633" s="193"/>
      <c r="W633" s="194"/>
      <c r="X633" s="194"/>
      <c r="Y633" s="195"/>
      <c r="Z633" s="196"/>
      <c r="AA633" s="166"/>
      <c r="AB633" s="192"/>
      <c r="AC633" s="193"/>
      <c r="AD633" s="194"/>
      <c r="AE633" s="194"/>
      <c r="AF633" s="195"/>
      <c r="AG633" s="195"/>
      <c r="AH633" s="194"/>
      <c r="AI633" s="193"/>
      <c r="AJ633" s="194"/>
      <c r="AK633" s="194"/>
      <c r="AL633" s="195"/>
      <c r="AM633" s="196"/>
      <c r="AN633" s="166"/>
      <c r="AO633" s="192"/>
      <c r="AP633" s="193"/>
      <c r="AQ633" s="194"/>
      <c r="AR633" s="194"/>
      <c r="AS633" s="195"/>
      <c r="AT633" s="195"/>
      <c r="AU633" s="194"/>
      <c r="AV633" s="193"/>
      <c r="AW633" s="194"/>
      <c r="AX633" s="194"/>
      <c r="AY633" s="195"/>
      <c r="AZ633" s="196"/>
      <c r="BA633" s="166"/>
      <c r="BB633" s="192"/>
      <c r="BC633" s="193"/>
      <c r="BD633" s="194"/>
      <c r="BE633" s="194"/>
      <c r="BF633" s="195"/>
      <c r="BG633" s="195"/>
      <c r="BH633" s="194"/>
      <c r="BI633" s="193"/>
      <c r="BJ633" s="194"/>
      <c r="BK633" s="194"/>
      <c r="BL633" s="195"/>
      <c r="BM633" s="196"/>
    </row>
    <row r="634" spans="1:65" ht="13.5" customHeight="1">
      <c r="A634" s="191"/>
      <c r="B634" s="192">
        <v>6</v>
      </c>
      <c r="C634" s="193"/>
      <c r="D634" s="194"/>
      <c r="E634" s="194"/>
      <c r="F634" s="195"/>
      <c r="G634" s="195"/>
      <c r="H634" s="194">
        <v>6</v>
      </c>
      <c r="I634" s="193"/>
      <c r="J634" s="194"/>
      <c r="K634" s="194"/>
      <c r="L634" s="195"/>
      <c r="M634" s="196"/>
      <c r="N634" s="166"/>
      <c r="O634" s="192">
        <v>6</v>
      </c>
      <c r="P634" s="193"/>
      <c r="Q634" s="194"/>
      <c r="R634" s="194"/>
      <c r="S634" s="195"/>
      <c r="T634" s="195"/>
      <c r="U634" s="194">
        <v>6</v>
      </c>
      <c r="V634" s="193"/>
      <c r="W634" s="194"/>
      <c r="X634" s="194"/>
      <c r="Y634" s="195"/>
      <c r="Z634" s="196"/>
      <c r="AA634" s="166"/>
      <c r="AB634" s="192">
        <v>6</v>
      </c>
      <c r="AC634" s="193"/>
      <c r="AD634" s="194"/>
      <c r="AE634" s="194"/>
      <c r="AF634" s="195"/>
      <c r="AG634" s="195"/>
      <c r="AH634" s="194">
        <v>6</v>
      </c>
      <c r="AI634" s="193"/>
      <c r="AJ634" s="194"/>
      <c r="AK634" s="194"/>
      <c r="AL634" s="195"/>
      <c r="AM634" s="196"/>
      <c r="AN634" s="166"/>
      <c r="AO634" s="192">
        <v>6</v>
      </c>
      <c r="AP634" s="193"/>
      <c r="AQ634" s="194"/>
      <c r="AR634" s="194"/>
      <c r="AS634" s="195"/>
      <c r="AT634" s="195"/>
      <c r="AU634" s="194">
        <v>6</v>
      </c>
      <c r="AV634" s="193"/>
      <c r="AW634" s="194"/>
      <c r="AX634" s="194"/>
      <c r="AY634" s="195"/>
      <c r="AZ634" s="196"/>
      <c r="BA634" s="166"/>
      <c r="BB634" s="192">
        <v>6</v>
      </c>
      <c r="BC634" s="193"/>
      <c r="BD634" s="194"/>
      <c r="BE634" s="194"/>
      <c r="BF634" s="195"/>
      <c r="BG634" s="195"/>
      <c r="BH634" s="194">
        <v>6</v>
      </c>
      <c r="BI634" s="193"/>
      <c r="BJ634" s="194"/>
      <c r="BK634" s="194"/>
      <c r="BL634" s="195"/>
      <c r="BM634" s="196"/>
    </row>
    <row r="635" spans="1:65" ht="13.5" customHeight="1">
      <c r="A635" s="191"/>
      <c r="B635" s="192"/>
      <c r="C635" s="193"/>
      <c r="D635" s="194"/>
      <c r="E635" s="194"/>
      <c r="F635" s="195"/>
      <c r="G635" s="195"/>
      <c r="H635" s="194"/>
      <c r="I635" s="193"/>
      <c r="J635" s="194"/>
      <c r="K635" s="194"/>
      <c r="L635" s="195"/>
      <c r="M635" s="196"/>
      <c r="N635" s="166"/>
      <c r="O635" s="192"/>
      <c r="P635" s="193"/>
      <c r="Q635" s="194"/>
      <c r="R635" s="194"/>
      <c r="S635" s="195"/>
      <c r="T635" s="195"/>
      <c r="U635" s="194"/>
      <c r="V635" s="193"/>
      <c r="W635" s="194"/>
      <c r="X635" s="194"/>
      <c r="Y635" s="195"/>
      <c r="Z635" s="196"/>
      <c r="AA635" s="166"/>
      <c r="AB635" s="192"/>
      <c r="AC635" s="193"/>
      <c r="AD635" s="194"/>
      <c r="AE635" s="194"/>
      <c r="AF635" s="195"/>
      <c r="AG635" s="195"/>
      <c r="AH635" s="194"/>
      <c r="AI635" s="193"/>
      <c r="AJ635" s="194"/>
      <c r="AK635" s="194"/>
      <c r="AL635" s="195"/>
      <c r="AM635" s="196"/>
      <c r="AN635" s="166"/>
      <c r="AO635" s="192"/>
      <c r="AP635" s="193"/>
      <c r="AQ635" s="194"/>
      <c r="AR635" s="194"/>
      <c r="AS635" s="195"/>
      <c r="AT635" s="195"/>
      <c r="AU635" s="194"/>
      <c r="AV635" s="193"/>
      <c r="AW635" s="194"/>
      <c r="AX635" s="194"/>
      <c r="AY635" s="195"/>
      <c r="AZ635" s="196"/>
      <c r="BA635" s="166"/>
      <c r="BB635" s="192"/>
      <c r="BC635" s="193"/>
      <c r="BD635" s="194"/>
      <c r="BE635" s="194"/>
      <c r="BF635" s="195"/>
      <c r="BG635" s="195"/>
      <c r="BH635" s="194"/>
      <c r="BI635" s="193"/>
      <c r="BJ635" s="194"/>
      <c r="BK635" s="194"/>
      <c r="BL635" s="195"/>
      <c r="BM635" s="196"/>
    </row>
    <row r="636" spans="1:65" ht="13.5" customHeight="1">
      <c r="A636" s="197"/>
      <c r="B636" s="198" t="s">
        <v>90</v>
      </c>
      <c r="C636" s="198"/>
      <c r="D636" s="199" t="s">
        <v>91</v>
      </c>
      <c r="E636" s="199"/>
      <c r="F636" s="200"/>
      <c r="G636" s="200"/>
      <c r="H636" s="199" t="s">
        <v>90</v>
      </c>
      <c r="I636" s="199"/>
      <c r="J636" s="199" t="s">
        <v>91</v>
      </c>
      <c r="K636" s="199"/>
      <c r="L636" s="201"/>
      <c r="M636" s="201"/>
      <c r="N636" s="166"/>
      <c r="O636" s="198" t="s">
        <v>90</v>
      </c>
      <c r="P636" s="198"/>
      <c r="Q636" s="199" t="s">
        <v>91</v>
      </c>
      <c r="R636" s="199"/>
      <c r="S636" s="200"/>
      <c r="T636" s="200"/>
      <c r="U636" s="202" t="s">
        <v>90</v>
      </c>
      <c r="V636" s="202"/>
      <c r="W636" s="202" t="s">
        <v>91</v>
      </c>
      <c r="X636" s="202"/>
      <c r="Y636" s="201"/>
      <c r="Z636" s="201"/>
      <c r="AA636" s="166"/>
      <c r="AB636" s="203" t="s">
        <v>90</v>
      </c>
      <c r="AC636" s="203"/>
      <c r="AD636" s="202" t="s">
        <v>91</v>
      </c>
      <c r="AE636" s="202"/>
      <c r="AF636" s="200"/>
      <c r="AG636" s="200"/>
      <c r="AH636" s="202" t="s">
        <v>90</v>
      </c>
      <c r="AI636" s="202"/>
      <c r="AJ636" s="202" t="s">
        <v>91</v>
      </c>
      <c r="AK636" s="202"/>
      <c r="AL636" s="201"/>
      <c r="AM636" s="201"/>
      <c r="AN636" s="166"/>
      <c r="AO636" s="203" t="s">
        <v>90</v>
      </c>
      <c r="AP636" s="203"/>
      <c r="AQ636" s="202" t="s">
        <v>91</v>
      </c>
      <c r="AR636" s="202"/>
      <c r="AS636" s="200"/>
      <c r="AT636" s="200"/>
      <c r="AU636" s="202" t="s">
        <v>90</v>
      </c>
      <c r="AV636" s="202"/>
      <c r="AW636" s="202" t="s">
        <v>91</v>
      </c>
      <c r="AX636" s="202"/>
      <c r="AY636" s="201"/>
      <c r="AZ636" s="201"/>
      <c r="BA636" s="166"/>
      <c r="BB636" s="203" t="s">
        <v>90</v>
      </c>
      <c r="BC636" s="203"/>
      <c r="BD636" s="202" t="s">
        <v>91</v>
      </c>
      <c r="BE636" s="202"/>
      <c r="BF636" s="204"/>
      <c r="BG636" s="204"/>
      <c r="BH636" s="202" t="s">
        <v>90</v>
      </c>
      <c r="BI636" s="202"/>
      <c r="BJ636" s="202" t="s">
        <v>91</v>
      </c>
      <c r="BK636" s="202"/>
      <c r="BL636" s="205"/>
      <c r="BM636" s="205"/>
    </row>
    <row r="637" spans="1:65" ht="10.5" customHeight="1">
      <c r="A637" s="155"/>
      <c r="B637" s="206"/>
      <c r="C637" s="166"/>
      <c r="D637" s="206"/>
      <c r="E637" s="206"/>
      <c r="F637" s="207"/>
      <c r="G637" s="207"/>
      <c r="H637" s="206"/>
      <c r="I637" s="166"/>
      <c r="J637" s="206"/>
      <c r="K637" s="206"/>
      <c r="L637" s="207"/>
      <c r="M637" s="207"/>
      <c r="N637" s="166"/>
      <c r="O637" s="206"/>
      <c r="P637" s="166"/>
      <c r="Q637" s="206"/>
      <c r="R637" s="206"/>
      <c r="S637" s="207"/>
      <c r="T637" s="207"/>
      <c r="U637" s="206"/>
      <c r="V637" s="166"/>
      <c r="W637" s="206"/>
      <c r="X637" s="206"/>
      <c r="Y637" s="207"/>
      <c r="Z637" s="207"/>
      <c r="AA637" s="166"/>
      <c r="AB637" s="206"/>
      <c r="AC637" s="166"/>
      <c r="AD637" s="206"/>
      <c r="AE637" s="206"/>
      <c r="AF637" s="207"/>
      <c r="AG637" s="207"/>
      <c r="AH637" s="206"/>
      <c r="AI637" s="166"/>
      <c r="AJ637" s="206"/>
      <c r="AK637" s="206"/>
      <c r="AL637" s="207"/>
      <c r="AM637" s="207"/>
      <c r="AN637" s="166"/>
      <c r="AO637" s="206"/>
      <c r="AP637" s="166"/>
      <c r="AQ637" s="206"/>
      <c r="AR637" s="206"/>
      <c r="AS637" s="207"/>
      <c r="AT637" s="207"/>
      <c r="AU637" s="206"/>
      <c r="AV637" s="166"/>
      <c r="AW637" s="206"/>
      <c r="AX637" s="206"/>
      <c r="AY637" s="207"/>
      <c r="AZ637" s="207"/>
      <c r="BA637" s="166"/>
      <c r="BB637" s="206"/>
      <c r="BC637" s="166"/>
      <c r="BD637" s="206"/>
      <c r="BE637" s="206"/>
      <c r="BF637" s="207"/>
      <c r="BG637" s="207"/>
      <c r="BH637" s="206"/>
      <c r="BI637" s="166"/>
      <c r="BJ637" s="206"/>
      <c r="BK637" s="206"/>
      <c r="BL637" s="207"/>
      <c r="BM637" s="208"/>
    </row>
    <row r="638" spans="1:65" ht="15" customHeight="1">
      <c r="A638" s="209" t="s">
        <v>92</v>
      </c>
      <c r="B638" s="209"/>
      <c r="C638" s="209"/>
      <c r="D638" s="209"/>
      <c r="E638" s="210" t="str">
        <f>O618</f>
        <v>SK TO Duchcov</v>
      </c>
      <c r="F638" s="210"/>
      <c r="G638" s="210"/>
      <c r="H638" s="210"/>
      <c r="I638" s="210"/>
      <c r="J638" s="210"/>
      <c r="K638" s="210"/>
      <c r="L638" s="211" t="s">
        <v>93</v>
      </c>
      <c r="M638" s="211"/>
      <c r="N638" s="211"/>
      <c r="O638" s="211"/>
      <c r="P638" s="211"/>
      <c r="Q638" s="295" t="str">
        <f aca="true" t="shared" si="13" ref="Q638">AB618</f>
        <v>SK Kometa B</v>
      </c>
      <c r="R638" s="295"/>
      <c r="S638" s="295"/>
      <c r="T638" s="295"/>
      <c r="U638" s="295"/>
      <c r="V638" s="295"/>
      <c r="W638" s="213" t="s">
        <v>94</v>
      </c>
      <c r="X638" s="213"/>
      <c r="Y638" s="213"/>
      <c r="Z638" s="166"/>
      <c r="AA638" s="214" t="s">
        <v>95</v>
      </c>
      <c r="AB638" s="214"/>
      <c r="AC638" s="214"/>
      <c r="AD638" s="214"/>
      <c r="AE638" s="214"/>
      <c r="AF638" s="215" t="s">
        <v>96</v>
      </c>
      <c r="AG638" s="216" t="s">
        <v>97</v>
      </c>
      <c r="AH638" s="166"/>
      <c r="AI638" s="217" t="s">
        <v>98</v>
      </c>
      <c r="AJ638" s="218"/>
      <c r="AK638" s="218"/>
      <c r="AL638" s="218"/>
      <c r="AM638" s="218"/>
      <c r="AN638" s="218"/>
      <c r="AO638" s="218"/>
      <c r="AP638" s="218"/>
      <c r="AQ638" s="218"/>
      <c r="AR638" s="218"/>
      <c r="AS638" s="218"/>
      <c r="AT638" s="218"/>
      <c r="AU638" s="218"/>
      <c r="AV638" s="218"/>
      <c r="AW638" s="218"/>
      <c r="AX638" s="218"/>
      <c r="AY638" s="218"/>
      <c r="AZ638" s="218"/>
      <c r="BA638" s="218"/>
      <c r="BB638" s="166"/>
      <c r="BC638" s="166"/>
      <c r="BD638" s="166"/>
      <c r="BE638" s="166"/>
      <c r="BF638" s="166"/>
      <c r="BG638" s="166"/>
      <c r="BH638" s="166"/>
      <c r="BI638" s="166"/>
      <c r="BJ638" s="166"/>
      <c r="BK638" s="166"/>
      <c r="BL638" s="166"/>
      <c r="BM638" s="219"/>
    </row>
    <row r="639" spans="1:65" ht="15" customHeight="1">
      <c r="A639" s="220" t="s">
        <v>99</v>
      </c>
      <c r="B639" s="220"/>
      <c r="C639" s="220"/>
      <c r="D639" s="220"/>
      <c r="E639" s="220"/>
      <c r="F639" s="220"/>
      <c r="G639" s="220"/>
      <c r="H639" s="220"/>
      <c r="I639" s="220"/>
      <c r="J639" s="221" t="s">
        <v>100</v>
      </c>
      <c r="K639" s="221"/>
      <c r="L639" s="222" t="s">
        <v>99</v>
      </c>
      <c r="M639" s="222"/>
      <c r="N639" s="222"/>
      <c r="O639" s="222"/>
      <c r="P639" s="222"/>
      <c r="Q639" s="222"/>
      <c r="R639" s="222"/>
      <c r="S639" s="222"/>
      <c r="T639" s="222"/>
      <c r="U639" s="223" t="s">
        <v>100</v>
      </c>
      <c r="V639" s="223"/>
      <c r="W639" s="224" t="s">
        <v>101</v>
      </c>
      <c r="X639" s="225" t="s">
        <v>102</v>
      </c>
      <c r="Y639" s="225" t="s">
        <v>103</v>
      </c>
      <c r="Z639" s="225"/>
      <c r="AA639" s="225" t="s">
        <v>104</v>
      </c>
      <c r="AB639" s="226" t="s">
        <v>105</v>
      </c>
      <c r="AC639" s="227" t="s">
        <v>106</v>
      </c>
      <c r="AD639" s="228" t="s">
        <v>107</v>
      </c>
      <c r="AE639" s="228"/>
      <c r="AF639" s="228"/>
      <c r="AG639" s="228"/>
      <c r="AH639" s="145"/>
      <c r="AI639" s="229"/>
      <c r="AJ639" s="229"/>
      <c r="AK639" s="229"/>
      <c r="AL639" s="229"/>
      <c r="AM639" s="229"/>
      <c r="AN639" s="229"/>
      <c r="AO639" s="229"/>
      <c r="AP639" s="229"/>
      <c r="AQ639" s="229"/>
      <c r="AR639" s="229"/>
      <c r="AS639" s="229"/>
      <c r="AT639" s="229"/>
      <c r="AU639" s="229"/>
      <c r="AV639" s="229"/>
      <c r="AW639" s="229"/>
      <c r="AX639" s="229"/>
      <c r="AY639" s="229"/>
      <c r="AZ639" s="229"/>
      <c r="BA639" s="229"/>
      <c r="BB639" s="145"/>
      <c r="BC639" s="230" t="s">
        <v>108</v>
      </c>
      <c r="BD639" s="230"/>
      <c r="BE639" s="230"/>
      <c r="BF639" s="230"/>
      <c r="BG639" s="230"/>
      <c r="BH639" s="230"/>
      <c r="BI639" s="230"/>
      <c r="BJ639" s="230"/>
      <c r="BK639" s="230"/>
      <c r="BL639" s="230"/>
      <c r="BM639" s="230"/>
    </row>
    <row r="640" spans="1:65" ht="15" customHeight="1">
      <c r="A640" s="232"/>
      <c r="B640" s="232"/>
      <c r="C640" s="232"/>
      <c r="D640" s="232"/>
      <c r="E640" s="232"/>
      <c r="F640" s="232"/>
      <c r="G640" s="232"/>
      <c r="H640" s="232"/>
      <c r="I640" s="232"/>
      <c r="J640" s="233"/>
      <c r="K640" s="233"/>
      <c r="L640" s="234"/>
      <c r="M640" s="234"/>
      <c r="N640" s="234"/>
      <c r="O640" s="234"/>
      <c r="P640" s="234"/>
      <c r="Q640" s="234"/>
      <c r="R640" s="234"/>
      <c r="S640" s="234"/>
      <c r="T640" s="234"/>
      <c r="U640" s="233"/>
      <c r="V640" s="233"/>
      <c r="W640" s="235"/>
      <c r="X640" s="193"/>
      <c r="Y640" s="194"/>
      <c r="Z640" s="194"/>
      <c r="AA640" s="193"/>
      <c r="AB640" s="193"/>
      <c r="AC640" s="193"/>
      <c r="AD640" s="236"/>
      <c r="AE640" s="236"/>
      <c r="AF640" s="236"/>
      <c r="AG640" s="236"/>
      <c r="AH640" s="166"/>
      <c r="AI640" s="229"/>
      <c r="AJ640" s="229"/>
      <c r="AK640" s="229"/>
      <c r="AL640" s="229"/>
      <c r="AM640" s="229"/>
      <c r="AN640" s="229"/>
      <c r="AO640" s="229"/>
      <c r="AP640" s="229"/>
      <c r="AQ640" s="229"/>
      <c r="AR640" s="229"/>
      <c r="AS640" s="229"/>
      <c r="AT640" s="229"/>
      <c r="AU640" s="229"/>
      <c r="AV640" s="229"/>
      <c r="AW640" s="229"/>
      <c r="AX640" s="229"/>
      <c r="AY640" s="229"/>
      <c r="AZ640" s="229"/>
      <c r="BA640" s="229"/>
      <c r="BB640" s="166"/>
      <c r="BC640" s="232"/>
      <c r="BD640" s="232"/>
      <c r="BE640" s="232"/>
      <c r="BF640" s="237" t="s">
        <v>96</v>
      </c>
      <c r="BG640" s="237"/>
      <c r="BH640" s="237"/>
      <c r="BI640" s="237" t="s">
        <v>97</v>
      </c>
      <c r="BJ640" s="237"/>
      <c r="BK640" s="238" t="s">
        <v>109</v>
      </c>
      <c r="BL640" s="238"/>
      <c r="BM640" s="238"/>
    </row>
    <row r="641" spans="1:65" ht="15" customHeight="1">
      <c r="A641" s="232"/>
      <c r="B641" s="232"/>
      <c r="C641" s="232"/>
      <c r="D641" s="232"/>
      <c r="E641" s="232"/>
      <c r="F641" s="232"/>
      <c r="G641" s="232"/>
      <c r="H641" s="232"/>
      <c r="I641" s="232"/>
      <c r="J641" s="233"/>
      <c r="K641" s="233"/>
      <c r="L641" s="239"/>
      <c r="M641" s="239"/>
      <c r="N641" s="239"/>
      <c r="O641" s="239"/>
      <c r="P641" s="239"/>
      <c r="Q641" s="239"/>
      <c r="R641" s="239"/>
      <c r="S641" s="239"/>
      <c r="T641" s="239"/>
      <c r="U641" s="233"/>
      <c r="V641" s="233"/>
      <c r="W641" s="235"/>
      <c r="X641" s="193"/>
      <c r="Y641" s="194"/>
      <c r="Z641" s="194"/>
      <c r="AA641" s="193"/>
      <c r="AB641" s="193"/>
      <c r="AC641" s="193"/>
      <c r="AD641" s="236"/>
      <c r="AE641" s="236"/>
      <c r="AF641" s="236"/>
      <c r="AG641" s="236"/>
      <c r="AH641" s="166"/>
      <c r="AI641" s="229"/>
      <c r="AJ641" s="229"/>
      <c r="AK641" s="229"/>
      <c r="AL641" s="229"/>
      <c r="AM641" s="229"/>
      <c r="AN641" s="229"/>
      <c r="AO641" s="229"/>
      <c r="AP641" s="229"/>
      <c r="AQ641" s="229"/>
      <c r="AR641" s="229"/>
      <c r="AS641" s="229"/>
      <c r="AT641" s="229"/>
      <c r="AU641" s="229"/>
      <c r="AV641" s="229"/>
      <c r="AW641" s="229"/>
      <c r="AX641" s="229"/>
      <c r="AY641" s="229"/>
      <c r="AZ641" s="229"/>
      <c r="BA641" s="229"/>
      <c r="BB641" s="166"/>
      <c r="BC641" s="189" t="s">
        <v>79</v>
      </c>
      <c r="BD641" s="189"/>
      <c r="BE641" s="189"/>
      <c r="BF641" s="240"/>
      <c r="BG641" s="241"/>
      <c r="BH641" s="242"/>
      <c r="BI641" s="240"/>
      <c r="BJ641" s="242"/>
      <c r="BK641" s="240"/>
      <c r="BL641" s="241"/>
      <c r="BM641" s="243"/>
    </row>
    <row r="642" spans="1:65" ht="15" customHeight="1">
      <c r="A642" s="232"/>
      <c r="B642" s="232"/>
      <c r="C642" s="232"/>
      <c r="D642" s="232"/>
      <c r="E642" s="232"/>
      <c r="F642" s="232"/>
      <c r="G642" s="232"/>
      <c r="H642" s="232"/>
      <c r="I642" s="232"/>
      <c r="J642" s="233"/>
      <c r="K642" s="233"/>
      <c r="L642" s="239"/>
      <c r="M642" s="239"/>
      <c r="N642" s="239"/>
      <c r="O642" s="239"/>
      <c r="P642" s="239"/>
      <c r="Q642" s="239"/>
      <c r="R642" s="239"/>
      <c r="S642" s="239"/>
      <c r="T642" s="239"/>
      <c r="U642" s="233"/>
      <c r="V642" s="233"/>
      <c r="W642" s="235"/>
      <c r="X642" s="193"/>
      <c r="Y642" s="194"/>
      <c r="Z642" s="194"/>
      <c r="AA642" s="193"/>
      <c r="AB642" s="193"/>
      <c r="AC642" s="193"/>
      <c r="AD642" s="236"/>
      <c r="AE642" s="236"/>
      <c r="AF642" s="236"/>
      <c r="AG642" s="236"/>
      <c r="AH642" s="166"/>
      <c r="AI642" s="229"/>
      <c r="AJ642" s="229"/>
      <c r="AK642" s="229"/>
      <c r="AL642" s="229"/>
      <c r="AM642" s="229"/>
      <c r="AN642" s="229"/>
      <c r="AO642" s="229"/>
      <c r="AP642" s="229"/>
      <c r="AQ642" s="229"/>
      <c r="AR642" s="229"/>
      <c r="AS642" s="229"/>
      <c r="AT642" s="229"/>
      <c r="AU642" s="229"/>
      <c r="AV642" s="229"/>
      <c r="AW642" s="229"/>
      <c r="AX642" s="229"/>
      <c r="AY642" s="229"/>
      <c r="AZ642" s="229"/>
      <c r="BA642" s="229"/>
      <c r="BB642" s="166"/>
      <c r="BC642" s="189" t="s">
        <v>80</v>
      </c>
      <c r="BD642" s="189"/>
      <c r="BE642" s="189"/>
      <c r="BF642" s="244"/>
      <c r="BG642" s="245"/>
      <c r="BH642" s="246"/>
      <c r="BI642" s="244"/>
      <c r="BJ642" s="246"/>
      <c r="BK642" s="240"/>
      <c r="BL642" s="241"/>
      <c r="BM642" s="243"/>
    </row>
    <row r="643" spans="1:65" ht="15" customHeight="1">
      <c r="A643" s="232"/>
      <c r="B643" s="232"/>
      <c r="C643" s="232"/>
      <c r="D643" s="232"/>
      <c r="E643" s="232"/>
      <c r="F643" s="232"/>
      <c r="G643" s="232"/>
      <c r="H643" s="232"/>
      <c r="I643" s="232"/>
      <c r="J643" s="233"/>
      <c r="K643" s="233"/>
      <c r="L643" s="239"/>
      <c r="M643" s="239"/>
      <c r="N643" s="239"/>
      <c r="O643" s="239"/>
      <c r="P643" s="239"/>
      <c r="Q643" s="239"/>
      <c r="R643" s="239"/>
      <c r="S643" s="239"/>
      <c r="T643" s="239"/>
      <c r="U643" s="233"/>
      <c r="V643" s="233"/>
      <c r="W643" s="235"/>
      <c r="X643" s="193"/>
      <c r="Y643" s="194"/>
      <c r="Z643" s="194"/>
      <c r="AA643" s="193"/>
      <c r="AB643" s="193"/>
      <c r="AC643" s="193"/>
      <c r="AD643" s="236"/>
      <c r="AE643" s="236"/>
      <c r="AF643" s="236"/>
      <c r="AG643" s="236"/>
      <c r="AH643" s="166"/>
      <c r="AI643" s="229"/>
      <c r="AJ643" s="229"/>
      <c r="AK643" s="229"/>
      <c r="AL643" s="229"/>
      <c r="AM643" s="229"/>
      <c r="AN643" s="229"/>
      <c r="AO643" s="229"/>
      <c r="AP643" s="229"/>
      <c r="AQ643" s="229"/>
      <c r="AR643" s="229"/>
      <c r="AS643" s="229"/>
      <c r="AT643" s="229"/>
      <c r="AU643" s="229"/>
      <c r="AV643" s="229"/>
      <c r="AW643" s="229"/>
      <c r="AX643" s="229"/>
      <c r="AY643" s="229"/>
      <c r="AZ643" s="229"/>
      <c r="BA643" s="229"/>
      <c r="BB643" s="166"/>
      <c r="BC643" s="189" t="s">
        <v>81</v>
      </c>
      <c r="BD643" s="189"/>
      <c r="BE643" s="189"/>
      <c r="BF643" s="244"/>
      <c r="BG643" s="245"/>
      <c r="BH643" s="246"/>
      <c r="BI643" s="244"/>
      <c r="BJ643" s="246"/>
      <c r="BK643" s="240"/>
      <c r="BL643" s="241"/>
      <c r="BM643" s="243"/>
    </row>
    <row r="644" spans="1:65" ht="15" customHeight="1">
      <c r="A644" s="232"/>
      <c r="B644" s="232"/>
      <c r="C644" s="232"/>
      <c r="D644" s="232"/>
      <c r="E644" s="232"/>
      <c r="F644" s="232"/>
      <c r="G644" s="232"/>
      <c r="H644" s="232"/>
      <c r="I644" s="232"/>
      <c r="J644" s="233"/>
      <c r="K644" s="233"/>
      <c r="L644" s="239"/>
      <c r="M644" s="239"/>
      <c r="N644" s="239"/>
      <c r="O644" s="239"/>
      <c r="P644" s="239"/>
      <c r="Q644" s="239"/>
      <c r="R644" s="239"/>
      <c r="S644" s="239"/>
      <c r="T644" s="239"/>
      <c r="U644" s="233"/>
      <c r="V644" s="233"/>
      <c r="W644" s="235"/>
      <c r="X644" s="193"/>
      <c r="Y644" s="194"/>
      <c r="Z644" s="194"/>
      <c r="AA644" s="193"/>
      <c r="AB644" s="193"/>
      <c r="AC644" s="193"/>
      <c r="AD644" s="236"/>
      <c r="AE644" s="236"/>
      <c r="AF644" s="236"/>
      <c r="AG644" s="236"/>
      <c r="AH644" s="166"/>
      <c r="AI644" s="229"/>
      <c r="AJ644" s="229"/>
      <c r="AK644" s="229"/>
      <c r="AL644" s="229"/>
      <c r="AM644" s="229"/>
      <c r="AN644" s="229"/>
      <c r="AO644" s="229"/>
      <c r="AP644" s="229"/>
      <c r="AQ644" s="229"/>
      <c r="AR644" s="229"/>
      <c r="AS644" s="229"/>
      <c r="AT644" s="229"/>
      <c r="AU644" s="229"/>
      <c r="AV644" s="229"/>
      <c r="AW644" s="229"/>
      <c r="AX644" s="229"/>
      <c r="AY644" s="229"/>
      <c r="AZ644" s="229"/>
      <c r="BA644" s="229"/>
      <c r="BB644" s="166"/>
      <c r="BC644" s="189" t="s">
        <v>82</v>
      </c>
      <c r="BD644" s="189"/>
      <c r="BE644" s="189"/>
      <c r="BF644" s="244"/>
      <c r="BG644" s="245"/>
      <c r="BH644" s="246"/>
      <c r="BI644" s="244"/>
      <c r="BJ644" s="246"/>
      <c r="BK644" s="240"/>
      <c r="BL644" s="241"/>
      <c r="BM644" s="243"/>
    </row>
    <row r="645" spans="1:65" ht="15" customHeight="1">
      <c r="A645" s="232"/>
      <c r="B645" s="232"/>
      <c r="C645" s="232"/>
      <c r="D645" s="232"/>
      <c r="E645" s="232"/>
      <c r="F645" s="232"/>
      <c r="G645" s="232"/>
      <c r="H645" s="232"/>
      <c r="I645" s="232"/>
      <c r="J645" s="233"/>
      <c r="K645" s="233"/>
      <c r="L645" s="239"/>
      <c r="M645" s="239"/>
      <c r="N645" s="239"/>
      <c r="O645" s="239"/>
      <c r="P645" s="239"/>
      <c r="Q645" s="239"/>
      <c r="R645" s="239"/>
      <c r="S645" s="239"/>
      <c r="T645" s="239"/>
      <c r="U645" s="233"/>
      <c r="V645" s="233"/>
      <c r="W645" s="235"/>
      <c r="X645" s="193"/>
      <c r="Y645" s="194"/>
      <c r="Z645" s="194"/>
      <c r="AA645" s="193"/>
      <c r="AB645" s="193"/>
      <c r="AC645" s="193"/>
      <c r="AD645" s="236"/>
      <c r="AE645" s="236"/>
      <c r="AF645" s="236"/>
      <c r="AG645" s="236"/>
      <c r="AH645" s="166"/>
      <c r="AI645" s="229"/>
      <c r="AJ645" s="229"/>
      <c r="AK645" s="229"/>
      <c r="AL645" s="229"/>
      <c r="AM645" s="229"/>
      <c r="AN645" s="229"/>
      <c r="AO645" s="229"/>
      <c r="AP645" s="229"/>
      <c r="AQ645" s="229"/>
      <c r="AR645" s="229"/>
      <c r="AS645" s="229"/>
      <c r="AT645" s="229"/>
      <c r="AU645" s="229"/>
      <c r="AV645" s="229"/>
      <c r="AW645" s="229"/>
      <c r="AX645" s="229"/>
      <c r="AY645" s="229"/>
      <c r="AZ645" s="229"/>
      <c r="BA645" s="229"/>
      <c r="BB645" s="166"/>
      <c r="BC645" s="189" t="s">
        <v>83</v>
      </c>
      <c r="BD645" s="189"/>
      <c r="BE645" s="189"/>
      <c r="BF645" s="244"/>
      <c r="BG645" s="245"/>
      <c r="BH645" s="246"/>
      <c r="BI645" s="244"/>
      <c r="BJ645" s="246"/>
      <c r="BK645" s="240"/>
      <c r="BL645" s="241"/>
      <c r="BM645" s="243"/>
    </row>
    <row r="646" spans="1:65" ht="15" customHeight="1">
      <c r="A646" s="232"/>
      <c r="B646" s="232"/>
      <c r="C646" s="232"/>
      <c r="D646" s="232"/>
      <c r="E646" s="232"/>
      <c r="F646" s="232"/>
      <c r="G646" s="232"/>
      <c r="H646" s="232"/>
      <c r="I646" s="232"/>
      <c r="J646" s="233"/>
      <c r="K646" s="233"/>
      <c r="L646" s="239"/>
      <c r="M646" s="239"/>
      <c r="N646" s="239"/>
      <c r="O646" s="239"/>
      <c r="P646" s="239"/>
      <c r="Q646" s="239"/>
      <c r="R646" s="239"/>
      <c r="S646" s="239"/>
      <c r="T646" s="239"/>
      <c r="U646" s="233"/>
      <c r="V646" s="233"/>
      <c r="W646" s="235"/>
      <c r="X646" s="193"/>
      <c r="Y646" s="194"/>
      <c r="Z646" s="194"/>
      <c r="AA646" s="193"/>
      <c r="AB646" s="193"/>
      <c r="AC646" s="193"/>
      <c r="AD646" s="236"/>
      <c r="AE646" s="236"/>
      <c r="AF646" s="236"/>
      <c r="AG646" s="236"/>
      <c r="AH646" s="166"/>
      <c r="AI646" s="229"/>
      <c r="AJ646" s="229"/>
      <c r="AK646" s="229"/>
      <c r="AL646" s="229"/>
      <c r="AM646" s="229"/>
      <c r="AN646" s="229"/>
      <c r="AO646" s="229"/>
      <c r="AP646" s="229"/>
      <c r="AQ646" s="229"/>
      <c r="AR646" s="229"/>
      <c r="AS646" s="229"/>
      <c r="AT646" s="229"/>
      <c r="AU646" s="229"/>
      <c r="AV646" s="229"/>
      <c r="AW646" s="229"/>
      <c r="AX646" s="229"/>
      <c r="AY646" s="229"/>
      <c r="AZ646" s="229"/>
      <c r="BA646" s="229"/>
      <c r="BB646" s="166"/>
      <c r="BC646" s="189" t="s">
        <v>110</v>
      </c>
      <c r="BD646" s="189"/>
      <c r="BE646" s="189"/>
      <c r="BF646" s="244"/>
      <c r="BG646" s="245"/>
      <c r="BH646" s="246"/>
      <c r="BI646" s="244"/>
      <c r="BJ646" s="246"/>
      <c r="BK646" s="240"/>
      <c r="BL646" s="241"/>
      <c r="BM646" s="243"/>
    </row>
    <row r="647" spans="1:65" ht="15" customHeight="1">
      <c r="A647" s="232"/>
      <c r="B647" s="232"/>
      <c r="C647" s="232"/>
      <c r="D647" s="232"/>
      <c r="E647" s="232"/>
      <c r="F647" s="232"/>
      <c r="G647" s="232"/>
      <c r="H647" s="232"/>
      <c r="I647" s="232"/>
      <c r="J647" s="233"/>
      <c r="K647" s="233"/>
      <c r="L647" s="239"/>
      <c r="M647" s="239"/>
      <c r="N647" s="239"/>
      <c r="O647" s="239"/>
      <c r="P647" s="239"/>
      <c r="Q647" s="239"/>
      <c r="R647" s="239"/>
      <c r="S647" s="239"/>
      <c r="T647" s="239"/>
      <c r="U647" s="233"/>
      <c r="V647" s="233"/>
      <c r="W647" s="235"/>
      <c r="X647" s="193"/>
      <c r="Y647" s="194"/>
      <c r="Z647" s="194"/>
      <c r="AA647" s="193"/>
      <c r="AB647" s="193"/>
      <c r="AC647" s="193"/>
      <c r="AD647" s="236"/>
      <c r="AE647" s="236"/>
      <c r="AF647" s="236"/>
      <c r="AG647" s="236"/>
      <c r="AH647" s="166"/>
      <c r="AI647" s="229"/>
      <c r="AJ647" s="229"/>
      <c r="AK647" s="229"/>
      <c r="AL647" s="229"/>
      <c r="AM647" s="229"/>
      <c r="AN647" s="229"/>
      <c r="AO647" s="229"/>
      <c r="AP647" s="229"/>
      <c r="AQ647" s="229"/>
      <c r="AR647" s="229"/>
      <c r="AS647" s="229"/>
      <c r="AT647" s="229"/>
      <c r="AU647" s="229"/>
      <c r="AV647" s="229"/>
      <c r="AW647" s="229"/>
      <c r="AX647" s="229"/>
      <c r="AY647" s="229"/>
      <c r="AZ647" s="229"/>
      <c r="BA647" s="229"/>
      <c r="BB647" s="166"/>
      <c r="BC647" s="247" t="s">
        <v>111</v>
      </c>
      <c r="BD647" s="247"/>
      <c r="BE647" s="247"/>
      <c r="BF647" s="247"/>
      <c r="BG647" s="247"/>
      <c r="BH647" s="247"/>
      <c r="BI647" s="247"/>
      <c r="BJ647" s="247"/>
      <c r="BK647" s="248" t="s">
        <v>112</v>
      </c>
      <c r="BL647" s="248"/>
      <c r="BM647" s="248"/>
    </row>
    <row r="648" spans="1:65" ht="15" customHeight="1">
      <c r="A648" s="232"/>
      <c r="B648" s="232"/>
      <c r="C648" s="232"/>
      <c r="D648" s="232"/>
      <c r="E648" s="232"/>
      <c r="F648" s="232"/>
      <c r="G648" s="232"/>
      <c r="H648" s="232"/>
      <c r="I648" s="232"/>
      <c r="J648" s="233"/>
      <c r="K648" s="233"/>
      <c r="L648" s="239"/>
      <c r="M648" s="239"/>
      <c r="N648" s="239"/>
      <c r="O648" s="239"/>
      <c r="P648" s="239"/>
      <c r="Q648" s="239"/>
      <c r="R648" s="239"/>
      <c r="S648" s="239"/>
      <c r="T648" s="239"/>
      <c r="U648" s="233"/>
      <c r="V648" s="233"/>
      <c r="W648" s="235"/>
      <c r="X648" s="193"/>
      <c r="Y648" s="194"/>
      <c r="Z648" s="194"/>
      <c r="AA648" s="193"/>
      <c r="AB648" s="193"/>
      <c r="AC648" s="193"/>
      <c r="AD648" s="236"/>
      <c r="AE648" s="236"/>
      <c r="AF648" s="236"/>
      <c r="AG648" s="236"/>
      <c r="AH648" s="166"/>
      <c r="AI648" s="229"/>
      <c r="AJ648" s="229"/>
      <c r="AK648" s="229"/>
      <c r="AL648" s="229"/>
      <c r="AM648" s="229"/>
      <c r="AN648" s="229"/>
      <c r="AO648" s="229"/>
      <c r="AP648" s="229"/>
      <c r="AQ648" s="229"/>
      <c r="AR648" s="229"/>
      <c r="AS648" s="229"/>
      <c r="AT648" s="229"/>
      <c r="AU648" s="229"/>
      <c r="AV648" s="229"/>
      <c r="AW648" s="229"/>
      <c r="AX648" s="229"/>
      <c r="AY648" s="229"/>
      <c r="AZ648" s="229"/>
      <c r="BA648" s="229"/>
      <c r="BB648" s="166"/>
      <c r="BC648" s="249"/>
      <c r="BD648" s="249"/>
      <c r="BE648" s="249"/>
      <c r="BF648" s="249"/>
      <c r="BG648" s="249"/>
      <c r="BH648" s="249"/>
      <c r="BI648" s="249"/>
      <c r="BJ648" s="249"/>
      <c r="BK648" s="250" t="s">
        <v>113</v>
      </c>
      <c r="BL648" s="250"/>
      <c r="BM648" s="250"/>
    </row>
    <row r="649" spans="1:65" ht="15" customHeight="1">
      <c r="A649" s="232"/>
      <c r="B649" s="232"/>
      <c r="C649" s="232"/>
      <c r="D649" s="232"/>
      <c r="E649" s="232"/>
      <c r="F649" s="232"/>
      <c r="G649" s="232"/>
      <c r="H649" s="232"/>
      <c r="I649" s="232"/>
      <c r="J649" s="233"/>
      <c r="K649" s="233"/>
      <c r="L649" s="239"/>
      <c r="M649" s="239"/>
      <c r="N649" s="239"/>
      <c r="O649" s="239"/>
      <c r="P649" s="239"/>
      <c r="Q649" s="239"/>
      <c r="R649" s="239"/>
      <c r="S649" s="239"/>
      <c r="T649" s="239"/>
      <c r="U649" s="233"/>
      <c r="V649" s="233"/>
      <c r="W649" s="251"/>
      <c r="X649" s="252"/>
      <c r="Y649" s="200"/>
      <c r="Z649" s="200"/>
      <c r="AA649" s="252"/>
      <c r="AB649" s="252"/>
      <c r="AC649" s="252"/>
      <c r="AD649" s="201"/>
      <c r="AE649" s="201"/>
      <c r="AF649" s="201"/>
      <c r="AG649" s="201"/>
      <c r="AH649" s="166"/>
      <c r="AI649" s="229"/>
      <c r="AJ649" s="229"/>
      <c r="AK649" s="229"/>
      <c r="AL649" s="229"/>
      <c r="AM649" s="229"/>
      <c r="AN649" s="229"/>
      <c r="AO649" s="229"/>
      <c r="AP649" s="229"/>
      <c r="AQ649" s="229"/>
      <c r="AR649" s="229"/>
      <c r="AS649" s="229"/>
      <c r="AT649" s="229"/>
      <c r="AU649" s="229"/>
      <c r="AV649" s="229"/>
      <c r="AW649" s="229"/>
      <c r="AX649" s="229"/>
      <c r="AY649" s="229"/>
      <c r="AZ649" s="229"/>
      <c r="BA649" s="229"/>
      <c r="BB649" s="166"/>
      <c r="BC649" s="253" t="s">
        <v>114</v>
      </c>
      <c r="BD649" s="253"/>
      <c r="BE649" s="253"/>
      <c r="BF649" s="253"/>
      <c r="BG649" s="253"/>
      <c r="BH649" s="253"/>
      <c r="BI649" s="253"/>
      <c r="BJ649" s="253"/>
      <c r="BK649" s="253"/>
      <c r="BL649" s="253"/>
      <c r="BM649" s="253"/>
    </row>
    <row r="650" spans="1:65" ht="15" customHeight="1">
      <c r="A650" s="232"/>
      <c r="B650" s="232"/>
      <c r="C650" s="232"/>
      <c r="D650" s="232"/>
      <c r="E650" s="232"/>
      <c r="F650" s="232"/>
      <c r="G650" s="232"/>
      <c r="H650" s="232"/>
      <c r="I650" s="232"/>
      <c r="J650" s="233"/>
      <c r="K650" s="233"/>
      <c r="L650" s="239"/>
      <c r="M650" s="239"/>
      <c r="N650" s="239"/>
      <c r="O650" s="239"/>
      <c r="P650" s="239"/>
      <c r="Q650" s="239"/>
      <c r="R650" s="239"/>
      <c r="S650" s="239"/>
      <c r="T650" s="239"/>
      <c r="U650" s="233"/>
      <c r="V650" s="233"/>
      <c r="W650" s="254" t="s">
        <v>115</v>
      </c>
      <c r="X650" s="254"/>
      <c r="Y650" s="254"/>
      <c r="Z650" s="254"/>
      <c r="AA650" s="254"/>
      <c r="AB650" s="254"/>
      <c r="AC650" s="254"/>
      <c r="AD650" s="254"/>
      <c r="AE650" s="254"/>
      <c r="AF650" s="254"/>
      <c r="AG650" s="254"/>
      <c r="AH650" s="166"/>
      <c r="AI650" s="255"/>
      <c r="AJ650" s="255"/>
      <c r="AK650" s="255"/>
      <c r="AL650" s="255"/>
      <c r="AM650" s="255"/>
      <c r="AN650" s="255"/>
      <c r="AO650" s="255"/>
      <c r="AP650" s="255"/>
      <c r="AQ650" s="255"/>
      <c r="AR650" s="255"/>
      <c r="AS650" s="255"/>
      <c r="AT650" s="255"/>
      <c r="AU650" s="255"/>
      <c r="AV650" s="255"/>
      <c r="AW650" s="255"/>
      <c r="AX650" s="255"/>
      <c r="AY650" s="255"/>
      <c r="AZ650" s="255"/>
      <c r="BA650" s="255"/>
      <c r="BB650" s="166"/>
      <c r="BC650" s="256"/>
      <c r="BD650" s="257"/>
      <c r="BE650" s="257"/>
      <c r="BF650" s="257"/>
      <c r="BG650" s="257"/>
      <c r="BH650" s="257"/>
      <c r="BI650" s="257"/>
      <c r="BJ650" s="257"/>
      <c r="BK650" s="257"/>
      <c r="BL650" s="257"/>
      <c r="BM650" s="258"/>
    </row>
    <row r="651" spans="1:65" ht="15" customHeight="1">
      <c r="A651" s="259"/>
      <c r="B651" s="259"/>
      <c r="C651" s="259"/>
      <c r="D651" s="259"/>
      <c r="E651" s="259"/>
      <c r="F651" s="259"/>
      <c r="G651" s="259"/>
      <c r="H651" s="259"/>
      <c r="I651" s="259"/>
      <c r="J651" s="260"/>
      <c r="K651" s="260"/>
      <c r="L651" s="239"/>
      <c r="M651" s="239"/>
      <c r="N651" s="239"/>
      <c r="O651" s="239"/>
      <c r="P651" s="239"/>
      <c r="Q651" s="239"/>
      <c r="R651" s="239"/>
      <c r="S651" s="239"/>
      <c r="T651" s="239"/>
      <c r="U651" s="233"/>
      <c r="V651" s="233"/>
      <c r="W651" s="254"/>
      <c r="X651" s="254"/>
      <c r="Y651" s="254"/>
      <c r="Z651" s="254"/>
      <c r="AA651" s="254"/>
      <c r="AB651" s="254"/>
      <c r="AC651" s="254"/>
      <c r="AD651" s="254"/>
      <c r="AE651" s="254"/>
      <c r="AF651" s="254"/>
      <c r="AG651" s="254"/>
      <c r="AH651" s="166"/>
      <c r="AI651" s="255"/>
      <c r="AJ651" s="255"/>
      <c r="AK651" s="255"/>
      <c r="AL651" s="255"/>
      <c r="AM651" s="255"/>
      <c r="AN651" s="255"/>
      <c r="AO651" s="255"/>
      <c r="AP651" s="255"/>
      <c r="AQ651" s="255"/>
      <c r="AR651" s="255"/>
      <c r="AS651" s="255"/>
      <c r="AT651" s="255"/>
      <c r="AU651" s="255"/>
      <c r="AV651" s="255"/>
      <c r="AW651" s="255"/>
      <c r="AX651" s="255"/>
      <c r="AY651" s="255"/>
      <c r="AZ651" s="255"/>
      <c r="BA651" s="255"/>
      <c r="BB651" s="166"/>
      <c r="BC651" s="261" t="s">
        <v>116</v>
      </c>
      <c r="BD651" s="261"/>
      <c r="BE651" s="261"/>
      <c r="BF651" s="261"/>
      <c r="BG651" s="261"/>
      <c r="BH651" s="261"/>
      <c r="BI651" s="261"/>
      <c r="BJ651" s="261"/>
      <c r="BK651" s="261"/>
      <c r="BL651" s="261"/>
      <c r="BM651" s="261"/>
    </row>
    <row r="652" spans="1:65" ht="15" customHeight="1">
      <c r="A652" s="262" t="s">
        <v>117</v>
      </c>
      <c r="B652" s="262"/>
      <c r="C652" s="263"/>
      <c r="D652" s="263"/>
      <c r="E652" s="263"/>
      <c r="F652" s="263"/>
      <c r="G652" s="263"/>
      <c r="H652" s="263"/>
      <c r="I652" s="263"/>
      <c r="J652" s="264"/>
      <c r="K652" s="264"/>
      <c r="L652" s="262" t="s">
        <v>117</v>
      </c>
      <c r="M652" s="262"/>
      <c r="N652" s="265"/>
      <c r="O652" s="265"/>
      <c r="P652" s="265"/>
      <c r="Q652" s="265"/>
      <c r="R652" s="265"/>
      <c r="S652" s="265"/>
      <c r="T652" s="265"/>
      <c r="U652" s="264"/>
      <c r="V652" s="264"/>
      <c r="W652" s="254"/>
      <c r="X652" s="254"/>
      <c r="Y652" s="254"/>
      <c r="Z652" s="254"/>
      <c r="AA652" s="254"/>
      <c r="AB652" s="254"/>
      <c r="AC652" s="254"/>
      <c r="AD652" s="254"/>
      <c r="AE652" s="254"/>
      <c r="AF652" s="254"/>
      <c r="AG652" s="254"/>
      <c r="AH652" s="166"/>
      <c r="AI652" s="209" t="s">
        <v>118</v>
      </c>
      <c r="AJ652" s="209"/>
      <c r="AK652" s="209"/>
      <c r="AL652" s="209"/>
      <c r="AM652" s="209"/>
      <c r="AN652" s="209"/>
      <c r="AO652" s="209"/>
      <c r="AP652" s="209"/>
      <c r="AQ652" s="209"/>
      <c r="AR652" s="209"/>
      <c r="AS652" s="209"/>
      <c r="AT652" s="209"/>
      <c r="AU652" s="209"/>
      <c r="AV652" s="152"/>
      <c r="AW652" s="152"/>
      <c r="AX652" s="152"/>
      <c r="AY652" s="152"/>
      <c r="AZ652" s="152"/>
      <c r="BA652" s="152"/>
      <c r="BB652" s="152"/>
      <c r="BC652" s="266"/>
      <c r="BD652" s="266"/>
      <c r="BE652" s="266"/>
      <c r="BF652" s="266"/>
      <c r="BG652" s="266"/>
      <c r="BH652" s="266"/>
      <c r="BI652" s="266"/>
      <c r="BJ652" s="266"/>
      <c r="BK652" s="266"/>
      <c r="BL652" s="266"/>
      <c r="BM652" s="267"/>
    </row>
    <row r="653" spans="1:65" ht="15" customHeight="1">
      <c r="A653" s="268" t="s">
        <v>117</v>
      </c>
      <c r="B653" s="268"/>
      <c r="C653" s="269"/>
      <c r="D653" s="269"/>
      <c r="E653" s="269"/>
      <c r="F653" s="269"/>
      <c r="G653" s="269"/>
      <c r="H653" s="269"/>
      <c r="I653" s="269"/>
      <c r="J653" s="270"/>
      <c r="K653" s="270"/>
      <c r="L653" s="268" t="s">
        <v>117</v>
      </c>
      <c r="M653" s="268"/>
      <c r="N653" s="271"/>
      <c r="O653" s="271"/>
      <c r="P653" s="271"/>
      <c r="Q653" s="271"/>
      <c r="R653" s="271"/>
      <c r="S653" s="271"/>
      <c r="T653" s="271"/>
      <c r="U653" s="270"/>
      <c r="V653" s="270"/>
      <c r="W653" s="254"/>
      <c r="X653" s="254"/>
      <c r="Y653" s="254"/>
      <c r="Z653" s="254"/>
      <c r="AA653" s="254"/>
      <c r="AB653" s="254"/>
      <c r="AC653" s="254"/>
      <c r="AD653" s="254"/>
      <c r="AE653" s="254"/>
      <c r="AF653" s="254"/>
      <c r="AG653" s="254"/>
      <c r="AH653" s="166"/>
      <c r="AI653" s="189" t="s">
        <v>119</v>
      </c>
      <c r="AJ653" s="189"/>
      <c r="AK653" s="189"/>
      <c r="AL653" s="189"/>
      <c r="AM653" s="189"/>
      <c r="AN653" s="189"/>
      <c r="AO653" s="272"/>
      <c r="AP653" s="272"/>
      <c r="AQ653" s="272"/>
      <c r="AR653" s="272"/>
      <c r="AS653" s="272"/>
      <c r="AT653" s="272"/>
      <c r="AU653" s="273"/>
      <c r="AV653" s="274" t="s">
        <v>120</v>
      </c>
      <c r="AW653" s="274"/>
      <c r="AX653" s="274"/>
      <c r="AY653" s="274"/>
      <c r="AZ653" s="274"/>
      <c r="BA653" s="274"/>
      <c r="BB653" s="240"/>
      <c r="BC653" s="275"/>
      <c r="BD653" s="275"/>
      <c r="BE653" s="275"/>
      <c r="BF653" s="275"/>
      <c r="BG653" s="276"/>
      <c r="BH653" s="277"/>
      <c r="BI653" s="275"/>
      <c r="BJ653" s="275"/>
      <c r="BK653" s="275"/>
      <c r="BL653" s="275"/>
      <c r="BM653" s="278"/>
    </row>
    <row r="654" spans="1:65" ht="15" customHeight="1">
      <c r="A654" s="279" t="s">
        <v>121</v>
      </c>
      <c r="B654" s="279"/>
      <c r="C654" s="280"/>
      <c r="D654" s="280"/>
      <c r="E654" s="280"/>
      <c r="F654" s="280"/>
      <c r="G654" s="280"/>
      <c r="H654" s="280"/>
      <c r="I654" s="280"/>
      <c r="J654" s="280"/>
      <c r="K654" s="280"/>
      <c r="L654" s="281" t="s">
        <v>122</v>
      </c>
      <c r="M654" s="282"/>
      <c r="N654" s="283"/>
      <c r="O654" s="283"/>
      <c r="P654" s="283"/>
      <c r="Q654" s="283"/>
      <c r="R654" s="283"/>
      <c r="S654" s="283"/>
      <c r="T654" s="283"/>
      <c r="U654" s="283"/>
      <c r="V654" s="283"/>
      <c r="W654" s="254"/>
      <c r="X654" s="254"/>
      <c r="Y654" s="254"/>
      <c r="Z654" s="254"/>
      <c r="AA654" s="254"/>
      <c r="AB654" s="254"/>
      <c r="AC654" s="254"/>
      <c r="AD654" s="254"/>
      <c r="AE654" s="254"/>
      <c r="AF654" s="254"/>
      <c r="AG654" s="254"/>
      <c r="AH654" s="166"/>
      <c r="AI654" s="189"/>
      <c r="AJ654" s="189"/>
      <c r="AK654" s="189"/>
      <c r="AL654" s="189"/>
      <c r="AM654" s="189"/>
      <c r="AN654" s="189"/>
      <c r="AO654" s="217"/>
      <c r="AP654" s="217"/>
      <c r="AQ654" s="217"/>
      <c r="AR654" s="217"/>
      <c r="AS654" s="217"/>
      <c r="AT654" s="217"/>
      <c r="AU654" s="284"/>
      <c r="AV654" s="274" t="s">
        <v>123</v>
      </c>
      <c r="AW654" s="274"/>
      <c r="AX654" s="274"/>
      <c r="AY654" s="274"/>
      <c r="AZ654" s="274"/>
      <c r="BA654" s="274"/>
      <c r="BB654" s="240"/>
      <c r="BC654" s="275"/>
      <c r="BD654" s="275"/>
      <c r="BE654" s="275"/>
      <c r="BF654" s="275"/>
      <c r="BG654" s="276"/>
      <c r="BH654" s="277"/>
      <c r="BI654" s="275"/>
      <c r="BJ654" s="275"/>
      <c r="BK654" s="275"/>
      <c r="BL654" s="275"/>
      <c r="BM654" s="278"/>
    </row>
    <row r="655" spans="1:65" ht="15" customHeight="1">
      <c r="A655" s="189" t="s">
        <v>124</v>
      </c>
      <c r="B655" s="189"/>
      <c r="C655" s="190"/>
      <c r="D655" s="190"/>
      <c r="E655" s="190"/>
      <c r="F655" s="190"/>
      <c r="G655" s="190"/>
      <c r="H655" s="190"/>
      <c r="I655" s="190"/>
      <c r="J655" s="190"/>
      <c r="K655" s="190"/>
      <c r="L655" s="246" t="s">
        <v>125</v>
      </c>
      <c r="M655" s="274"/>
      <c r="N655" s="190"/>
      <c r="O655" s="190"/>
      <c r="P655" s="190"/>
      <c r="Q655" s="190"/>
      <c r="R655" s="190"/>
      <c r="S655" s="190"/>
      <c r="T655" s="190"/>
      <c r="U655" s="190"/>
      <c r="V655" s="190"/>
      <c r="W655" s="254"/>
      <c r="X655" s="254"/>
      <c r="Y655" s="254"/>
      <c r="Z655" s="254"/>
      <c r="AA655" s="254"/>
      <c r="AB655" s="254"/>
      <c r="AC655" s="254"/>
      <c r="AD655" s="254"/>
      <c r="AE655" s="254"/>
      <c r="AF655" s="254"/>
      <c r="AG655" s="254"/>
      <c r="AH655" s="166"/>
      <c r="AI655" s="285" t="s">
        <v>126</v>
      </c>
      <c r="AJ655" s="285"/>
      <c r="AK655" s="285"/>
      <c r="AL655" s="285"/>
      <c r="AM655" s="285"/>
      <c r="AN655" s="285"/>
      <c r="AO655" s="145"/>
      <c r="AP655" s="145"/>
      <c r="AQ655" s="145"/>
      <c r="AR655" s="145"/>
      <c r="AS655" s="145"/>
      <c r="AT655" s="145"/>
      <c r="AU655" s="286"/>
      <c r="AV655" s="274" t="s">
        <v>127</v>
      </c>
      <c r="AW655" s="274"/>
      <c r="AX655" s="274"/>
      <c r="AY655" s="274"/>
      <c r="AZ655" s="274"/>
      <c r="BA655" s="274"/>
      <c r="BB655" s="240"/>
      <c r="BC655" s="275"/>
      <c r="BD655" s="275"/>
      <c r="BE655" s="275"/>
      <c r="BF655" s="275"/>
      <c r="BG655" s="276"/>
      <c r="BH655" s="277"/>
      <c r="BI655" s="275"/>
      <c r="BJ655" s="275"/>
      <c r="BK655" s="275"/>
      <c r="BL655" s="275"/>
      <c r="BM655" s="278"/>
    </row>
    <row r="656" spans="1:65" ht="15" customHeight="1">
      <c r="A656" s="285" t="s">
        <v>128</v>
      </c>
      <c r="B656" s="285"/>
      <c r="C656" s="287"/>
      <c r="D656" s="287"/>
      <c r="E656" s="287"/>
      <c r="F656" s="287"/>
      <c r="G656" s="287"/>
      <c r="H656" s="287"/>
      <c r="I656" s="287"/>
      <c r="J656" s="287"/>
      <c r="K656" s="287"/>
      <c r="L656" s="288" t="s">
        <v>129</v>
      </c>
      <c r="M656" s="269"/>
      <c r="N656" s="287"/>
      <c r="O656" s="287"/>
      <c r="P656" s="287"/>
      <c r="Q656" s="287"/>
      <c r="R656" s="287"/>
      <c r="S656" s="287"/>
      <c r="T656" s="287"/>
      <c r="U656" s="287"/>
      <c r="V656" s="287"/>
      <c r="W656" s="254"/>
      <c r="X656" s="254"/>
      <c r="Y656" s="254"/>
      <c r="Z656" s="254"/>
      <c r="AA656" s="254"/>
      <c r="AB656" s="254"/>
      <c r="AC656" s="254"/>
      <c r="AD656" s="254"/>
      <c r="AE656" s="254"/>
      <c r="AF656" s="254"/>
      <c r="AG656" s="254"/>
      <c r="AH656" s="289"/>
      <c r="AI656" s="285"/>
      <c r="AJ656" s="285"/>
      <c r="AK656" s="285"/>
      <c r="AL656" s="285"/>
      <c r="AM656" s="285"/>
      <c r="AN656" s="285"/>
      <c r="AO656" s="180"/>
      <c r="AP656" s="180"/>
      <c r="AQ656" s="180"/>
      <c r="AR656" s="180"/>
      <c r="AS656" s="180"/>
      <c r="AT656" s="180"/>
      <c r="AU656" s="290"/>
      <c r="AV656" s="291" t="s">
        <v>130</v>
      </c>
      <c r="AW656" s="291"/>
      <c r="AX656" s="291"/>
      <c r="AY656" s="291"/>
      <c r="AZ656" s="291"/>
      <c r="BA656" s="291"/>
      <c r="BB656" s="292"/>
      <c r="BC656" s="180"/>
      <c r="BD656" s="180"/>
      <c r="BE656" s="180"/>
      <c r="BF656" s="180"/>
      <c r="BG656" s="290"/>
      <c r="BH656" s="292"/>
      <c r="BI656" s="180"/>
      <c r="BJ656" s="180"/>
      <c r="BK656" s="180"/>
      <c r="BL656" s="180"/>
      <c r="BM656" s="293"/>
    </row>
    <row r="657" spans="1:65" ht="13.5" customHeight="1">
      <c r="A657" s="144" t="s">
        <v>63</v>
      </c>
      <c r="B657" s="145"/>
      <c r="C657" s="145"/>
      <c r="D657" s="145"/>
      <c r="E657" s="145"/>
      <c r="F657" s="145"/>
      <c r="G657" s="145"/>
      <c r="H657" s="145"/>
      <c r="I657" s="145"/>
      <c r="J657" s="145"/>
      <c r="K657" s="146"/>
      <c r="L657" s="146" t="s">
        <v>64</v>
      </c>
      <c r="M657" s="145"/>
      <c r="N657" s="145"/>
      <c r="O657" s="145"/>
      <c r="P657" s="145"/>
      <c r="Q657" s="145"/>
      <c r="R657" s="145"/>
      <c r="S657" s="145"/>
      <c r="T657" s="145"/>
      <c r="U657" s="145"/>
      <c r="V657" s="145"/>
      <c r="W657" s="145"/>
      <c r="X657" s="145"/>
      <c r="Y657" s="145"/>
      <c r="Z657" s="145"/>
      <c r="AA657" s="145"/>
      <c r="AB657" s="145"/>
      <c r="AC657" s="145"/>
      <c r="AD657" s="145"/>
      <c r="AE657" s="145"/>
      <c r="AF657" s="145"/>
      <c r="AG657" s="145"/>
      <c r="AH657" s="145"/>
      <c r="AI657" s="145"/>
      <c r="AJ657" s="145"/>
      <c r="AK657" s="147"/>
      <c r="AL657" s="155"/>
      <c r="AM657" s="156" t="s">
        <v>65</v>
      </c>
      <c r="AN657" s="158"/>
      <c r="AO657" s="158"/>
      <c r="AP657" s="158"/>
      <c r="AQ657" s="157" t="str">
        <f>'(7) vstupní data'!$B$7</f>
        <v>Český pohár</v>
      </c>
      <c r="AR657" s="157"/>
      <c r="AS657" s="157"/>
      <c r="AT657" s="157"/>
      <c r="AU657" s="157"/>
      <c r="AV657" s="157"/>
      <c r="AW657" s="157"/>
      <c r="AX657" s="157"/>
      <c r="AY657" s="157"/>
      <c r="AZ657" s="157"/>
      <c r="BA657" s="157"/>
      <c r="BB657" s="157"/>
      <c r="BC657" s="157"/>
      <c r="BD657" s="157"/>
      <c r="BE657" s="157"/>
      <c r="BF657" s="145"/>
      <c r="BG657" s="145"/>
      <c r="BH657" s="145"/>
      <c r="BI657" s="145"/>
      <c r="BJ657" s="294" t="s">
        <v>66</v>
      </c>
      <c r="BK657" s="294"/>
      <c r="BL657" s="294"/>
      <c r="BM657" s="294"/>
    </row>
    <row r="658" spans="1:65" ht="13.5" customHeight="1">
      <c r="A658" s="144"/>
      <c r="B658" s="145"/>
      <c r="C658" s="154" t="s">
        <v>67</v>
      </c>
      <c r="D658" s="145"/>
      <c r="E658" s="145"/>
      <c r="F658" s="145"/>
      <c r="G658" s="145"/>
      <c r="H658" s="145"/>
      <c r="I658" s="145"/>
      <c r="J658" s="145"/>
      <c r="K658" s="146"/>
      <c r="L658" s="145"/>
      <c r="M658" s="145"/>
      <c r="N658" s="145"/>
      <c r="O658" s="145"/>
      <c r="P658" s="145"/>
      <c r="Q658" s="145"/>
      <c r="R658" s="145"/>
      <c r="S658" s="145"/>
      <c r="T658" s="145"/>
      <c r="U658" s="145"/>
      <c r="V658" s="145"/>
      <c r="W658" s="145"/>
      <c r="X658" s="145"/>
      <c r="Y658" s="145"/>
      <c r="Z658" s="145"/>
      <c r="AA658" s="145"/>
      <c r="AB658" s="145"/>
      <c r="AC658" s="145"/>
      <c r="AD658" s="145"/>
      <c r="AE658" s="145"/>
      <c r="AF658" s="145"/>
      <c r="AG658" s="145"/>
      <c r="AH658" s="145"/>
      <c r="AI658" s="145"/>
      <c r="AJ658" s="145"/>
      <c r="AK658" s="145"/>
      <c r="AL658" s="155"/>
      <c r="AM658" s="156" t="s">
        <v>68</v>
      </c>
      <c r="AN658" s="156"/>
      <c r="AO658" s="156"/>
      <c r="AP658" s="156"/>
      <c r="AQ658" s="157">
        <f>'(7) vstupní data'!$B$9</f>
        <v>0</v>
      </c>
      <c r="AR658" s="157"/>
      <c r="AS658" s="157"/>
      <c r="AT658" s="157"/>
      <c r="AU658" s="157"/>
      <c r="AV658" s="157"/>
      <c r="AW658" s="157"/>
      <c r="AX658" s="157"/>
      <c r="AY658" s="157"/>
      <c r="AZ658" s="157"/>
      <c r="BA658" s="157"/>
      <c r="BB658" s="157"/>
      <c r="BC658" s="157"/>
      <c r="BD658" s="157"/>
      <c r="BE658" s="157"/>
      <c r="BF658" s="145"/>
      <c r="BG658" s="145"/>
      <c r="BH658" s="145"/>
      <c r="BI658" s="145"/>
      <c r="BJ658" s="294"/>
      <c r="BK658" s="294"/>
      <c r="BL658" s="294"/>
      <c r="BM658" s="294"/>
    </row>
    <row r="659" spans="1:65" ht="13.5" customHeight="1">
      <c r="A659" s="144"/>
      <c r="B659" s="145"/>
      <c r="C659" s="145" t="s">
        <v>69</v>
      </c>
      <c r="D659" s="145"/>
      <c r="E659" s="145"/>
      <c r="F659" s="145"/>
      <c r="G659" s="145"/>
      <c r="H659" s="145"/>
      <c r="I659" s="145"/>
      <c r="J659" s="145"/>
      <c r="K659" s="158" t="s">
        <v>70</v>
      </c>
      <c r="L659" s="145"/>
      <c r="M659" s="145"/>
      <c r="N659" s="145"/>
      <c r="O659" s="159" t="str">
        <f>VLOOKUP(BL659,'(7) vstupní data'!$H$2:$P$29,2,0)</f>
        <v>TJ Orion Praha</v>
      </c>
      <c r="P659" s="159"/>
      <c r="Q659" s="159"/>
      <c r="R659" s="159"/>
      <c r="S659" s="159"/>
      <c r="T659" s="159"/>
      <c r="U659" s="159"/>
      <c r="V659" s="159"/>
      <c r="W659" s="159"/>
      <c r="X659" s="160" t="s">
        <v>71</v>
      </c>
      <c r="Y659" s="160"/>
      <c r="Z659" s="160"/>
      <c r="AA659" s="160"/>
      <c r="AB659" s="161" t="str">
        <f>VLOOKUP(BL659,'(7) vstupní data'!$H$2:$P$29,6,0)</f>
        <v>VK České Budějovice</v>
      </c>
      <c r="AC659" s="161"/>
      <c r="AD659" s="161"/>
      <c r="AE659" s="161"/>
      <c r="AF659" s="161"/>
      <c r="AG659" s="161"/>
      <c r="AH659" s="161"/>
      <c r="AI659" s="161"/>
      <c r="AJ659" s="161"/>
      <c r="AK659" s="145"/>
      <c r="AL659" s="155"/>
      <c r="AM659" s="156" t="s">
        <v>72</v>
      </c>
      <c r="AN659" s="158"/>
      <c r="AO659" s="158"/>
      <c r="AP659" s="158"/>
      <c r="AQ659" s="157" t="str">
        <f>'(7) vstupní data'!$B$8</f>
        <v>starší žákyně</v>
      </c>
      <c r="AR659" s="157"/>
      <c r="AS659" s="157"/>
      <c r="AT659" s="157"/>
      <c r="AU659" s="157"/>
      <c r="AV659" s="157"/>
      <c r="AW659" s="157"/>
      <c r="AX659" s="157"/>
      <c r="AY659" s="157"/>
      <c r="AZ659" s="157"/>
      <c r="BA659" s="157"/>
      <c r="BB659" s="157"/>
      <c r="BC659" s="157"/>
      <c r="BD659" s="157"/>
      <c r="BE659" s="157"/>
      <c r="BF659" s="162"/>
      <c r="BG659" s="162"/>
      <c r="BH659" s="162"/>
      <c r="BI659" s="162"/>
      <c r="BJ659" s="163" t="str">
        <f>LEFT('(7) vstupní data'!$B$6,2)</f>
        <v>25</v>
      </c>
      <c r="BK659" s="164" t="s">
        <v>73</v>
      </c>
      <c r="BL659" s="165">
        <f>'(7) vstupní data'!H18</f>
        <v>17</v>
      </c>
      <c r="BM659" s="165"/>
    </row>
    <row r="660" spans="1:65" ht="13.5" customHeight="1">
      <c r="A660" s="144"/>
      <c r="B660" s="166"/>
      <c r="C660" s="145"/>
      <c r="D660" s="145"/>
      <c r="E660" s="145"/>
      <c r="F660" s="145"/>
      <c r="G660" s="145"/>
      <c r="H660" s="145"/>
      <c r="I660" s="145"/>
      <c r="J660" s="145"/>
      <c r="K660" s="167"/>
      <c r="L660" s="167"/>
      <c r="M660" s="167"/>
      <c r="N660" s="167"/>
      <c r="O660" s="168"/>
      <c r="P660" s="169"/>
      <c r="Q660" s="169"/>
      <c r="R660" s="169"/>
      <c r="S660" s="169"/>
      <c r="T660" s="169"/>
      <c r="U660" s="169"/>
      <c r="V660" s="169"/>
      <c r="W660" s="169"/>
      <c r="X660" s="170"/>
      <c r="Y660" s="170"/>
      <c r="Z660" s="170"/>
      <c r="AA660" s="170"/>
      <c r="AB660" s="168"/>
      <c r="AC660" s="169"/>
      <c r="AD660" s="169"/>
      <c r="AE660" s="169"/>
      <c r="AF660" s="169"/>
      <c r="AG660" s="169"/>
      <c r="AH660" s="169"/>
      <c r="AI660" s="169"/>
      <c r="AJ660" s="169"/>
      <c r="AK660" s="145"/>
      <c r="AL660" s="144"/>
      <c r="AM660" s="158"/>
      <c r="AN660" s="158"/>
      <c r="AO660" s="158"/>
      <c r="AP660" s="158"/>
      <c r="AQ660" s="166"/>
      <c r="AR660" s="162"/>
      <c r="AS660" s="162"/>
      <c r="AT660" s="162"/>
      <c r="AU660" s="162"/>
      <c r="AV660" s="162"/>
      <c r="AW660" s="162"/>
      <c r="AX660" s="162"/>
      <c r="AY660" s="162"/>
      <c r="AZ660" s="162"/>
      <c r="BA660" s="162"/>
      <c r="BB660" s="162"/>
      <c r="BC660" s="162"/>
      <c r="BD660" s="162"/>
      <c r="BE660" s="162"/>
      <c r="BF660" s="162"/>
      <c r="BG660" s="162"/>
      <c r="BH660" s="162"/>
      <c r="BI660" s="162"/>
      <c r="BJ660" s="163"/>
      <c r="BK660" s="164"/>
      <c r="BL660" s="165"/>
      <c r="BM660" s="165"/>
    </row>
    <row r="661" spans="1:65" ht="13.5" customHeight="1">
      <c r="A661" s="171" t="s">
        <v>53</v>
      </c>
      <c r="B661" s="172"/>
      <c r="C661" s="172"/>
      <c r="D661" s="172"/>
      <c r="E661" s="172"/>
      <c r="F661" s="173" t="str">
        <f>'(7) vstupní data'!$B$11</f>
        <v>3.skupina</v>
      </c>
      <c r="G661" s="173"/>
      <c r="H661" s="173"/>
      <c r="I661" s="173"/>
      <c r="J661" s="173"/>
      <c r="K661" s="172"/>
      <c r="L661" s="172" t="s">
        <v>74</v>
      </c>
      <c r="M661" s="174">
        <f>VLOOKUP(BL659,'(7) tabulka + rozpis'!$D$23:$G$37,2,0)</f>
        <v>0.375</v>
      </c>
      <c r="N661" s="174"/>
      <c r="O661" s="174"/>
      <c r="P661" s="172" t="s">
        <v>75</v>
      </c>
      <c r="Q661" s="175"/>
      <c r="R661" s="176" t="s">
        <v>76</v>
      </c>
      <c r="S661" s="176"/>
      <c r="T661" s="176"/>
      <c r="U661" s="176"/>
      <c r="V661" s="177" t="str">
        <f>'(7) vstupní data'!$B$1</f>
        <v>TJ Orion Praha</v>
      </c>
      <c r="W661" s="177"/>
      <c r="X661" s="177"/>
      <c r="Y661" s="177"/>
      <c r="Z661" s="177"/>
      <c r="AA661" s="177"/>
      <c r="AB661" s="177"/>
      <c r="AC661" s="177"/>
      <c r="AD661" s="177"/>
      <c r="AE661" s="177"/>
      <c r="AF661" s="177"/>
      <c r="AG661" s="177"/>
      <c r="AH661" s="177"/>
      <c r="AI661" s="177"/>
      <c r="AJ661" s="177"/>
      <c r="AK661" s="177"/>
      <c r="AL661" s="178" t="s">
        <v>77</v>
      </c>
      <c r="AM661" s="179"/>
      <c r="AN661" s="179"/>
      <c r="AO661" s="179"/>
      <c r="AP661" s="180"/>
      <c r="AQ661" s="181" t="s">
        <v>78</v>
      </c>
      <c r="AR661" s="181"/>
      <c r="AS661" s="181"/>
      <c r="AT661" s="181"/>
      <c r="AU661" s="181"/>
      <c r="AV661" s="181"/>
      <c r="AW661" s="181"/>
      <c r="AX661" s="181"/>
      <c r="AY661" s="181"/>
      <c r="AZ661" s="181"/>
      <c r="BA661" s="181"/>
      <c r="BB661" s="181"/>
      <c r="BC661" s="181"/>
      <c r="BD661" s="181"/>
      <c r="BE661" s="180"/>
      <c r="BF661" s="180"/>
      <c r="BG661" s="180"/>
      <c r="BH661" s="180"/>
      <c r="BI661" s="180"/>
      <c r="BJ661" s="163"/>
      <c r="BK661" s="164"/>
      <c r="BL661" s="165"/>
      <c r="BM661" s="165"/>
    </row>
    <row r="662" spans="1:65" ht="13.5" customHeight="1">
      <c r="A662" s="182"/>
      <c r="B662" s="183" t="s">
        <v>79</v>
      </c>
      <c r="C662" s="183"/>
      <c r="D662" s="183"/>
      <c r="E662" s="183"/>
      <c r="F662" s="183"/>
      <c r="G662" s="183"/>
      <c r="H662" s="183"/>
      <c r="I662" s="183"/>
      <c r="J662" s="183"/>
      <c r="K662" s="183"/>
      <c r="L662" s="183"/>
      <c r="M662" s="183"/>
      <c r="N662" s="183"/>
      <c r="O662" s="183" t="s">
        <v>80</v>
      </c>
      <c r="P662" s="183"/>
      <c r="Q662" s="183"/>
      <c r="R662" s="183"/>
      <c r="S662" s="183"/>
      <c r="T662" s="183"/>
      <c r="U662" s="183"/>
      <c r="V662" s="183"/>
      <c r="W662" s="183"/>
      <c r="X662" s="183"/>
      <c r="Y662" s="183"/>
      <c r="Z662" s="183"/>
      <c r="AA662" s="183"/>
      <c r="AB662" s="183" t="s">
        <v>81</v>
      </c>
      <c r="AC662" s="183"/>
      <c r="AD662" s="183"/>
      <c r="AE662" s="183"/>
      <c r="AF662" s="183"/>
      <c r="AG662" s="183"/>
      <c r="AH662" s="183"/>
      <c r="AI662" s="183"/>
      <c r="AJ662" s="183"/>
      <c r="AK662" s="183"/>
      <c r="AL662" s="183"/>
      <c r="AM662" s="183"/>
      <c r="AN662" s="183"/>
      <c r="AO662" s="183" t="s">
        <v>82</v>
      </c>
      <c r="AP662" s="183"/>
      <c r="AQ662" s="183"/>
      <c r="AR662" s="183"/>
      <c r="AS662" s="183"/>
      <c r="AT662" s="183"/>
      <c r="AU662" s="183"/>
      <c r="AV662" s="183"/>
      <c r="AW662" s="183"/>
      <c r="AX662" s="183"/>
      <c r="AY662" s="183"/>
      <c r="AZ662" s="183"/>
      <c r="BA662" s="183"/>
      <c r="BB662" s="183" t="s">
        <v>83</v>
      </c>
      <c r="BC662" s="183"/>
      <c r="BD662" s="183"/>
      <c r="BE662" s="183"/>
      <c r="BF662" s="183"/>
      <c r="BG662" s="183"/>
      <c r="BH662" s="183"/>
      <c r="BI662" s="183"/>
      <c r="BJ662" s="184"/>
      <c r="BK662" s="184"/>
      <c r="BL662" s="184"/>
      <c r="BM662" s="185"/>
    </row>
    <row r="663" spans="1:65" ht="13.5" customHeight="1">
      <c r="A663" s="155"/>
      <c r="B663" s="187" t="s">
        <v>84</v>
      </c>
      <c r="C663" s="187"/>
      <c r="D663" s="187"/>
      <c r="E663" s="187"/>
      <c r="F663" s="187"/>
      <c r="G663" s="187"/>
      <c r="H663" s="188" t="s">
        <v>85</v>
      </c>
      <c r="I663" s="188"/>
      <c r="J663" s="188"/>
      <c r="K663" s="188"/>
      <c r="L663" s="188"/>
      <c r="M663" s="188"/>
      <c r="N663" s="166"/>
      <c r="O663" s="187" t="s">
        <v>84</v>
      </c>
      <c r="P663" s="187"/>
      <c r="Q663" s="187"/>
      <c r="R663" s="187"/>
      <c r="S663" s="187"/>
      <c r="T663" s="187"/>
      <c r="U663" s="188" t="s">
        <v>85</v>
      </c>
      <c r="V663" s="188"/>
      <c r="W663" s="188"/>
      <c r="X663" s="188"/>
      <c r="Y663" s="188"/>
      <c r="Z663" s="188"/>
      <c r="AA663" s="166"/>
      <c r="AB663" s="187" t="s">
        <v>84</v>
      </c>
      <c r="AC663" s="187"/>
      <c r="AD663" s="187"/>
      <c r="AE663" s="187"/>
      <c r="AF663" s="187"/>
      <c r="AG663" s="187"/>
      <c r="AH663" s="188" t="s">
        <v>85</v>
      </c>
      <c r="AI663" s="188"/>
      <c r="AJ663" s="188"/>
      <c r="AK663" s="188"/>
      <c r="AL663" s="188"/>
      <c r="AM663" s="188"/>
      <c r="AN663" s="166"/>
      <c r="AO663" s="187" t="s">
        <v>84</v>
      </c>
      <c r="AP663" s="187"/>
      <c r="AQ663" s="187"/>
      <c r="AR663" s="187"/>
      <c r="AS663" s="187"/>
      <c r="AT663" s="187"/>
      <c r="AU663" s="188" t="s">
        <v>85</v>
      </c>
      <c r="AV663" s="188"/>
      <c r="AW663" s="188"/>
      <c r="AX663" s="188"/>
      <c r="AY663" s="188"/>
      <c r="AZ663" s="188"/>
      <c r="BA663" s="166"/>
      <c r="BB663" s="187" t="s">
        <v>84</v>
      </c>
      <c r="BC663" s="187"/>
      <c r="BD663" s="187"/>
      <c r="BE663" s="187"/>
      <c r="BF663" s="187"/>
      <c r="BG663" s="187"/>
      <c r="BH663" s="188" t="s">
        <v>85</v>
      </c>
      <c r="BI663" s="188"/>
      <c r="BJ663" s="188"/>
      <c r="BK663" s="188"/>
      <c r="BL663" s="188"/>
      <c r="BM663" s="188"/>
    </row>
    <row r="664" spans="1:65" ht="13.5" customHeight="1">
      <c r="A664" s="155"/>
      <c r="B664" s="189" t="s">
        <v>86</v>
      </c>
      <c r="C664" s="189"/>
      <c r="D664" s="189"/>
      <c r="E664" s="189"/>
      <c r="F664" s="189"/>
      <c r="G664" s="189"/>
      <c r="H664" s="190" t="s">
        <v>86</v>
      </c>
      <c r="I664" s="190"/>
      <c r="J664" s="190"/>
      <c r="K664" s="190"/>
      <c r="L664" s="190"/>
      <c r="M664" s="190"/>
      <c r="N664" s="166"/>
      <c r="O664" s="189" t="s">
        <v>86</v>
      </c>
      <c r="P664" s="189"/>
      <c r="Q664" s="189"/>
      <c r="R664" s="189"/>
      <c r="S664" s="189"/>
      <c r="T664" s="189"/>
      <c r="U664" s="190" t="s">
        <v>86</v>
      </c>
      <c r="V664" s="190"/>
      <c r="W664" s="190"/>
      <c r="X664" s="190"/>
      <c r="Y664" s="190"/>
      <c r="Z664" s="190"/>
      <c r="AA664" s="166"/>
      <c r="AB664" s="189" t="s">
        <v>86</v>
      </c>
      <c r="AC664" s="189"/>
      <c r="AD664" s="189"/>
      <c r="AE664" s="189"/>
      <c r="AF664" s="189"/>
      <c r="AG664" s="189"/>
      <c r="AH664" s="190" t="s">
        <v>86</v>
      </c>
      <c r="AI664" s="190"/>
      <c r="AJ664" s="190"/>
      <c r="AK664" s="190"/>
      <c r="AL664" s="190"/>
      <c r="AM664" s="190"/>
      <c r="AN664" s="166"/>
      <c r="AO664" s="189" t="s">
        <v>86</v>
      </c>
      <c r="AP664" s="189"/>
      <c r="AQ664" s="189"/>
      <c r="AR664" s="189"/>
      <c r="AS664" s="189"/>
      <c r="AT664" s="189"/>
      <c r="AU664" s="190" t="s">
        <v>86</v>
      </c>
      <c r="AV664" s="190"/>
      <c r="AW664" s="190"/>
      <c r="AX664" s="190"/>
      <c r="AY664" s="190"/>
      <c r="AZ664" s="190"/>
      <c r="BA664" s="166"/>
      <c r="BB664" s="189" t="s">
        <v>86</v>
      </c>
      <c r="BC664" s="189"/>
      <c r="BD664" s="189"/>
      <c r="BE664" s="189"/>
      <c r="BF664" s="189"/>
      <c r="BG664" s="189"/>
      <c r="BH664" s="190" t="s">
        <v>86</v>
      </c>
      <c r="BI664" s="190"/>
      <c r="BJ664" s="190"/>
      <c r="BK664" s="190"/>
      <c r="BL664" s="190"/>
      <c r="BM664" s="190"/>
    </row>
    <row r="665" spans="1:65" ht="13.5" customHeight="1">
      <c r="A665" s="191" t="s">
        <v>87</v>
      </c>
      <c r="B665" s="192">
        <v>1</v>
      </c>
      <c r="C665" s="193"/>
      <c r="D665" s="194"/>
      <c r="E665" s="194"/>
      <c r="F665" s="195" t="s">
        <v>88</v>
      </c>
      <c r="G665" s="195" t="s">
        <v>89</v>
      </c>
      <c r="H665" s="194">
        <v>1</v>
      </c>
      <c r="I665" s="193"/>
      <c r="J665" s="194"/>
      <c r="K665" s="194"/>
      <c r="L665" s="195" t="s">
        <v>88</v>
      </c>
      <c r="M665" s="196" t="s">
        <v>89</v>
      </c>
      <c r="N665" s="166"/>
      <c r="O665" s="192">
        <v>1</v>
      </c>
      <c r="P665" s="193"/>
      <c r="Q665" s="194"/>
      <c r="R665" s="194"/>
      <c r="S665" s="195" t="s">
        <v>88</v>
      </c>
      <c r="T665" s="195" t="s">
        <v>89</v>
      </c>
      <c r="U665" s="194">
        <v>1</v>
      </c>
      <c r="V665" s="193"/>
      <c r="W665" s="194"/>
      <c r="X665" s="194"/>
      <c r="Y665" s="195" t="s">
        <v>88</v>
      </c>
      <c r="Z665" s="196" t="s">
        <v>89</v>
      </c>
      <c r="AA665" s="166"/>
      <c r="AB665" s="192">
        <v>1</v>
      </c>
      <c r="AC665" s="193"/>
      <c r="AD665" s="194"/>
      <c r="AE665" s="194"/>
      <c r="AF665" s="195" t="s">
        <v>88</v>
      </c>
      <c r="AG665" s="195" t="s">
        <v>89</v>
      </c>
      <c r="AH665" s="194">
        <v>1</v>
      </c>
      <c r="AI665" s="193"/>
      <c r="AJ665" s="194"/>
      <c r="AK665" s="194"/>
      <c r="AL665" s="195" t="s">
        <v>88</v>
      </c>
      <c r="AM665" s="196" t="s">
        <v>89</v>
      </c>
      <c r="AN665" s="166"/>
      <c r="AO665" s="192">
        <v>1</v>
      </c>
      <c r="AP665" s="193"/>
      <c r="AQ665" s="194"/>
      <c r="AR665" s="194"/>
      <c r="AS665" s="195" t="s">
        <v>88</v>
      </c>
      <c r="AT665" s="195" t="s">
        <v>89</v>
      </c>
      <c r="AU665" s="194">
        <v>1</v>
      </c>
      <c r="AV665" s="193"/>
      <c r="AW665" s="194"/>
      <c r="AX665" s="194"/>
      <c r="AY665" s="195" t="s">
        <v>88</v>
      </c>
      <c r="AZ665" s="196" t="s">
        <v>89</v>
      </c>
      <c r="BA665" s="166"/>
      <c r="BB665" s="192">
        <v>1</v>
      </c>
      <c r="BC665" s="193"/>
      <c r="BD665" s="194"/>
      <c r="BE665" s="194"/>
      <c r="BF665" s="195" t="s">
        <v>88</v>
      </c>
      <c r="BG665" s="195" t="s">
        <v>89</v>
      </c>
      <c r="BH665" s="194">
        <v>1</v>
      </c>
      <c r="BI665" s="193"/>
      <c r="BJ665" s="194"/>
      <c r="BK665" s="194"/>
      <c r="BL665" s="195" t="s">
        <v>88</v>
      </c>
      <c r="BM665" s="196" t="s">
        <v>89</v>
      </c>
    </row>
    <row r="666" spans="1:65" ht="13.5" customHeight="1">
      <c r="A666" s="191"/>
      <c r="B666" s="192"/>
      <c r="C666" s="193"/>
      <c r="D666" s="194"/>
      <c r="E666" s="194"/>
      <c r="F666" s="195"/>
      <c r="G666" s="195"/>
      <c r="H666" s="194"/>
      <c r="I666" s="193"/>
      <c r="J666" s="194"/>
      <c r="K666" s="194"/>
      <c r="L666" s="195"/>
      <c r="M666" s="196"/>
      <c r="N666" s="166"/>
      <c r="O666" s="192"/>
      <c r="P666" s="193"/>
      <c r="Q666" s="194"/>
      <c r="R666" s="194"/>
      <c r="S666" s="195"/>
      <c r="T666" s="195"/>
      <c r="U666" s="194"/>
      <c r="V666" s="193"/>
      <c r="W666" s="194"/>
      <c r="X666" s="194"/>
      <c r="Y666" s="195"/>
      <c r="Z666" s="196"/>
      <c r="AA666" s="166"/>
      <c r="AB666" s="192"/>
      <c r="AC666" s="193"/>
      <c r="AD666" s="194"/>
      <c r="AE666" s="194"/>
      <c r="AF666" s="195"/>
      <c r="AG666" s="195"/>
      <c r="AH666" s="194"/>
      <c r="AI666" s="193"/>
      <c r="AJ666" s="194"/>
      <c r="AK666" s="194"/>
      <c r="AL666" s="195"/>
      <c r="AM666" s="196"/>
      <c r="AN666" s="166"/>
      <c r="AO666" s="192"/>
      <c r="AP666" s="193"/>
      <c r="AQ666" s="194"/>
      <c r="AR666" s="194"/>
      <c r="AS666" s="195"/>
      <c r="AT666" s="195"/>
      <c r="AU666" s="194"/>
      <c r="AV666" s="193"/>
      <c r="AW666" s="194"/>
      <c r="AX666" s="194"/>
      <c r="AY666" s="195"/>
      <c r="AZ666" s="196"/>
      <c r="BA666" s="166"/>
      <c r="BB666" s="192"/>
      <c r="BC666" s="193"/>
      <c r="BD666" s="194"/>
      <c r="BE666" s="194"/>
      <c r="BF666" s="195"/>
      <c r="BG666" s="195"/>
      <c r="BH666" s="194"/>
      <c r="BI666" s="193"/>
      <c r="BJ666" s="194"/>
      <c r="BK666" s="194"/>
      <c r="BL666" s="195"/>
      <c r="BM666" s="196"/>
    </row>
    <row r="667" spans="1:65" ht="13.5" customHeight="1">
      <c r="A667" s="191"/>
      <c r="B667" s="192">
        <v>2</v>
      </c>
      <c r="C667" s="193"/>
      <c r="D667" s="194"/>
      <c r="E667" s="194"/>
      <c r="F667" s="195"/>
      <c r="G667" s="195"/>
      <c r="H667" s="194">
        <v>2</v>
      </c>
      <c r="I667" s="193"/>
      <c r="J667" s="194"/>
      <c r="K667" s="194"/>
      <c r="L667" s="195"/>
      <c r="M667" s="196"/>
      <c r="N667" s="166"/>
      <c r="O667" s="192">
        <v>2</v>
      </c>
      <c r="P667" s="193"/>
      <c r="Q667" s="194"/>
      <c r="R667" s="194"/>
      <c r="S667" s="195"/>
      <c r="T667" s="195"/>
      <c r="U667" s="194">
        <v>2</v>
      </c>
      <c r="V667" s="193"/>
      <c r="W667" s="194"/>
      <c r="X667" s="194"/>
      <c r="Y667" s="195"/>
      <c r="Z667" s="196"/>
      <c r="AA667" s="166"/>
      <c r="AB667" s="192">
        <v>2</v>
      </c>
      <c r="AC667" s="193"/>
      <c r="AD667" s="194"/>
      <c r="AE667" s="194"/>
      <c r="AF667" s="195"/>
      <c r="AG667" s="195"/>
      <c r="AH667" s="194">
        <v>2</v>
      </c>
      <c r="AI667" s="193"/>
      <c r="AJ667" s="194"/>
      <c r="AK667" s="194"/>
      <c r="AL667" s="195"/>
      <c r="AM667" s="196"/>
      <c r="AN667" s="166"/>
      <c r="AO667" s="192">
        <v>2</v>
      </c>
      <c r="AP667" s="193"/>
      <c r="AQ667" s="194"/>
      <c r="AR667" s="194"/>
      <c r="AS667" s="195"/>
      <c r="AT667" s="195"/>
      <c r="AU667" s="194">
        <v>2</v>
      </c>
      <c r="AV667" s="193"/>
      <c r="AW667" s="194"/>
      <c r="AX667" s="194"/>
      <c r="AY667" s="195"/>
      <c r="AZ667" s="196"/>
      <c r="BA667" s="166"/>
      <c r="BB667" s="192">
        <v>2</v>
      </c>
      <c r="BC667" s="193"/>
      <c r="BD667" s="194"/>
      <c r="BE667" s="194"/>
      <c r="BF667" s="195"/>
      <c r="BG667" s="195"/>
      <c r="BH667" s="194">
        <v>2</v>
      </c>
      <c r="BI667" s="193"/>
      <c r="BJ667" s="194"/>
      <c r="BK667" s="194"/>
      <c r="BL667" s="195"/>
      <c r="BM667" s="196"/>
    </row>
    <row r="668" spans="1:65" ht="13.5" customHeight="1">
      <c r="A668" s="191"/>
      <c r="B668" s="192"/>
      <c r="C668" s="193"/>
      <c r="D668" s="194"/>
      <c r="E668" s="194"/>
      <c r="F668" s="195"/>
      <c r="G668" s="195"/>
      <c r="H668" s="194"/>
      <c r="I668" s="193"/>
      <c r="J668" s="194"/>
      <c r="K668" s="194"/>
      <c r="L668" s="195"/>
      <c r="M668" s="196"/>
      <c r="N668" s="166"/>
      <c r="O668" s="192"/>
      <c r="P668" s="193"/>
      <c r="Q668" s="194"/>
      <c r="R668" s="194"/>
      <c r="S668" s="195"/>
      <c r="T668" s="195"/>
      <c r="U668" s="194"/>
      <c r="V668" s="193"/>
      <c r="W668" s="194"/>
      <c r="X668" s="194"/>
      <c r="Y668" s="195"/>
      <c r="Z668" s="196"/>
      <c r="AA668" s="166"/>
      <c r="AB668" s="192"/>
      <c r="AC668" s="193"/>
      <c r="AD668" s="194"/>
      <c r="AE668" s="194"/>
      <c r="AF668" s="195"/>
      <c r="AG668" s="195"/>
      <c r="AH668" s="194"/>
      <c r="AI668" s="193"/>
      <c r="AJ668" s="194"/>
      <c r="AK668" s="194"/>
      <c r="AL668" s="195"/>
      <c r="AM668" s="196"/>
      <c r="AN668" s="166"/>
      <c r="AO668" s="192"/>
      <c r="AP668" s="193"/>
      <c r="AQ668" s="194"/>
      <c r="AR668" s="194"/>
      <c r="AS668" s="195"/>
      <c r="AT668" s="195"/>
      <c r="AU668" s="194"/>
      <c r="AV668" s="193"/>
      <c r="AW668" s="194"/>
      <c r="AX668" s="194"/>
      <c r="AY668" s="195"/>
      <c r="AZ668" s="196"/>
      <c r="BA668" s="166"/>
      <c r="BB668" s="192"/>
      <c r="BC668" s="193"/>
      <c r="BD668" s="194"/>
      <c r="BE668" s="194"/>
      <c r="BF668" s="195"/>
      <c r="BG668" s="195"/>
      <c r="BH668" s="194"/>
      <c r="BI668" s="193"/>
      <c r="BJ668" s="194"/>
      <c r="BK668" s="194"/>
      <c r="BL668" s="195"/>
      <c r="BM668" s="196"/>
    </row>
    <row r="669" spans="1:65" ht="13.5" customHeight="1">
      <c r="A669" s="191"/>
      <c r="B669" s="192">
        <v>3</v>
      </c>
      <c r="C669" s="193"/>
      <c r="D669" s="194"/>
      <c r="E669" s="194"/>
      <c r="F669" s="195"/>
      <c r="G669" s="195"/>
      <c r="H669" s="194">
        <v>3</v>
      </c>
      <c r="I669" s="193"/>
      <c r="J669" s="194"/>
      <c r="K669" s="194"/>
      <c r="L669" s="195"/>
      <c r="M669" s="196"/>
      <c r="N669" s="166"/>
      <c r="O669" s="192">
        <v>3</v>
      </c>
      <c r="P669" s="193"/>
      <c r="Q669" s="194"/>
      <c r="R669" s="194"/>
      <c r="S669" s="195"/>
      <c r="T669" s="195"/>
      <c r="U669" s="194">
        <v>3</v>
      </c>
      <c r="V669" s="193"/>
      <c r="W669" s="194"/>
      <c r="X669" s="194"/>
      <c r="Y669" s="195"/>
      <c r="Z669" s="196"/>
      <c r="AA669" s="166"/>
      <c r="AB669" s="192">
        <v>3</v>
      </c>
      <c r="AC669" s="193"/>
      <c r="AD669" s="194"/>
      <c r="AE669" s="194"/>
      <c r="AF669" s="195"/>
      <c r="AG669" s="195"/>
      <c r="AH669" s="194">
        <v>3</v>
      </c>
      <c r="AI669" s="193"/>
      <c r="AJ669" s="194"/>
      <c r="AK669" s="194"/>
      <c r="AL669" s="195"/>
      <c r="AM669" s="196"/>
      <c r="AN669" s="166"/>
      <c r="AO669" s="192">
        <v>3</v>
      </c>
      <c r="AP669" s="193"/>
      <c r="AQ669" s="194"/>
      <c r="AR669" s="194"/>
      <c r="AS669" s="195"/>
      <c r="AT669" s="195"/>
      <c r="AU669" s="194">
        <v>3</v>
      </c>
      <c r="AV669" s="193"/>
      <c r="AW669" s="194"/>
      <c r="AX669" s="194"/>
      <c r="AY669" s="195"/>
      <c r="AZ669" s="196"/>
      <c r="BA669" s="166"/>
      <c r="BB669" s="192">
        <v>3</v>
      </c>
      <c r="BC669" s="193"/>
      <c r="BD669" s="194"/>
      <c r="BE669" s="194"/>
      <c r="BF669" s="195"/>
      <c r="BG669" s="195"/>
      <c r="BH669" s="194">
        <v>3</v>
      </c>
      <c r="BI669" s="193"/>
      <c r="BJ669" s="194"/>
      <c r="BK669" s="194"/>
      <c r="BL669" s="195"/>
      <c r="BM669" s="196"/>
    </row>
    <row r="670" spans="1:65" ht="13.5" customHeight="1">
      <c r="A670" s="191"/>
      <c r="B670" s="192"/>
      <c r="C670" s="193"/>
      <c r="D670" s="194"/>
      <c r="E670" s="194"/>
      <c r="F670" s="195"/>
      <c r="G670" s="195"/>
      <c r="H670" s="194"/>
      <c r="I670" s="193"/>
      <c r="J670" s="194"/>
      <c r="K670" s="194"/>
      <c r="L670" s="195"/>
      <c r="M670" s="196"/>
      <c r="N670" s="166"/>
      <c r="O670" s="192"/>
      <c r="P670" s="193"/>
      <c r="Q670" s="194"/>
      <c r="R670" s="194"/>
      <c r="S670" s="195"/>
      <c r="T670" s="195"/>
      <c r="U670" s="194"/>
      <c r="V670" s="193"/>
      <c r="W670" s="194"/>
      <c r="X670" s="194"/>
      <c r="Y670" s="195"/>
      <c r="Z670" s="196"/>
      <c r="AA670" s="166"/>
      <c r="AB670" s="192"/>
      <c r="AC670" s="193"/>
      <c r="AD670" s="194"/>
      <c r="AE670" s="194"/>
      <c r="AF670" s="195"/>
      <c r="AG670" s="195"/>
      <c r="AH670" s="194"/>
      <c r="AI670" s="193"/>
      <c r="AJ670" s="194"/>
      <c r="AK670" s="194"/>
      <c r="AL670" s="195"/>
      <c r="AM670" s="196"/>
      <c r="AN670" s="166"/>
      <c r="AO670" s="192"/>
      <c r="AP670" s="193"/>
      <c r="AQ670" s="194"/>
      <c r="AR670" s="194"/>
      <c r="AS670" s="195"/>
      <c r="AT670" s="195"/>
      <c r="AU670" s="194"/>
      <c r="AV670" s="193"/>
      <c r="AW670" s="194"/>
      <c r="AX670" s="194"/>
      <c r="AY670" s="195"/>
      <c r="AZ670" s="196"/>
      <c r="BA670" s="166"/>
      <c r="BB670" s="192"/>
      <c r="BC670" s="193"/>
      <c r="BD670" s="194"/>
      <c r="BE670" s="194"/>
      <c r="BF670" s="195"/>
      <c r="BG670" s="195"/>
      <c r="BH670" s="194"/>
      <c r="BI670" s="193"/>
      <c r="BJ670" s="194"/>
      <c r="BK670" s="194"/>
      <c r="BL670" s="195"/>
      <c r="BM670" s="196"/>
    </row>
    <row r="671" spans="1:65" ht="13.5" customHeight="1">
      <c r="A671" s="191"/>
      <c r="B671" s="192">
        <v>4</v>
      </c>
      <c r="C671" s="193"/>
      <c r="D671" s="194"/>
      <c r="E671" s="194"/>
      <c r="F671" s="195"/>
      <c r="G671" s="195"/>
      <c r="H671" s="194">
        <v>4</v>
      </c>
      <c r="I671" s="193"/>
      <c r="J671" s="194"/>
      <c r="K671" s="194"/>
      <c r="L671" s="195"/>
      <c r="M671" s="196"/>
      <c r="N671" s="166"/>
      <c r="O671" s="192">
        <v>4</v>
      </c>
      <c r="P671" s="193"/>
      <c r="Q671" s="194"/>
      <c r="R671" s="194"/>
      <c r="S671" s="195"/>
      <c r="T671" s="195"/>
      <c r="U671" s="194">
        <v>4</v>
      </c>
      <c r="V671" s="193"/>
      <c r="W671" s="194"/>
      <c r="X671" s="194"/>
      <c r="Y671" s="195"/>
      <c r="Z671" s="196"/>
      <c r="AA671" s="166"/>
      <c r="AB671" s="192">
        <v>4</v>
      </c>
      <c r="AC671" s="193"/>
      <c r="AD671" s="194"/>
      <c r="AE671" s="194"/>
      <c r="AF671" s="195"/>
      <c r="AG671" s="195"/>
      <c r="AH671" s="194">
        <v>4</v>
      </c>
      <c r="AI671" s="193"/>
      <c r="AJ671" s="194"/>
      <c r="AK671" s="194"/>
      <c r="AL671" s="195"/>
      <c r="AM671" s="196"/>
      <c r="AN671" s="166"/>
      <c r="AO671" s="192">
        <v>4</v>
      </c>
      <c r="AP671" s="193"/>
      <c r="AQ671" s="194"/>
      <c r="AR671" s="194"/>
      <c r="AS671" s="195"/>
      <c r="AT671" s="195"/>
      <c r="AU671" s="194">
        <v>4</v>
      </c>
      <c r="AV671" s="193"/>
      <c r="AW671" s="194"/>
      <c r="AX671" s="194"/>
      <c r="AY671" s="195"/>
      <c r="AZ671" s="196"/>
      <c r="BA671" s="166"/>
      <c r="BB671" s="192">
        <v>4</v>
      </c>
      <c r="BC671" s="193"/>
      <c r="BD671" s="194"/>
      <c r="BE671" s="194"/>
      <c r="BF671" s="195"/>
      <c r="BG671" s="195"/>
      <c r="BH671" s="194">
        <v>4</v>
      </c>
      <c r="BI671" s="193"/>
      <c r="BJ671" s="194"/>
      <c r="BK671" s="194"/>
      <c r="BL671" s="195"/>
      <c r="BM671" s="196"/>
    </row>
    <row r="672" spans="1:65" ht="13.5" customHeight="1">
      <c r="A672" s="191"/>
      <c r="B672" s="192"/>
      <c r="C672" s="193"/>
      <c r="D672" s="194"/>
      <c r="E672" s="194"/>
      <c r="F672" s="195"/>
      <c r="G672" s="195"/>
      <c r="H672" s="194"/>
      <c r="I672" s="193"/>
      <c r="J672" s="194"/>
      <c r="K672" s="194"/>
      <c r="L672" s="195"/>
      <c r="M672" s="196"/>
      <c r="N672" s="166"/>
      <c r="O672" s="192"/>
      <c r="P672" s="193"/>
      <c r="Q672" s="194"/>
      <c r="R672" s="194"/>
      <c r="S672" s="195"/>
      <c r="T672" s="195"/>
      <c r="U672" s="194"/>
      <c r="V672" s="193"/>
      <c r="W672" s="194"/>
      <c r="X672" s="194"/>
      <c r="Y672" s="195"/>
      <c r="Z672" s="196"/>
      <c r="AA672" s="166"/>
      <c r="AB672" s="192"/>
      <c r="AC672" s="193"/>
      <c r="AD672" s="194"/>
      <c r="AE672" s="194"/>
      <c r="AF672" s="195"/>
      <c r="AG672" s="195"/>
      <c r="AH672" s="194"/>
      <c r="AI672" s="193"/>
      <c r="AJ672" s="194"/>
      <c r="AK672" s="194"/>
      <c r="AL672" s="195"/>
      <c r="AM672" s="196"/>
      <c r="AN672" s="166"/>
      <c r="AO672" s="192"/>
      <c r="AP672" s="193"/>
      <c r="AQ672" s="194"/>
      <c r="AR672" s="194"/>
      <c r="AS672" s="195"/>
      <c r="AT672" s="195"/>
      <c r="AU672" s="194"/>
      <c r="AV672" s="193"/>
      <c r="AW672" s="194"/>
      <c r="AX672" s="194"/>
      <c r="AY672" s="195"/>
      <c r="AZ672" s="196"/>
      <c r="BA672" s="166"/>
      <c r="BB672" s="192"/>
      <c r="BC672" s="193"/>
      <c r="BD672" s="194"/>
      <c r="BE672" s="194"/>
      <c r="BF672" s="195"/>
      <c r="BG672" s="195"/>
      <c r="BH672" s="194"/>
      <c r="BI672" s="193"/>
      <c r="BJ672" s="194"/>
      <c r="BK672" s="194"/>
      <c r="BL672" s="195"/>
      <c r="BM672" s="196"/>
    </row>
    <row r="673" spans="1:65" ht="13.5" customHeight="1">
      <c r="A673" s="191"/>
      <c r="B673" s="192">
        <v>5</v>
      </c>
      <c r="C673" s="193"/>
      <c r="D673" s="194"/>
      <c r="E673" s="194"/>
      <c r="F673" s="195"/>
      <c r="G673" s="195"/>
      <c r="H673" s="194">
        <v>5</v>
      </c>
      <c r="I673" s="193"/>
      <c r="J673" s="194"/>
      <c r="K673" s="194"/>
      <c r="L673" s="195"/>
      <c r="M673" s="196"/>
      <c r="N673" s="166"/>
      <c r="O673" s="192">
        <v>5</v>
      </c>
      <c r="P673" s="193"/>
      <c r="Q673" s="194"/>
      <c r="R673" s="194"/>
      <c r="S673" s="195"/>
      <c r="T673" s="195"/>
      <c r="U673" s="194">
        <v>5</v>
      </c>
      <c r="V673" s="193"/>
      <c r="W673" s="194"/>
      <c r="X673" s="194"/>
      <c r="Y673" s="195"/>
      <c r="Z673" s="196"/>
      <c r="AA673" s="166"/>
      <c r="AB673" s="192">
        <v>5</v>
      </c>
      <c r="AC673" s="193"/>
      <c r="AD673" s="194"/>
      <c r="AE673" s="194"/>
      <c r="AF673" s="195"/>
      <c r="AG673" s="195"/>
      <c r="AH673" s="194">
        <v>5</v>
      </c>
      <c r="AI673" s="193"/>
      <c r="AJ673" s="194"/>
      <c r="AK673" s="194"/>
      <c r="AL673" s="195"/>
      <c r="AM673" s="196"/>
      <c r="AN673" s="166"/>
      <c r="AO673" s="192">
        <v>5</v>
      </c>
      <c r="AP673" s="193"/>
      <c r="AQ673" s="194"/>
      <c r="AR673" s="194"/>
      <c r="AS673" s="195"/>
      <c r="AT673" s="195"/>
      <c r="AU673" s="194">
        <v>5</v>
      </c>
      <c r="AV673" s="193"/>
      <c r="AW673" s="194"/>
      <c r="AX673" s="194"/>
      <c r="AY673" s="195"/>
      <c r="AZ673" s="196"/>
      <c r="BA673" s="166"/>
      <c r="BB673" s="192">
        <v>5</v>
      </c>
      <c r="BC673" s="193"/>
      <c r="BD673" s="194"/>
      <c r="BE673" s="194"/>
      <c r="BF673" s="195"/>
      <c r="BG673" s="195"/>
      <c r="BH673" s="194">
        <v>5</v>
      </c>
      <c r="BI673" s="193"/>
      <c r="BJ673" s="194"/>
      <c r="BK673" s="194"/>
      <c r="BL673" s="195"/>
      <c r="BM673" s="196"/>
    </row>
    <row r="674" spans="1:65" ht="13.5" customHeight="1">
      <c r="A674" s="191"/>
      <c r="B674" s="192"/>
      <c r="C674" s="193"/>
      <c r="D674" s="194"/>
      <c r="E674" s="194"/>
      <c r="F674" s="195"/>
      <c r="G674" s="195"/>
      <c r="H674" s="194"/>
      <c r="I674" s="193"/>
      <c r="J674" s="194"/>
      <c r="K674" s="194"/>
      <c r="L674" s="195"/>
      <c r="M674" s="196"/>
      <c r="N674" s="166"/>
      <c r="O674" s="192"/>
      <c r="P674" s="193"/>
      <c r="Q674" s="194"/>
      <c r="R674" s="194"/>
      <c r="S674" s="195"/>
      <c r="T674" s="195"/>
      <c r="U674" s="194"/>
      <c r="V674" s="193"/>
      <c r="W674" s="194"/>
      <c r="X674" s="194"/>
      <c r="Y674" s="195"/>
      <c r="Z674" s="196"/>
      <c r="AA674" s="166"/>
      <c r="AB674" s="192"/>
      <c r="AC674" s="193"/>
      <c r="AD674" s="194"/>
      <c r="AE674" s="194"/>
      <c r="AF674" s="195"/>
      <c r="AG674" s="195"/>
      <c r="AH674" s="194"/>
      <c r="AI674" s="193"/>
      <c r="AJ674" s="194"/>
      <c r="AK674" s="194"/>
      <c r="AL674" s="195"/>
      <c r="AM674" s="196"/>
      <c r="AN674" s="166"/>
      <c r="AO674" s="192"/>
      <c r="AP674" s="193"/>
      <c r="AQ674" s="194"/>
      <c r="AR674" s="194"/>
      <c r="AS674" s="195"/>
      <c r="AT674" s="195"/>
      <c r="AU674" s="194"/>
      <c r="AV674" s="193"/>
      <c r="AW674" s="194"/>
      <c r="AX674" s="194"/>
      <c r="AY674" s="195"/>
      <c r="AZ674" s="196"/>
      <c r="BA674" s="166"/>
      <c r="BB674" s="192"/>
      <c r="BC674" s="193"/>
      <c r="BD674" s="194"/>
      <c r="BE674" s="194"/>
      <c r="BF674" s="195"/>
      <c r="BG674" s="195"/>
      <c r="BH674" s="194"/>
      <c r="BI674" s="193"/>
      <c r="BJ674" s="194"/>
      <c r="BK674" s="194"/>
      <c r="BL674" s="195"/>
      <c r="BM674" s="196"/>
    </row>
    <row r="675" spans="1:65" ht="13.5" customHeight="1">
      <c r="A675" s="191"/>
      <c r="B675" s="192">
        <v>6</v>
      </c>
      <c r="C675" s="193"/>
      <c r="D675" s="194"/>
      <c r="E675" s="194"/>
      <c r="F675" s="195"/>
      <c r="G675" s="195"/>
      <c r="H675" s="194">
        <v>6</v>
      </c>
      <c r="I675" s="193"/>
      <c r="J675" s="194"/>
      <c r="K675" s="194"/>
      <c r="L675" s="195"/>
      <c r="M675" s="196"/>
      <c r="N675" s="166"/>
      <c r="O675" s="192">
        <v>6</v>
      </c>
      <c r="P675" s="193"/>
      <c r="Q675" s="194"/>
      <c r="R675" s="194"/>
      <c r="S675" s="195"/>
      <c r="T675" s="195"/>
      <c r="U675" s="194">
        <v>6</v>
      </c>
      <c r="V675" s="193"/>
      <c r="W675" s="194"/>
      <c r="X675" s="194"/>
      <c r="Y675" s="195"/>
      <c r="Z675" s="196"/>
      <c r="AA675" s="166"/>
      <c r="AB675" s="192">
        <v>6</v>
      </c>
      <c r="AC675" s="193"/>
      <c r="AD675" s="194"/>
      <c r="AE675" s="194"/>
      <c r="AF675" s="195"/>
      <c r="AG675" s="195"/>
      <c r="AH675" s="194">
        <v>6</v>
      </c>
      <c r="AI675" s="193"/>
      <c r="AJ675" s="194"/>
      <c r="AK675" s="194"/>
      <c r="AL675" s="195"/>
      <c r="AM675" s="196"/>
      <c r="AN675" s="166"/>
      <c r="AO675" s="192">
        <v>6</v>
      </c>
      <c r="AP675" s="193"/>
      <c r="AQ675" s="194"/>
      <c r="AR675" s="194"/>
      <c r="AS675" s="195"/>
      <c r="AT675" s="195"/>
      <c r="AU675" s="194">
        <v>6</v>
      </c>
      <c r="AV675" s="193"/>
      <c r="AW675" s="194"/>
      <c r="AX675" s="194"/>
      <c r="AY675" s="195"/>
      <c r="AZ675" s="196"/>
      <c r="BA675" s="166"/>
      <c r="BB675" s="192">
        <v>6</v>
      </c>
      <c r="BC675" s="193"/>
      <c r="BD675" s="194"/>
      <c r="BE675" s="194"/>
      <c r="BF675" s="195"/>
      <c r="BG675" s="195"/>
      <c r="BH675" s="194">
        <v>6</v>
      </c>
      <c r="BI675" s="193"/>
      <c r="BJ675" s="194"/>
      <c r="BK675" s="194"/>
      <c r="BL675" s="195"/>
      <c r="BM675" s="196"/>
    </row>
    <row r="676" spans="1:65" ht="13.5" customHeight="1">
      <c r="A676" s="191"/>
      <c r="B676" s="192"/>
      <c r="C676" s="193"/>
      <c r="D676" s="194"/>
      <c r="E676" s="194"/>
      <c r="F676" s="195"/>
      <c r="G676" s="195"/>
      <c r="H676" s="194"/>
      <c r="I676" s="193"/>
      <c r="J676" s="194"/>
      <c r="K676" s="194"/>
      <c r="L676" s="195"/>
      <c r="M676" s="196"/>
      <c r="N676" s="166"/>
      <c r="O676" s="192"/>
      <c r="P676" s="193"/>
      <c r="Q676" s="194"/>
      <c r="R676" s="194"/>
      <c r="S676" s="195"/>
      <c r="T676" s="195"/>
      <c r="U676" s="194"/>
      <c r="V676" s="193"/>
      <c r="W676" s="194"/>
      <c r="X676" s="194"/>
      <c r="Y676" s="195"/>
      <c r="Z676" s="196"/>
      <c r="AA676" s="166"/>
      <c r="AB676" s="192"/>
      <c r="AC676" s="193"/>
      <c r="AD676" s="194"/>
      <c r="AE676" s="194"/>
      <c r="AF676" s="195"/>
      <c r="AG676" s="195"/>
      <c r="AH676" s="194"/>
      <c r="AI676" s="193"/>
      <c r="AJ676" s="194"/>
      <c r="AK676" s="194"/>
      <c r="AL676" s="195"/>
      <c r="AM676" s="196"/>
      <c r="AN676" s="166"/>
      <c r="AO676" s="192"/>
      <c r="AP676" s="193"/>
      <c r="AQ676" s="194"/>
      <c r="AR676" s="194"/>
      <c r="AS676" s="195"/>
      <c r="AT676" s="195"/>
      <c r="AU676" s="194"/>
      <c r="AV676" s="193"/>
      <c r="AW676" s="194"/>
      <c r="AX676" s="194"/>
      <c r="AY676" s="195"/>
      <c r="AZ676" s="196"/>
      <c r="BA676" s="166"/>
      <c r="BB676" s="192"/>
      <c r="BC676" s="193"/>
      <c r="BD676" s="194"/>
      <c r="BE676" s="194"/>
      <c r="BF676" s="195"/>
      <c r="BG676" s="195"/>
      <c r="BH676" s="194"/>
      <c r="BI676" s="193"/>
      <c r="BJ676" s="194"/>
      <c r="BK676" s="194"/>
      <c r="BL676" s="195"/>
      <c r="BM676" s="196"/>
    </row>
    <row r="677" spans="1:65" ht="13.5" customHeight="1">
      <c r="A677" s="197"/>
      <c r="B677" s="198" t="s">
        <v>90</v>
      </c>
      <c r="C677" s="198"/>
      <c r="D677" s="199" t="s">
        <v>91</v>
      </c>
      <c r="E677" s="199"/>
      <c r="F677" s="200"/>
      <c r="G677" s="200"/>
      <c r="H677" s="199" t="s">
        <v>90</v>
      </c>
      <c r="I677" s="199"/>
      <c r="J677" s="199" t="s">
        <v>91</v>
      </c>
      <c r="K677" s="199"/>
      <c r="L677" s="201"/>
      <c r="M677" s="201"/>
      <c r="N677" s="166"/>
      <c r="O677" s="198" t="s">
        <v>90</v>
      </c>
      <c r="P677" s="198"/>
      <c r="Q677" s="199" t="s">
        <v>91</v>
      </c>
      <c r="R677" s="199"/>
      <c r="S677" s="200"/>
      <c r="T677" s="200"/>
      <c r="U677" s="202" t="s">
        <v>90</v>
      </c>
      <c r="V677" s="202"/>
      <c r="W677" s="202" t="s">
        <v>91</v>
      </c>
      <c r="X677" s="202"/>
      <c r="Y677" s="201"/>
      <c r="Z677" s="201"/>
      <c r="AA677" s="166"/>
      <c r="AB677" s="203" t="s">
        <v>90</v>
      </c>
      <c r="AC677" s="203"/>
      <c r="AD677" s="202" t="s">
        <v>91</v>
      </c>
      <c r="AE677" s="202"/>
      <c r="AF677" s="200"/>
      <c r="AG677" s="200"/>
      <c r="AH677" s="202" t="s">
        <v>90</v>
      </c>
      <c r="AI677" s="202"/>
      <c r="AJ677" s="202" t="s">
        <v>91</v>
      </c>
      <c r="AK677" s="202"/>
      <c r="AL677" s="201"/>
      <c r="AM677" s="201"/>
      <c r="AN677" s="166"/>
      <c r="AO677" s="203" t="s">
        <v>90</v>
      </c>
      <c r="AP677" s="203"/>
      <c r="AQ677" s="202" t="s">
        <v>91</v>
      </c>
      <c r="AR677" s="202"/>
      <c r="AS677" s="200"/>
      <c r="AT677" s="200"/>
      <c r="AU677" s="202" t="s">
        <v>90</v>
      </c>
      <c r="AV677" s="202"/>
      <c r="AW677" s="202" t="s">
        <v>91</v>
      </c>
      <c r="AX677" s="202"/>
      <c r="AY677" s="201"/>
      <c r="AZ677" s="201"/>
      <c r="BA677" s="166"/>
      <c r="BB677" s="203" t="s">
        <v>90</v>
      </c>
      <c r="BC677" s="203"/>
      <c r="BD677" s="202" t="s">
        <v>91</v>
      </c>
      <c r="BE677" s="202"/>
      <c r="BF677" s="204"/>
      <c r="BG677" s="204"/>
      <c r="BH677" s="202" t="s">
        <v>90</v>
      </c>
      <c r="BI677" s="202"/>
      <c r="BJ677" s="202" t="s">
        <v>91</v>
      </c>
      <c r="BK677" s="202"/>
      <c r="BL677" s="205"/>
      <c r="BM677" s="205"/>
    </row>
    <row r="678" spans="1:65" ht="10.5" customHeight="1">
      <c r="A678" s="155"/>
      <c r="B678" s="206"/>
      <c r="C678" s="166"/>
      <c r="D678" s="206"/>
      <c r="E678" s="206"/>
      <c r="F678" s="207"/>
      <c r="G678" s="207"/>
      <c r="H678" s="206"/>
      <c r="I678" s="166"/>
      <c r="J678" s="206"/>
      <c r="K678" s="206"/>
      <c r="L678" s="207"/>
      <c r="M678" s="207"/>
      <c r="N678" s="166"/>
      <c r="O678" s="206"/>
      <c r="P678" s="166"/>
      <c r="Q678" s="206"/>
      <c r="R678" s="206"/>
      <c r="S678" s="207"/>
      <c r="T678" s="207"/>
      <c r="U678" s="206"/>
      <c r="V678" s="166"/>
      <c r="W678" s="206"/>
      <c r="X678" s="206"/>
      <c r="Y678" s="207"/>
      <c r="Z678" s="207"/>
      <c r="AA678" s="166"/>
      <c r="AB678" s="206"/>
      <c r="AC678" s="166"/>
      <c r="AD678" s="206"/>
      <c r="AE678" s="206"/>
      <c r="AF678" s="207"/>
      <c r="AG678" s="207"/>
      <c r="AH678" s="206"/>
      <c r="AI678" s="166"/>
      <c r="AJ678" s="206"/>
      <c r="AK678" s="206"/>
      <c r="AL678" s="207"/>
      <c r="AM678" s="207"/>
      <c r="AN678" s="166"/>
      <c r="AO678" s="206"/>
      <c r="AP678" s="166"/>
      <c r="AQ678" s="206"/>
      <c r="AR678" s="206"/>
      <c r="AS678" s="207"/>
      <c r="AT678" s="207"/>
      <c r="AU678" s="206"/>
      <c r="AV678" s="166"/>
      <c r="AW678" s="206"/>
      <c r="AX678" s="206"/>
      <c r="AY678" s="207"/>
      <c r="AZ678" s="207"/>
      <c r="BA678" s="166"/>
      <c r="BB678" s="206"/>
      <c r="BC678" s="166"/>
      <c r="BD678" s="206"/>
      <c r="BE678" s="206"/>
      <c r="BF678" s="207"/>
      <c r="BG678" s="207"/>
      <c r="BH678" s="206"/>
      <c r="BI678" s="166"/>
      <c r="BJ678" s="206"/>
      <c r="BK678" s="206"/>
      <c r="BL678" s="207"/>
      <c r="BM678" s="208"/>
    </row>
    <row r="679" spans="1:65" ht="15" customHeight="1">
      <c r="A679" s="209" t="s">
        <v>92</v>
      </c>
      <c r="B679" s="209"/>
      <c r="C679" s="209"/>
      <c r="D679" s="209"/>
      <c r="E679" s="210" t="str">
        <f>O659</f>
        <v>TJ Orion Praha</v>
      </c>
      <c r="F679" s="210"/>
      <c r="G679" s="210"/>
      <c r="H679" s="210"/>
      <c r="I679" s="210"/>
      <c r="J679" s="210"/>
      <c r="K679" s="210"/>
      <c r="L679" s="211" t="s">
        <v>93</v>
      </c>
      <c r="M679" s="211"/>
      <c r="N679" s="211"/>
      <c r="O679" s="211"/>
      <c r="P679" s="211"/>
      <c r="Q679" s="295" t="str">
        <f aca="true" t="shared" si="14" ref="Q679">AB659</f>
        <v>VK České Budějovice</v>
      </c>
      <c r="R679" s="295"/>
      <c r="S679" s="295"/>
      <c r="T679" s="295"/>
      <c r="U679" s="295"/>
      <c r="V679" s="295"/>
      <c r="W679" s="213" t="s">
        <v>94</v>
      </c>
      <c r="X679" s="213"/>
      <c r="Y679" s="213"/>
      <c r="Z679" s="166"/>
      <c r="AA679" s="214" t="s">
        <v>95</v>
      </c>
      <c r="AB679" s="214"/>
      <c r="AC679" s="214"/>
      <c r="AD679" s="214"/>
      <c r="AE679" s="214"/>
      <c r="AF679" s="215" t="s">
        <v>96</v>
      </c>
      <c r="AG679" s="216" t="s">
        <v>97</v>
      </c>
      <c r="AH679" s="166"/>
      <c r="AI679" s="217" t="s">
        <v>98</v>
      </c>
      <c r="AJ679" s="218"/>
      <c r="AK679" s="218"/>
      <c r="AL679" s="218"/>
      <c r="AM679" s="218"/>
      <c r="AN679" s="218"/>
      <c r="AO679" s="218"/>
      <c r="AP679" s="218"/>
      <c r="AQ679" s="218"/>
      <c r="AR679" s="218"/>
      <c r="AS679" s="218"/>
      <c r="AT679" s="218"/>
      <c r="AU679" s="218"/>
      <c r="AV679" s="218"/>
      <c r="AW679" s="218"/>
      <c r="AX679" s="218"/>
      <c r="AY679" s="218"/>
      <c r="AZ679" s="218"/>
      <c r="BA679" s="218"/>
      <c r="BB679" s="166"/>
      <c r="BC679" s="166"/>
      <c r="BD679" s="166"/>
      <c r="BE679" s="166"/>
      <c r="BF679" s="166"/>
      <c r="BG679" s="166"/>
      <c r="BH679" s="166"/>
      <c r="BI679" s="166"/>
      <c r="BJ679" s="166"/>
      <c r="BK679" s="166"/>
      <c r="BL679" s="166"/>
      <c r="BM679" s="219"/>
    </row>
    <row r="680" spans="1:65" ht="15" customHeight="1">
      <c r="A680" s="220" t="s">
        <v>99</v>
      </c>
      <c r="B680" s="220"/>
      <c r="C680" s="220"/>
      <c r="D680" s="220"/>
      <c r="E680" s="220"/>
      <c r="F680" s="220"/>
      <c r="G680" s="220"/>
      <c r="H680" s="220"/>
      <c r="I680" s="220"/>
      <c r="J680" s="221" t="s">
        <v>100</v>
      </c>
      <c r="K680" s="221"/>
      <c r="L680" s="222" t="s">
        <v>99</v>
      </c>
      <c r="M680" s="222"/>
      <c r="N680" s="222"/>
      <c r="O680" s="222"/>
      <c r="P680" s="222"/>
      <c r="Q680" s="222"/>
      <c r="R680" s="222"/>
      <c r="S680" s="222"/>
      <c r="T680" s="222"/>
      <c r="U680" s="223" t="s">
        <v>100</v>
      </c>
      <c r="V680" s="223"/>
      <c r="W680" s="224" t="s">
        <v>101</v>
      </c>
      <c r="X680" s="225" t="s">
        <v>102</v>
      </c>
      <c r="Y680" s="225" t="s">
        <v>103</v>
      </c>
      <c r="Z680" s="225"/>
      <c r="AA680" s="225" t="s">
        <v>104</v>
      </c>
      <c r="AB680" s="226" t="s">
        <v>105</v>
      </c>
      <c r="AC680" s="227" t="s">
        <v>106</v>
      </c>
      <c r="AD680" s="228" t="s">
        <v>107</v>
      </c>
      <c r="AE680" s="228"/>
      <c r="AF680" s="228"/>
      <c r="AG680" s="228"/>
      <c r="AH680" s="145"/>
      <c r="AI680" s="229"/>
      <c r="AJ680" s="229"/>
      <c r="AK680" s="229"/>
      <c r="AL680" s="229"/>
      <c r="AM680" s="229"/>
      <c r="AN680" s="229"/>
      <c r="AO680" s="229"/>
      <c r="AP680" s="229"/>
      <c r="AQ680" s="229"/>
      <c r="AR680" s="229"/>
      <c r="AS680" s="229"/>
      <c r="AT680" s="229"/>
      <c r="AU680" s="229"/>
      <c r="AV680" s="229"/>
      <c r="AW680" s="229"/>
      <c r="AX680" s="229"/>
      <c r="AY680" s="229"/>
      <c r="AZ680" s="229"/>
      <c r="BA680" s="229"/>
      <c r="BB680" s="145"/>
      <c r="BC680" s="230" t="s">
        <v>108</v>
      </c>
      <c r="BD680" s="230"/>
      <c r="BE680" s="230"/>
      <c r="BF680" s="230"/>
      <c r="BG680" s="230"/>
      <c r="BH680" s="230"/>
      <c r="BI680" s="230"/>
      <c r="BJ680" s="230"/>
      <c r="BK680" s="230"/>
      <c r="BL680" s="230"/>
      <c r="BM680" s="230"/>
    </row>
    <row r="681" spans="1:65" ht="15" customHeight="1">
      <c r="A681" s="232"/>
      <c r="B681" s="232"/>
      <c r="C681" s="232"/>
      <c r="D681" s="232"/>
      <c r="E681" s="232"/>
      <c r="F681" s="232"/>
      <c r="G681" s="232"/>
      <c r="H681" s="232"/>
      <c r="I681" s="232"/>
      <c r="J681" s="233"/>
      <c r="K681" s="233"/>
      <c r="L681" s="234"/>
      <c r="M681" s="234"/>
      <c r="N681" s="234"/>
      <c r="O681" s="234"/>
      <c r="P681" s="234"/>
      <c r="Q681" s="234"/>
      <c r="R681" s="234"/>
      <c r="S681" s="234"/>
      <c r="T681" s="234"/>
      <c r="U681" s="233"/>
      <c r="V681" s="233"/>
      <c r="W681" s="235"/>
      <c r="X681" s="193"/>
      <c r="Y681" s="194"/>
      <c r="Z681" s="194"/>
      <c r="AA681" s="193"/>
      <c r="AB681" s="193"/>
      <c r="AC681" s="193"/>
      <c r="AD681" s="236"/>
      <c r="AE681" s="236"/>
      <c r="AF681" s="236"/>
      <c r="AG681" s="236"/>
      <c r="AH681" s="166"/>
      <c r="AI681" s="229"/>
      <c r="AJ681" s="229"/>
      <c r="AK681" s="229"/>
      <c r="AL681" s="229"/>
      <c r="AM681" s="229"/>
      <c r="AN681" s="229"/>
      <c r="AO681" s="229"/>
      <c r="AP681" s="229"/>
      <c r="AQ681" s="229"/>
      <c r="AR681" s="229"/>
      <c r="AS681" s="229"/>
      <c r="AT681" s="229"/>
      <c r="AU681" s="229"/>
      <c r="AV681" s="229"/>
      <c r="AW681" s="229"/>
      <c r="AX681" s="229"/>
      <c r="AY681" s="229"/>
      <c r="AZ681" s="229"/>
      <c r="BA681" s="229"/>
      <c r="BB681" s="166"/>
      <c r="BC681" s="232"/>
      <c r="BD681" s="232"/>
      <c r="BE681" s="232"/>
      <c r="BF681" s="237" t="s">
        <v>96</v>
      </c>
      <c r="BG681" s="237"/>
      <c r="BH681" s="237"/>
      <c r="BI681" s="237" t="s">
        <v>97</v>
      </c>
      <c r="BJ681" s="237"/>
      <c r="BK681" s="238" t="s">
        <v>109</v>
      </c>
      <c r="BL681" s="238"/>
      <c r="BM681" s="238"/>
    </row>
    <row r="682" spans="1:65" ht="15" customHeight="1">
      <c r="A682" s="232"/>
      <c r="B682" s="232"/>
      <c r="C682" s="232"/>
      <c r="D682" s="232"/>
      <c r="E682" s="232"/>
      <c r="F682" s="232"/>
      <c r="G682" s="232"/>
      <c r="H682" s="232"/>
      <c r="I682" s="232"/>
      <c r="J682" s="233"/>
      <c r="K682" s="233"/>
      <c r="L682" s="239"/>
      <c r="M682" s="239"/>
      <c r="N682" s="239"/>
      <c r="O682" s="239"/>
      <c r="P682" s="239"/>
      <c r="Q682" s="239"/>
      <c r="R682" s="239"/>
      <c r="S682" s="239"/>
      <c r="T682" s="239"/>
      <c r="U682" s="233"/>
      <c r="V682" s="233"/>
      <c r="W682" s="235"/>
      <c r="X682" s="193"/>
      <c r="Y682" s="194"/>
      <c r="Z682" s="194"/>
      <c r="AA682" s="193"/>
      <c r="AB682" s="193"/>
      <c r="AC682" s="193"/>
      <c r="AD682" s="236"/>
      <c r="AE682" s="236"/>
      <c r="AF682" s="236"/>
      <c r="AG682" s="236"/>
      <c r="AH682" s="166"/>
      <c r="AI682" s="229"/>
      <c r="AJ682" s="229"/>
      <c r="AK682" s="229"/>
      <c r="AL682" s="229"/>
      <c r="AM682" s="229"/>
      <c r="AN682" s="229"/>
      <c r="AO682" s="229"/>
      <c r="AP682" s="229"/>
      <c r="AQ682" s="229"/>
      <c r="AR682" s="229"/>
      <c r="AS682" s="229"/>
      <c r="AT682" s="229"/>
      <c r="AU682" s="229"/>
      <c r="AV682" s="229"/>
      <c r="AW682" s="229"/>
      <c r="AX682" s="229"/>
      <c r="AY682" s="229"/>
      <c r="AZ682" s="229"/>
      <c r="BA682" s="229"/>
      <c r="BB682" s="166"/>
      <c r="BC682" s="189" t="s">
        <v>79</v>
      </c>
      <c r="BD682" s="189"/>
      <c r="BE682" s="189"/>
      <c r="BF682" s="240"/>
      <c r="BG682" s="241"/>
      <c r="BH682" s="242"/>
      <c r="BI682" s="240"/>
      <c r="BJ682" s="242"/>
      <c r="BK682" s="240"/>
      <c r="BL682" s="241"/>
      <c r="BM682" s="243"/>
    </row>
    <row r="683" spans="1:65" ht="15" customHeight="1">
      <c r="A683" s="232"/>
      <c r="B683" s="232"/>
      <c r="C683" s="232"/>
      <c r="D683" s="232"/>
      <c r="E683" s="232"/>
      <c r="F683" s="232"/>
      <c r="G683" s="232"/>
      <c r="H683" s="232"/>
      <c r="I683" s="232"/>
      <c r="J683" s="233"/>
      <c r="K683" s="233"/>
      <c r="L683" s="239"/>
      <c r="M683" s="239"/>
      <c r="N683" s="239"/>
      <c r="O683" s="239"/>
      <c r="P683" s="239"/>
      <c r="Q683" s="239"/>
      <c r="R683" s="239"/>
      <c r="S683" s="239"/>
      <c r="T683" s="239"/>
      <c r="U683" s="233"/>
      <c r="V683" s="233"/>
      <c r="W683" s="235"/>
      <c r="X683" s="193"/>
      <c r="Y683" s="194"/>
      <c r="Z683" s="194"/>
      <c r="AA683" s="193"/>
      <c r="AB683" s="193"/>
      <c r="AC683" s="193"/>
      <c r="AD683" s="236"/>
      <c r="AE683" s="236"/>
      <c r="AF683" s="236"/>
      <c r="AG683" s="236"/>
      <c r="AH683" s="166"/>
      <c r="AI683" s="229"/>
      <c r="AJ683" s="229"/>
      <c r="AK683" s="229"/>
      <c r="AL683" s="229"/>
      <c r="AM683" s="229"/>
      <c r="AN683" s="229"/>
      <c r="AO683" s="229"/>
      <c r="AP683" s="229"/>
      <c r="AQ683" s="229"/>
      <c r="AR683" s="229"/>
      <c r="AS683" s="229"/>
      <c r="AT683" s="229"/>
      <c r="AU683" s="229"/>
      <c r="AV683" s="229"/>
      <c r="AW683" s="229"/>
      <c r="AX683" s="229"/>
      <c r="AY683" s="229"/>
      <c r="AZ683" s="229"/>
      <c r="BA683" s="229"/>
      <c r="BB683" s="166"/>
      <c r="BC683" s="189" t="s">
        <v>80</v>
      </c>
      <c r="BD683" s="189"/>
      <c r="BE683" s="189"/>
      <c r="BF683" s="244"/>
      <c r="BG683" s="245"/>
      <c r="BH683" s="246"/>
      <c r="BI683" s="244"/>
      <c r="BJ683" s="246"/>
      <c r="BK683" s="240"/>
      <c r="BL683" s="241"/>
      <c r="BM683" s="243"/>
    </row>
    <row r="684" spans="1:65" ht="15" customHeight="1">
      <c r="A684" s="232"/>
      <c r="B684" s="232"/>
      <c r="C684" s="232"/>
      <c r="D684" s="232"/>
      <c r="E684" s="232"/>
      <c r="F684" s="232"/>
      <c r="G684" s="232"/>
      <c r="H684" s="232"/>
      <c r="I684" s="232"/>
      <c r="J684" s="233"/>
      <c r="K684" s="233"/>
      <c r="L684" s="239"/>
      <c r="M684" s="239"/>
      <c r="N684" s="239"/>
      <c r="O684" s="239"/>
      <c r="P684" s="239"/>
      <c r="Q684" s="239"/>
      <c r="R684" s="239"/>
      <c r="S684" s="239"/>
      <c r="T684" s="239"/>
      <c r="U684" s="233"/>
      <c r="V684" s="233"/>
      <c r="W684" s="235"/>
      <c r="X684" s="193"/>
      <c r="Y684" s="194"/>
      <c r="Z684" s="194"/>
      <c r="AA684" s="193"/>
      <c r="AB684" s="193"/>
      <c r="AC684" s="193"/>
      <c r="AD684" s="236"/>
      <c r="AE684" s="236"/>
      <c r="AF684" s="236"/>
      <c r="AG684" s="236"/>
      <c r="AH684" s="166"/>
      <c r="AI684" s="229"/>
      <c r="AJ684" s="229"/>
      <c r="AK684" s="229"/>
      <c r="AL684" s="229"/>
      <c r="AM684" s="229"/>
      <c r="AN684" s="229"/>
      <c r="AO684" s="229"/>
      <c r="AP684" s="229"/>
      <c r="AQ684" s="229"/>
      <c r="AR684" s="229"/>
      <c r="AS684" s="229"/>
      <c r="AT684" s="229"/>
      <c r="AU684" s="229"/>
      <c r="AV684" s="229"/>
      <c r="AW684" s="229"/>
      <c r="AX684" s="229"/>
      <c r="AY684" s="229"/>
      <c r="AZ684" s="229"/>
      <c r="BA684" s="229"/>
      <c r="BB684" s="166"/>
      <c r="BC684" s="189" t="s">
        <v>81</v>
      </c>
      <c r="BD684" s="189"/>
      <c r="BE684" s="189"/>
      <c r="BF684" s="244"/>
      <c r="BG684" s="245"/>
      <c r="BH684" s="246"/>
      <c r="BI684" s="244"/>
      <c r="BJ684" s="246"/>
      <c r="BK684" s="240"/>
      <c r="BL684" s="241"/>
      <c r="BM684" s="243"/>
    </row>
    <row r="685" spans="1:65" ht="15" customHeight="1">
      <c r="A685" s="232"/>
      <c r="B685" s="232"/>
      <c r="C685" s="232"/>
      <c r="D685" s="232"/>
      <c r="E685" s="232"/>
      <c r="F685" s="232"/>
      <c r="G685" s="232"/>
      <c r="H685" s="232"/>
      <c r="I685" s="232"/>
      <c r="J685" s="233"/>
      <c r="K685" s="233"/>
      <c r="L685" s="239"/>
      <c r="M685" s="239"/>
      <c r="N685" s="239"/>
      <c r="O685" s="239"/>
      <c r="P685" s="239"/>
      <c r="Q685" s="239"/>
      <c r="R685" s="239"/>
      <c r="S685" s="239"/>
      <c r="T685" s="239"/>
      <c r="U685" s="233"/>
      <c r="V685" s="233"/>
      <c r="W685" s="235"/>
      <c r="X685" s="193"/>
      <c r="Y685" s="194"/>
      <c r="Z685" s="194"/>
      <c r="AA685" s="193"/>
      <c r="AB685" s="193"/>
      <c r="AC685" s="193"/>
      <c r="AD685" s="236"/>
      <c r="AE685" s="236"/>
      <c r="AF685" s="236"/>
      <c r="AG685" s="236"/>
      <c r="AH685" s="166"/>
      <c r="AI685" s="229"/>
      <c r="AJ685" s="229"/>
      <c r="AK685" s="229"/>
      <c r="AL685" s="229"/>
      <c r="AM685" s="229"/>
      <c r="AN685" s="229"/>
      <c r="AO685" s="229"/>
      <c r="AP685" s="229"/>
      <c r="AQ685" s="229"/>
      <c r="AR685" s="229"/>
      <c r="AS685" s="229"/>
      <c r="AT685" s="229"/>
      <c r="AU685" s="229"/>
      <c r="AV685" s="229"/>
      <c r="AW685" s="229"/>
      <c r="AX685" s="229"/>
      <c r="AY685" s="229"/>
      <c r="AZ685" s="229"/>
      <c r="BA685" s="229"/>
      <c r="BB685" s="166"/>
      <c r="BC685" s="189" t="s">
        <v>82</v>
      </c>
      <c r="BD685" s="189"/>
      <c r="BE685" s="189"/>
      <c r="BF685" s="244"/>
      <c r="BG685" s="245"/>
      <c r="BH685" s="246"/>
      <c r="BI685" s="244"/>
      <c r="BJ685" s="246"/>
      <c r="BK685" s="240"/>
      <c r="BL685" s="241"/>
      <c r="BM685" s="243"/>
    </row>
    <row r="686" spans="1:65" ht="15" customHeight="1">
      <c r="A686" s="232"/>
      <c r="B686" s="232"/>
      <c r="C686" s="232"/>
      <c r="D686" s="232"/>
      <c r="E686" s="232"/>
      <c r="F686" s="232"/>
      <c r="G686" s="232"/>
      <c r="H686" s="232"/>
      <c r="I686" s="232"/>
      <c r="J686" s="233"/>
      <c r="K686" s="233"/>
      <c r="L686" s="239"/>
      <c r="M686" s="239"/>
      <c r="N686" s="239"/>
      <c r="O686" s="239"/>
      <c r="P686" s="239"/>
      <c r="Q686" s="239"/>
      <c r="R686" s="239"/>
      <c r="S686" s="239"/>
      <c r="T686" s="239"/>
      <c r="U686" s="233"/>
      <c r="V686" s="233"/>
      <c r="W686" s="235"/>
      <c r="X686" s="193"/>
      <c r="Y686" s="194"/>
      <c r="Z686" s="194"/>
      <c r="AA686" s="193"/>
      <c r="AB686" s="193"/>
      <c r="AC686" s="193"/>
      <c r="AD686" s="236"/>
      <c r="AE686" s="236"/>
      <c r="AF686" s="236"/>
      <c r="AG686" s="236"/>
      <c r="AH686" s="166"/>
      <c r="AI686" s="229"/>
      <c r="AJ686" s="229"/>
      <c r="AK686" s="229"/>
      <c r="AL686" s="229"/>
      <c r="AM686" s="229"/>
      <c r="AN686" s="229"/>
      <c r="AO686" s="229"/>
      <c r="AP686" s="229"/>
      <c r="AQ686" s="229"/>
      <c r="AR686" s="229"/>
      <c r="AS686" s="229"/>
      <c r="AT686" s="229"/>
      <c r="AU686" s="229"/>
      <c r="AV686" s="229"/>
      <c r="AW686" s="229"/>
      <c r="AX686" s="229"/>
      <c r="AY686" s="229"/>
      <c r="AZ686" s="229"/>
      <c r="BA686" s="229"/>
      <c r="BB686" s="166"/>
      <c r="BC686" s="189" t="s">
        <v>83</v>
      </c>
      <c r="BD686" s="189"/>
      <c r="BE686" s="189"/>
      <c r="BF686" s="244"/>
      <c r="BG686" s="245"/>
      <c r="BH686" s="246"/>
      <c r="BI686" s="244"/>
      <c r="BJ686" s="246"/>
      <c r="BK686" s="240"/>
      <c r="BL686" s="241"/>
      <c r="BM686" s="243"/>
    </row>
    <row r="687" spans="1:65" ht="15" customHeight="1">
      <c r="A687" s="232"/>
      <c r="B687" s="232"/>
      <c r="C687" s="232"/>
      <c r="D687" s="232"/>
      <c r="E687" s="232"/>
      <c r="F687" s="232"/>
      <c r="G687" s="232"/>
      <c r="H687" s="232"/>
      <c r="I687" s="232"/>
      <c r="J687" s="233"/>
      <c r="K687" s="233"/>
      <c r="L687" s="239"/>
      <c r="M687" s="239"/>
      <c r="N687" s="239"/>
      <c r="O687" s="239"/>
      <c r="P687" s="239"/>
      <c r="Q687" s="239"/>
      <c r="R687" s="239"/>
      <c r="S687" s="239"/>
      <c r="T687" s="239"/>
      <c r="U687" s="233"/>
      <c r="V687" s="233"/>
      <c r="W687" s="235"/>
      <c r="X687" s="193"/>
      <c r="Y687" s="194"/>
      <c r="Z687" s="194"/>
      <c r="AA687" s="193"/>
      <c r="AB687" s="193"/>
      <c r="AC687" s="193"/>
      <c r="AD687" s="236"/>
      <c r="AE687" s="236"/>
      <c r="AF687" s="236"/>
      <c r="AG687" s="236"/>
      <c r="AH687" s="166"/>
      <c r="AI687" s="229"/>
      <c r="AJ687" s="229"/>
      <c r="AK687" s="229"/>
      <c r="AL687" s="229"/>
      <c r="AM687" s="229"/>
      <c r="AN687" s="229"/>
      <c r="AO687" s="229"/>
      <c r="AP687" s="229"/>
      <c r="AQ687" s="229"/>
      <c r="AR687" s="229"/>
      <c r="AS687" s="229"/>
      <c r="AT687" s="229"/>
      <c r="AU687" s="229"/>
      <c r="AV687" s="229"/>
      <c r="AW687" s="229"/>
      <c r="AX687" s="229"/>
      <c r="AY687" s="229"/>
      <c r="AZ687" s="229"/>
      <c r="BA687" s="229"/>
      <c r="BB687" s="166"/>
      <c r="BC687" s="189" t="s">
        <v>110</v>
      </c>
      <c r="BD687" s="189"/>
      <c r="BE687" s="189"/>
      <c r="BF687" s="244"/>
      <c r="BG687" s="245"/>
      <c r="BH687" s="246"/>
      <c r="BI687" s="244"/>
      <c r="BJ687" s="246"/>
      <c r="BK687" s="240"/>
      <c r="BL687" s="241"/>
      <c r="BM687" s="243"/>
    </row>
    <row r="688" spans="1:65" ht="15" customHeight="1">
      <c r="A688" s="232"/>
      <c r="B688" s="232"/>
      <c r="C688" s="232"/>
      <c r="D688" s="232"/>
      <c r="E688" s="232"/>
      <c r="F688" s="232"/>
      <c r="G688" s="232"/>
      <c r="H688" s="232"/>
      <c r="I688" s="232"/>
      <c r="J688" s="233"/>
      <c r="K688" s="233"/>
      <c r="L688" s="239"/>
      <c r="M688" s="239"/>
      <c r="N688" s="239"/>
      <c r="O688" s="239"/>
      <c r="P688" s="239"/>
      <c r="Q688" s="239"/>
      <c r="R688" s="239"/>
      <c r="S688" s="239"/>
      <c r="T688" s="239"/>
      <c r="U688" s="233"/>
      <c r="V688" s="233"/>
      <c r="W688" s="235"/>
      <c r="X688" s="193"/>
      <c r="Y688" s="194"/>
      <c r="Z688" s="194"/>
      <c r="AA688" s="193"/>
      <c r="AB688" s="193"/>
      <c r="AC688" s="193"/>
      <c r="AD688" s="236"/>
      <c r="AE688" s="236"/>
      <c r="AF688" s="236"/>
      <c r="AG688" s="236"/>
      <c r="AH688" s="166"/>
      <c r="AI688" s="229"/>
      <c r="AJ688" s="229"/>
      <c r="AK688" s="229"/>
      <c r="AL688" s="229"/>
      <c r="AM688" s="229"/>
      <c r="AN688" s="229"/>
      <c r="AO688" s="229"/>
      <c r="AP688" s="229"/>
      <c r="AQ688" s="229"/>
      <c r="AR688" s="229"/>
      <c r="AS688" s="229"/>
      <c r="AT688" s="229"/>
      <c r="AU688" s="229"/>
      <c r="AV688" s="229"/>
      <c r="AW688" s="229"/>
      <c r="AX688" s="229"/>
      <c r="AY688" s="229"/>
      <c r="AZ688" s="229"/>
      <c r="BA688" s="229"/>
      <c r="BB688" s="166"/>
      <c r="BC688" s="247" t="s">
        <v>111</v>
      </c>
      <c r="BD688" s="247"/>
      <c r="BE688" s="247"/>
      <c r="BF688" s="247"/>
      <c r="BG688" s="247"/>
      <c r="BH688" s="247"/>
      <c r="BI688" s="247"/>
      <c r="BJ688" s="247"/>
      <c r="BK688" s="248" t="s">
        <v>112</v>
      </c>
      <c r="BL688" s="248"/>
      <c r="BM688" s="248"/>
    </row>
    <row r="689" spans="1:65" ht="15" customHeight="1">
      <c r="A689" s="232"/>
      <c r="B689" s="232"/>
      <c r="C689" s="232"/>
      <c r="D689" s="232"/>
      <c r="E689" s="232"/>
      <c r="F689" s="232"/>
      <c r="G689" s="232"/>
      <c r="H689" s="232"/>
      <c r="I689" s="232"/>
      <c r="J689" s="233"/>
      <c r="K689" s="233"/>
      <c r="L689" s="239"/>
      <c r="M689" s="239"/>
      <c r="N689" s="239"/>
      <c r="O689" s="239"/>
      <c r="P689" s="239"/>
      <c r="Q689" s="239"/>
      <c r="R689" s="239"/>
      <c r="S689" s="239"/>
      <c r="T689" s="239"/>
      <c r="U689" s="233"/>
      <c r="V689" s="233"/>
      <c r="W689" s="235"/>
      <c r="X689" s="193"/>
      <c r="Y689" s="194"/>
      <c r="Z689" s="194"/>
      <c r="AA689" s="193"/>
      <c r="AB689" s="193"/>
      <c r="AC689" s="193"/>
      <c r="AD689" s="236"/>
      <c r="AE689" s="236"/>
      <c r="AF689" s="236"/>
      <c r="AG689" s="236"/>
      <c r="AH689" s="166"/>
      <c r="AI689" s="229"/>
      <c r="AJ689" s="229"/>
      <c r="AK689" s="229"/>
      <c r="AL689" s="229"/>
      <c r="AM689" s="229"/>
      <c r="AN689" s="229"/>
      <c r="AO689" s="229"/>
      <c r="AP689" s="229"/>
      <c r="AQ689" s="229"/>
      <c r="AR689" s="229"/>
      <c r="AS689" s="229"/>
      <c r="AT689" s="229"/>
      <c r="AU689" s="229"/>
      <c r="AV689" s="229"/>
      <c r="AW689" s="229"/>
      <c r="AX689" s="229"/>
      <c r="AY689" s="229"/>
      <c r="AZ689" s="229"/>
      <c r="BA689" s="229"/>
      <c r="BB689" s="166"/>
      <c r="BC689" s="249"/>
      <c r="BD689" s="249"/>
      <c r="BE689" s="249"/>
      <c r="BF689" s="249"/>
      <c r="BG689" s="249"/>
      <c r="BH689" s="249"/>
      <c r="BI689" s="249"/>
      <c r="BJ689" s="249"/>
      <c r="BK689" s="250" t="s">
        <v>113</v>
      </c>
      <c r="BL689" s="250"/>
      <c r="BM689" s="250"/>
    </row>
    <row r="690" spans="1:65" ht="15" customHeight="1">
      <c r="A690" s="232"/>
      <c r="B690" s="232"/>
      <c r="C690" s="232"/>
      <c r="D690" s="232"/>
      <c r="E690" s="232"/>
      <c r="F690" s="232"/>
      <c r="G690" s="232"/>
      <c r="H690" s="232"/>
      <c r="I690" s="232"/>
      <c r="J690" s="233"/>
      <c r="K690" s="233"/>
      <c r="L690" s="239"/>
      <c r="M690" s="239"/>
      <c r="N690" s="239"/>
      <c r="O690" s="239"/>
      <c r="P690" s="239"/>
      <c r="Q690" s="239"/>
      <c r="R690" s="239"/>
      <c r="S690" s="239"/>
      <c r="T690" s="239"/>
      <c r="U690" s="233"/>
      <c r="V690" s="233"/>
      <c r="W690" s="251"/>
      <c r="X690" s="252"/>
      <c r="Y690" s="200"/>
      <c r="Z690" s="200"/>
      <c r="AA690" s="252"/>
      <c r="AB690" s="252"/>
      <c r="AC690" s="252"/>
      <c r="AD690" s="201"/>
      <c r="AE690" s="201"/>
      <c r="AF690" s="201"/>
      <c r="AG690" s="201"/>
      <c r="AH690" s="166"/>
      <c r="AI690" s="229"/>
      <c r="AJ690" s="229"/>
      <c r="AK690" s="229"/>
      <c r="AL690" s="229"/>
      <c r="AM690" s="229"/>
      <c r="AN690" s="229"/>
      <c r="AO690" s="229"/>
      <c r="AP690" s="229"/>
      <c r="AQ690" s="229"/>
      <c r="AR690" s="229"/>
      <c r="AS690" s="229"/>
      <c r="AT690" s="229"/>
      <c r="AU690" s="229"/>
      <c r="AV690" s="229"/>
      <c r="AW690" s="229"/>
      <c r="AX690" s="229"/>
      <c r="AY690" s="229"/>
      <c r="AZ690" s="229"/>
      <c r="BA690" s="229"/>
      <c r="BB690" s="166"/>
      <c r="BC690" s="253" t="s">
        <v>114</v>
      </c>
      <c r="BD690" s="253"/>
      <c r="BE690" s="253"/>
      <c r="BF690" s="253"/>
      <c r="BG690" s="253"/>
      <c r="BH690" s="253"/>
      <c r="BI690" s="253"/>
      <c r="BJ690" s="253"/>
      <c r="BK690" s="253"/>
      <c r="BL690" s="253"/>
      <c r="BM690" s="253"/>
    </row>
    <row r="691" spans="1:65" ht="15" customHeight="1">
      <c r="A691" s="232"/>
      <c r="B691" s="232"/>
      <c r="C691" s="232"/>
      <c r="D691" s="232"/>
      <c r="E691" s="232"/>
      <c r="F691" s="232"/>
      <c r="G691" s="232"/>
      <c r="H691" s="232"/>
      <c r="I691" s="232"/>
      <c r="J691" s="233"/>
      <c r="K691" s="233"/>
      <c r="L691" s="239"/>
      <c r="M691" s="239"/>
      <c r="N691" s="239"/>
      <c r="O691" s="239"/>
      <c r="P691" s="239"/>
      <c r="Q691" s="239"/>
      <c r="R691" s="239"/>
      <c r="S691" s="239"/>
      <c r="T691" s="239"/>
      <c r="U691" s="233"/>
      <c r="V691" s="233"/>
      <c r="W691" s="254" t="s">
        <v>115</v>
      </c>
      <c r="X691" s="254"/>
      <c r="Y691" s="254"/>
      <c r="Z691" s="254"/>
      <c r="AA691" s="254"/>
      <c r="AB691" s="254"/>
      <c r="AC691" s="254"/>
      <c r="AD691" s="254"/>
      <c r="AE691" s="254"/>
      <c r="AF691" s="254"/>
      <c r="AG691" s="254"/>
      <c r="AH691" s="166"/>
      <c r="AI691" s="255"/>
      <c r="AJ691" s="255"/>
      <c r="AK691" s="255"/>
      <c r="AL691" s="255"/>
      <c r="AM691" s="255"/>
      <c r="AN691" s="255"/>
      <c r="AO691" s="255"/>
      <c r="AP691" s="255"/>
      <c r="AQ691" s="255"/>
      <c r="AR691" s="255"/>
      <c r="AS691" s="255"/>
      <c r="AT691" s="255"/>
      <c r="AU691" s="255"/>
      <c r="AV691" s="255"/>
      <c r="AW691" s="255"/>
      <c r="AX691" s="255"/>
      <c r="AY691" s="255"/>
      <c r="AZ691" s="255"/>
      <c r="BA691" s="255"/>
      <c r="BB691" s="166"/>
      <c r="BC691" s="256"/>
      <c r="BD691" s="257"/>
      <c r="BE691" s="257"/>
      <c r="BF691" s="257"/>
      <c r="BG691" s="257"/>
      <c r="BH691" s="257"/>
      <c r="BI691" s="257"/>
      <c r="BJ691" s="257"/>
      <c r="BK691" s="257"/>
      <c r="BL691" s="257"/>
      <c r="BM691" s="258"/>
    </row>
    <row r="692" spans="1:65" ht="15" customHeight="1">
      <c r="A692" s="259"/>
      <c r="B692" s="259"/>
      <c r="C692" s="259"/>
      <c r="D692" s="259"/>
      <c r="E692" s="259"/>
      <c r="F692" s="259"/>
      <c r="G692" s="259"/>
      <c r="H692" s="259"/>
      <c r="I692" s="259"/>
      <c r="J692" s="260"/>
      <c r="K692" s="260"/>
      <c r="L692" s="239"/>
      <c r="M692" s="239"/>
      <c r="N692" s="239"/>
      <c r="O692" s="239"/>
      <c r="P692" s="239"/>
      <c r="Q692" s="239"/>
      <c r="R692" s="239"/>
      <c r="S692" s="239"/>
      <c r="T692" s="239"/>
      <c r="U692" s="233"/>
      <c r="V692" s="233"/>
      <c r="W692" s="254"/>
      <c r="X692" s="254"/>
      <c r="Y692" s="254"/>
      <c r="Z692" s="254"/>
      <c r="AA692" s="254"/>
      <c r="AB692" s="254"/>
      <c r="AC692" s="254"/>
      <c r="AD692" s="254"/>
      <c r="AE692" s="254"/>
      <c r="AF692" s="254"/>
      <c r="AG692" s="254"/>
      <c r="AH692" s="166"/>
      <c r="AI692" s="255"/>
      <c r="AJ692" s="255"/>
      <c r="AK692" s="255"/>
      <c r="AL692" s="255"/>
      <c r="AM692" s="255"/>
      <c r="AN692" s="255"/>
      <c r="AO692" s="255"/>
      <c r="AP692" s="255"/>
      <c r="AQ692" s="255"/>
      <c r="AR692" s="255"/>
      <c r="AS692" s="255"/>
      <c r="AT692" s="255"/>
      <c r="AU692" s="255"/>
      <c r="AV692" s="255"/>
      <c r="AW692" s="255"/>
      <c r="AX692" s="255"/>
      <c r="AY692" s="255"/>
      <c r="AZ692" s="255"/>
      <c r="BA692" s="255"/>
      <c r="BB692" s="166"/>
      <c r="BC692" s="261" t="s">
        <v>116</v>
      </c>
      <c r="BD692" s="261"/>
      <c r="BE692" s="261"/>
      <c r="BF692" s="261"/>
      <c r="BG692" s="261"/>
      <c r="BH692" s="261"/>
      <c r="BI692" s="261"/>
      <c r="BJ692" s="261"/>
      <c r="BK692" s="261"/>
      <c r="BL692" s="261"/>
      <c r="BM692" s="261"/>
    </row>
    <row r="693" spans="1:65" ht="15" customHeight="1">
      <c r="A693" s="262" t="s">
        <v>117</v>
      </c>
      <c r="B693" s="262"/>
      <c r="C693" s="263"/>
      <c r="D693" s="263"/>
      <c r="E693" s="263"/>
      <c r="F693" s="263"/>
      <c r="G693" s="263"/>
      <c r="H693" s="263"/>
      <c r="I693" s="263"/>
      <c r="J693" s="264"/>
      <c r="K693" s="264"/>
      <c r="L693" s="262" t="s">
        <v>117</v>
      </c>
      <c r="M693" s="262"/>
      <c r="N693" s="265"/>
      <c r="O693" s="265"/>
      <c r="P693" s="265"/>
      <c r="Q693" s="265"/>
      <c r="R693" s="265"/>
      <c r="S693" s="265"/>
      <c r="T693" s="265"/>
      <c r="U693" s="264"/>
      <c r="V693" s="264"/>
      <c r="W693" s="254"/>
      <c r="X693" s="254"/>
      <c r="Y693" s="254"/>
      <c r="Z693" s="254"/>
      <c r="AA693" s="254"/>
      <c r="AB693" s="254"/>
      <c r="AC693" s="254"/>
      <c r="AD693" s="254"/>
      <c r="AE693" s="254"/>
      <c r="AF693" s="254"/>
      <c r="AG693" s="254"/>
      <c r="AH693" s="166"/>
      <c r="AI693" s="209" t="s">
        <v>118</v>
      </c>
      <c r="AJ693" s="209"/>
      <c r="AK693" s="209"/>
      <c r="AL693" s="209"/>
      <c r="AM693" s="209"/>
      <c r="AN693" s="209"/>
      <c r="AO693" s="209"/>
      <c r="AP693" s="209"/>
      <c r="AQ693" s="209"/>
      <c r="AR693" s="209"/>
      <c r="AS693" s="209"/>
      <c r="AT693" s="209"/>
      <c r="AU693" s="209"/>
      <c r="AV693" s="152"/>
      <c r="AW693" s="152"/>
      <c r="AX693" s="152"/>
      <c r="AY693" s="152"/>
      <c r="AZ693" s="152"/>
      <c r="BA693" s="152"/>
      <c r="BB693" s="152"/>
      <c r="BC693" s="266"/>
      <c r="BD693" s="266"/>
      <c r="BE693" s="266"/>
      <c r="BF693" s="266"/>
      <c r="BG693" s="266"/>
      <c r="BH693" s="266"/>
      <c r="BI693" s="266"/>
      <c r="BJ693" s="266"/>
      <c r="BK693" s="266"/>
      <c r="BL693" s="266"/>
      <c r="BM693" s="267"/>
    </row>
    <row r="694" spans="1:65" ht="15" customHeight="1">
      <c r="A694" s="268" t="s">
        <v>117</v>
      </c>
      <c r="B694" s="268"/>
      <c r="C694" s="269"/>
      <c r="D694" s="269"/>
      <c r="E694" s="269"/>
      <c r="F694" s="269"/>
      <c r="G694" s="269"/>
      <c r="H694" s="269"/>
      <c r="I694" s="269"/>
      <c r="J694" s="270"/>
      <c r="K694" s="270"/>
      <c r="L694" s="268" t="s">
        <v>117</v>
      </c>
      <c r="M694" s="268"/>
      <c r="N694" s="271"/>
      <c r="O694" s="271"/>
      <c r="P694" s="271"/>
      <c r="Q694" s="271"/>
      <c r="R694" s="271"/>
      <c r="S694" s="271"/>
      <c r="T694" s="271"/>
      <c r="U694" s="270"/>
      <c r="V694" s="270"/>
      <c r="W694" s="254"/>
      <c r="X694" s="254"/>
      <c r="Y694" s="254"/>
      <c r="Z694" s="254"/>
      <c r="AA694" s="254"/>
      <c r="AB694" s="254"/>
      <c r="AC694" s="254"/>
      <c r="AD694" s="254"/>
      <c r="AE694" s="254"/>
      <c r="AF694" s="254"/>
      <c r="AG694" s="254"/>
      <c r="AH694" s="166"/>
      <c r="AI694" s="189" t="s">
        <v>119</v>
      </c>
      <c r="AJ694" s="189"/>
      <c r="AK694" s="189"/>
      <c r="AL694" s="189"/>
      <c r="AM694" s="189"/>
      <c r="AN694" s="189"/>
      <c r="AO694" s="272"/>
      <c r="AP694" s="272"/>
      <c r="AQ694" s="272"/>
      <c r="AR694" s="272"/>
      <c r="AS694" s="272"/>
      <c r="AT694" s="272"/>
      <c r="AU694" s="273"/>
      <c r="AV694" s="274" t="s">
        <v>120</v>
      </c>
      <c r="AW694" s="274"/>
      <c r="AX694" s="274"/>
      <c r="AY694" s="274"/>
      <c r="AZ694" s="274"/>
      <c r="BA694" s="274"/>
      <c r="BB694" s="240"/>
      <c r="BC694" s="275"/>
      <c r="BD694" s="275"/>
      <c r="BE694" s="275"/>
      <c r="BF694" s="275"/>
      <c r="BG694" s="276"/>
      <c r="BH694" s="277"/>
      <c r="BI694" s="275"/>
      <c r="BJ694" s="275"/>
      <c r="BK694" s="275"/>
      <c r="BL694" s="275"/>
      <c r="BM694" s="278"/>
    </row>
    <row r="695" spans="1:65" ht="15" customHeight="1">
      <c r="A695" s="279" t="s">
        <v>121</v>
      </c>
      <c r="B695" s="279"/>
      <c r="C695" s="280"/>
      <c r="D695" s="280"/>
      <c r="E695" s="280"/>
      <c r="F695" s="280"/>
      <c r="G695" s="280"/>
      <c r="H695" s="280"/>
      <c r="I695" s="280"/>
      <c r="J695" s="280"/>
      <c r="K695" s="280"/>
      <c r="L695" s="281" t="s">
        <v>122</v>
      </c>
      <c r="M695" s="282"/>
      <c r="N695" s="283"/>
      <c r="O695" s="283"/>
      <c r="P695" s="283"/>
      <c r="Q695" s="283"/>
      <c r="R695" s="283"/>
      <c r="S695" s="283"/>
      <c r="T695" s="283"/>
      <c r="U695" s="283"/>
      <c r="V695" s="283"/>
      <c r="W695" s="254"/>
      <c r="X695" s="254"/>
      <c r="Y695" s="254"/>
      <c r="Z695" s="254"/>
      <c r="AA695" s="254"/>
      <c r="AB695" s="254"/>
      <c r="AC695" s="254"/>
      <c r="AD695" s="254"/>
      <c r="AE695" s="254"/>
      <c r="AF695" s="254"/>
      <c r="AG695" s="254"/>
      <c r="AH695" s="166"/>
      <c r="AI695" s="189"/>
      <c r="AJ695" s="189"/>
      <c r="AK695" s="189"/>
      <c r="AL695" s="189"/>
      <c r="AM695" s="189"/>
      <c r="AN695" s="189"/>
      <c r="AO695" s="217"/>
      <c r="AP695" s="217"/>
      <c r="AQ695" s="217"/>
      <c r="AR695" s="217"/>
      <c r="AS695" s="217"/>
      <c r="AT695" s="217"/>
      <c r="AU695" s="284"/>
      <c r="AV695" s="274" t="s">
        <v>123</v>
      </c>
      <c r="AW695" s="274"/>
      <c r="AX695" s="274"/>
      <c r="AY695" s="274"/>
      <c r="AZ695" s="274"/>
      <c r="BA695" s="274"/>
      <c r="BB695" s="240"/>
      <c r="BC695" s="275"/>
      <c r="BD695" s="275"/>
      <c r="BE695" s="275"/>
      <c r="BF695" s="275"/>
      <c r="BG695" s="276"/>
      <c r="BH695" s="277"/>
      <c r="BI695" s="275"/>
      <c r="BJ695" s="275"/>
      <c r="BK695" s="275"/>
      <c r="BL695" s="275"/>
      <c r="BM695" s="278"/>
    </row>
    <row r="696" spans="1:65" ht="15" customHeight="1">
      <c r="A696" s="189" t="s">
        <v>124</v>
      </c>
      <c r="B696" s="189"/>
      <c r="C696" s="190"/>
      <c r="D696" s="190"/>
      <c r="E696" s="190"/>
      <c r="F696" s="190"/>
      <c r="G696" s="190"/>
      <c r="H696" s="190"/>
      <c r="I696" s="190"/>
      <c r="J696" s="190"/>
      <c r="K696" s="190"/>
      <c r="L696" s="246" t="s">
        <v>125</v>
      </c>
      <c r="M696" s="274"/>
      <c r="N696" s="190"/>
      <c r="O696" s="190"/>
      <c r="P696" s="190"/>
      <c r="Q696" s="190"/>
      <c r="R696" s="190"/>
      <c r="S696" s="190"/>
      <c r="T696" s="190"/>
      <c r="U696" s="190"/>
      <c r="V696" s="190"/>
      <c r="W696" s="254"/>
      <c r="X696" s="254"/>
      <c r="Y696" s="254"/>
      <c r="Z696" s="254"/>
      <c r="AA696" s="254"/>
      <c r="AB696" s="254"/>
      <c r="AC696" s="254"/>
      <c r="AD696" s="254"/>
      <c r="AE696" s="254"/>
      <c r="AF696" s="254"/>
      <c r="AG696" s="254"/>
      <c r="AH696" s="166"/>
      <c r="AI696" s="285" t="s">
        <v>126</v>
      </c>
      <c r="AJ696" s="285"/>
      <c r="AK696" s="285"/>
      <c r="AL696" s="285"/>
      <c r="AM696" s="285"/>
      <c r="AN696" s="285"/>
      <c r="AO696" s="145"/>
      <c r="AP696" s="145"/>
      <c r="AQ696" s="145"/>
      <c r="AR696" s="145"/>
      <c r="AS696" s="145"/>
      <c r="AT696" s="145"/>
      <c r="AU696" s="286"/>
      <c r="AV696" s="274" t="s">
        <v>127</v>
      </c>
      <c r="AW696" s="274"/>
      <c r="AX696" s="274"/>
      <c r="AY696" s="274"/>
      <c r="AZ696" s="274"/>
      <c r="BA696" s="274"/>
      <c r="BB696" s="240"/>
      <c r="BC696" s="275"/>
      <c r="BD696" s="275"/>
      <c r="BE696" s="275"/>
      <c r="BF696" s="275"/>
      <c r="BG696" s="276"/>
      <c r="BH696" s="277"/>
      <c r="BI696" s="275"/>
      <c r="BJ696" s="275"/>
      <c r="BK696" s="275"/>
      <c r="BL696" s="275"/>
      <c r="BM696" s="278"/>
    </row>
    <row r="697" spans="1:65" ht="15" customHeight="1">
      <c r="A697" s="285" t="s">
        <v>128</v>
      </c>
      <c r="B697" s="285"/>
      <c r="C697" s="287"/>
      <c r="D697" s="287"/>
      <c r="E697" s="287"/>
      <c r="F697" s="287"/>
      <c r="G697" s="287"/>
      <c r="H697" s="287"/>
      <c r="I697" s="287"/>
      <c r="J697" s="287"/>
      <c r="K697" s="287"/>
      <c r="L697" s="288" t="s">
        <v>129</v>
      </c>
      <c r="M697" s="269"/>
      <c r="N697" s="287"/>
      <c r="O697" s="287"/>
      <c r="P697" s="287"/>
      <c r="Q697" s="287"/>
      <c r="R697" s="287"/>
      <c r="S697" s="287"/>
      <c r="T697" s="287"/>
      <c r="U697" s="287"/>
      <c r="V697" s="287"/>
      <c r="W697" s="254"/>
      <c r="X697" s="254"/>
      <c r="Y697" s="254"/>
      <c r="Z697" s="254"/>
      <c r="AA697" s="254"/>
      <c r="AB697" s="254"/>
      <c r="AC697" s="254"/>
      <c r="AD697" s="254"/>
      <c r="AE697" s="254"/>
      <c r="AF697" s="254"/>
      <c r="AG697" s="254"/>
      <c r="AH697" s="289"/>
      <c r="AI697" s="285"/>
      <c r="AJ697" s="285"/>
      <c r="AK697" s="285"/>
      <c r="AL697" s="285"/>
      <c r="AM697" s="285"/>
      <c r="AN697" s="285"/>
      <c r="AO697" s="180"/>
      <c r="AP697" s="180"/>
      <c r="AQ697" s="180"/>
      <c r="AR697" s="180"/>
      <c r="AS697" s="180"/>
      <c r="AT697" s="180"/>
      <c r="AU697" s="290"/>
      <c r="AV697" s="291" t="s">
        <v>130</v>
      </c>
      <c r="AW697" s="291"/>
      <c r="AX697" s="291"/>
      <c r="AY697" s="291"/>
      <c r="AZ697" s="291"/>
      <c r="BA697" s="291"/>
      <c r="BB697" s="292"/>
      <c r="BC697" s="180"/>
      <c r="BD697" s="180"/>
      <c r="BE697" s="180"/>
      <c r="BF697" s="180"/>
      <c r="BG697" s="290"/>
      <c r="BH697" s="292"/>
      <c r="BI697" s="180"/>
      <c r="BJ697" s="180"/>
      <c r="BK697" s="180"/>
      <c r="BL697" s="180"/>
      <c r="BM697" s="293"/>
    </row>
    <row r="698" spans="1:65" ht="13.5" customHeight="1">
      <c r="A698" s="144" t="s">
        <v>63</v>
      </c>
      <c r="B698" s="145"/>
      <c r="C698" s="145"/>
      <c r="D698" s="145"/>
      <c r="E698" s="145"/>
      <c r="F698" s="145"/>
      <c r="G698" s="145"/>
      <c r="H698" s="145"/>
      <c r="I698" s="145"/>
      <c r="J698" s="145"/>
      <c r="K698" s="146"/>
      <c r="L698" s="146" t="s">
        <v>64</v>
      </c>
      <c r="M698" s="145"/>
      <c r="N698" s="145"/>
      <c r="O698" s="145"/>
      <c r="P698" s="145"/>
      <c r="Q698" s="145"/>
      <c r="R698" s="145"/>
      <c r="S698" s="145"/>
      <c r="T698" s="145"/>
      <c r="U698" s="145"/>
      <c r="V698" s="145"/>
      <c r="W698" s="145"/>
      <c r="X698" s="145"/>
      <c r="Y698" s="145"/>
      <c r="Z698" s="145"/>
      <c r="AA698" s="145"/>
      <c r="AB698" s="145"/>
      <c r="AC698" s="145"/>
      <c r="AD698" s="145"/>
      <c r="AE698" s="145"/>
      <c r="AF698" s="145"/>
      <c r="AG698" s="145"/>
      <c r="AH698" s="145"/>
      <c r="AI698" s="145"/>
      <c r="AJ698" s="145"/>
      <c r="AK698" s="147"/>
      <c r="AL698" s="155"/>
      <c r="AM698" s="156" t="s">
        <v>65</v>
      </c>
      <c r="AN698" s="158"/>
      <c r="AO698" s="158"/>
      <c r="AP698" s="158"/>
      <c r="AQ698" s="157" t="str">
        <f>'(7) vstupní data'!$B$7</f>
        <v>Český pohár</v>
      </c>
      <c r="AR698" s="157"/>
      <c r="AS698" s="157"/>
      <c r="AT698" s="157"/>
      <c r="AU698" s="157"/>
      <c r="AV698" s="157"/>
      <c r="AW698" s="157"/>
      <c r="AX698" s="157"/>
      <c r="AY698" s="157"/>
      <c r="AZ698" s="157"/>
      <c r="BA698" s="157"/>
      <c r="BB698" s="157"/>
      <c r="BC698" s="157"/>
      <c r="BD698" s="157"/>
      <c r="BE698" s="157"/>
      <c r="BF698" s="145"/>
      <c r="BG698" s="145"/>
      <c r="BH698" s="145"/>
      <c r="BI698" s="145"/>
      <c r="BJ698" s="294" t="s">
        <v>66</v>
      </c>
      <c r="BK698" s="294"/>
      <c r="BL698" s="294"/>
      <c r="BM698" s="294"/>
    </row>
    <row r="699" spans="1:65" ht="13.5" customHeight="1">
      <c r="A699" s="144"/>
      <c r="B699" s="145"/>
      <c r="C699" s="154" t="s">
        <v>67</v>
      </c>
      <c r="D699" s="145"/>
      <c r="E699" s="145"/>
      <c r="F699" s="145"/>
      <c r="G699" s="145"/>
      <c r="H699" s="145"/>
      <c r="I699" s="145"/>
      <c r="J699" s="145"/>
      <c r="K699" s="146"/>
      <c r="L699" s="145"/>
      <c r="M699" s="145"/>
      <c r="N699" s="145"/>
      <c r="O699" s="145"/>
      <c r="P699" s="145"/>
      <c r="Q699" s="145"/>
      <c r="R699" s="145"/>
      <c r="S699" s="145"/>
      <c r="T699" s="145"/>
      <c r="U699" s="145"/>
      <c r="V699" s="145"/>
      <c r="W699" s="145"/>
      <c r="X699" s="145"/>
      <c r="Y699" s="145"/>
      <c r="Z699" s="145"/>
      <c r="AA699" s="145"/>
      <c r="AB699" s="145"/>
      <c r="AC699" s="145"/>
      <c r="AD699" s="145"/>
      <c r="AE699" s="145"/>
      <c r="AF699" s="145"/>
      <c r="AG699" s="145"/>
      <c r="AH699" s="145"/>
      <c r="AI699" s="145"/>
      <c r="AJ699" s="145"/>
      <c r="AK699" s="145"/>
      <c r="AL699" s="155"/>
      <c r="AM699" s="156" t="s">
        <v>68</v>
      </c>
      <c r="AN699" s="156"/>
      <c r="AO699" s="156"/>
      <c r="AP699" s="156"/>
      <c r="AQ699" s="157">
        <f>'(7) vstupní data'!$B$9</f>
        <v>0</v>
      </c>
      <c r="AR699" s="157"/>
      <c r="AS699" s="157"/>
      <c r="AT699" s="157"/>
      <c r="AU699" s="157"/>
      <c r="AV699" s="157"/>
      <c r="AW699" s="157"/>
      <c r="AX699" s="157"/>
      <c r="AY699" s="157"/>
      <c r="AZ699" s="157"/>
      <c r="BA699" s="157"/>
      <c r="BB699" s="157"/>
      <c r="BC699" s="157"/>
      <c r="BD699" s="157"/>
      <c r="BE699" s="157"/>
      <c r="BF699" s="145"/>
      <c r="BG699" s="145"/>
      <c r="BH699" s="145"/>
      <c r="BI699" s="145"/>
      <c r="BJ699" s="294"/>
      <c r="BK699" s="294"/>
      <c r="BL699" s="294"/>
      <c r="BM699" s="294"/>
    </row>
    <row r="700" spans="1:65" ht="13.5" customHeight="1">
      <c r="A700" s="144"/>
      <c r="B700" s="145"/>
      <c r="C700" s="145" t="s">
        <v>69</v>
      </c>
      <c r="D700" s="145"/>
      <c r="E700" s="145"/>
      <c r="F700" s="145"/>
      <c r="G700" s="145"/>
      <c r="H700" s="145"/>
      <c r="I700" s="145"/>
      <c r="J700" s="145"/>
      <c r="K700" s="158" t="s">
        <v>70</v>
      </c>
      <c r="L700" s="145"/>
      <c r="M700" s="145"/>
      <c r="N700" s="145"/>
      <c r="O700" s="159" t="str">
        <f>VLOOKUP(BL700,'(7) vstupní data'!$H$2:$P$29,2,0)</f>
        <v>SK Třebín B</v>
      </c>
      <c r="P700" s="159"/>
      <c r="Q700" s="159"/>
      <c r="R700" s="159"/>
      <c r="S700" s="159"/>
      <c r="T700" s="159"/>
      <c r="U700" s="159"/>
      <c r="V700" s="159"/>
      <c r="W700" s="159"/>
      <c r="X700" s="160" t="s">
        <v>71</v>
      </c>
      <c r="Y700" s="160"/>
      <c r="Z700" s="160"/>
      <c r="AA700" s="160"/>
      <c r="AB700" s="161" t="str">
        <f>VLOOKUP(BL700,'(7) vstupní data'!$H$2:$P$29,6,0)</f>
        <v>VK Karlovy Vary</v>
      </c>
      <c r="AC700" s="161"/>
      <c r="AD700" s="161"/>
      <c r="AE700" s="161"/>
      <c r="AF700" s="161"/>
      <c r="AG700" s="161"/>
      <c r="AH700" s="161"/>
      <c r="AI700" s="161"/>
      <c r="AJ700" s="161"/>
      <c r="AK700" s="145"/>
      <c r="AL700" s="155"/>
      <c r="AM700" s="156" t="s">
        <v>72</v>
      </c>
      <c r="AN700" s="158"/>
      <c r="AO700" s="158"/>
      <c r="AP700" s="158"/>
      <c r="AQ700" s="157" t="str">
        <f>'(7) vstupní data'!$B$8</f>
        <v>starší žákyně</v>
      </c>
      <c r="AR700" s="157"/>
      <c r="AS700" s="157"/>
      <c r="AT700" s="157"/>
      <c r="AU700" s="157"/>
      <c r="AV700" s="157"/>
      <c r="AW700" s="157"/>
      <c r="AX700" s="157"/>
      <c r="AY700" s="157"/>
      <c r="AZ700" s="157"/>
      <c r="BA700" s="157"/>
      <c r="BB700" s="157"/>
      <c r="BC700" s="157"/>
      <c r="BD700" s="157"/>
      <c r="BE700" s="157"/>
      <c r="BF700" s="162"/>
      <c r="BG700" s="162"/>
      <c r="BH700" s="162"/>
      <c r="BI700" s="162"/>
      <c r="BJ700" s="163" t="str">
        <f>LEFT('(7) vstupní data'!$B$6,2)</f>
        <v>25</v>
      </c>
      <c r="BK700" s="164" t="s">
        <v>73</v>
      </c>
      <c r="BL700" s="165">
        <f>'(7) vstupní data'!H19</f>
        <v>18</v>
      </c>
      <c r="BM700" s="165"/>
    </row>
    <row r="701" spans="1:65" ht="13.5" customHeight="1">
      <c r="A701" s="144"/>
      <c r="B701" s="166"/>
      <c r="C701" s="145"/>
      <c r="D701" s="145"/>
      <c r="E701" s="145"/>
      <c r="F701" s="145"/>
      <c r="G701" s="145"/>
      <c r="H701" s="145"/>
      <c r="I701" s="145"/>
      <c r="J701" s="145"/>
      <c r="K701" s="167"/>
      <c r="L701" s="167"/>
      <c r="M701" s="167"/>
      <c r="N701" s="167"/>
      <c r="O701" s="168"/>
      <c r="P701" s="169"/>
      <c r="Q701" s="169"/>
      <c r="R701" s="169"/>
      <c r="S701" s="169"/>
      <c r="T701" s="169"/>
      <c r="U701" s="169"/>
      <c r="V701" s="169"/>
      <c r="W701" s="169"/>
      <c r="X701" s="170"/>
      <c r="Y701" s="170"/>
      <c r="Z701" s="170"/>
      <c r="AA701" s="170"/>
      <c r="AB701" s="168"/>
      <c r="AC701" s="169"/>
      <c r="AD701" s="169"/>
      <c r="AE701" s="169"/>
      <c r="AF701" s="169"/>
      <c r="AG701" s="169"/>
      <c r="AH701" s="169"/>
      <c r="AI701" s="169"/>
      <c r="AJ701" s="169"/>
      <c r="AK701" s="145"/>
      <c r="AL701" s="144"/>
      <c r="AM701" s="158"/>
      <c r="AN701" s="158"/>
      <c r="AO701" s="158"/>
      <c r="AP701" s="158"/>
      <c r="AQ701" s="166"/>
      <c r="AR701" s="162"/>
      <c r="AS701" s="162"/>
      <c r="AT701" s="162"/>
      <c r="AU701" s="162"/>
      <c r="AV701" s="162"/>
      <c r="AW701" s="162"/>
      <c r="AX701" s="162"/>
      <c r="AY701" s="162"/>
      <c r="AZ701" s="162"/>
      <c r="BA701" s="162"/>
      <c r="BB701" s="162"/>
      <c r="BC701" s="162"/>
      <c r="BD701" s="162"/>
      <c r="BE701" s="162"/>
      <c r="BF701" s="162"/>
      <c r="BG701" s="162"/>
      <c r="BH701" s="162"/>
      <c r="BI701" s="162"/>
      <c r="BJ701" s="163"/>
      <c r="BK701" s="164"/>
      <c r="BL701" s="165"/>
      <c r="BM701" s="165"/>
    </row>
    <row r="702" spans="1:65" ht="13.5" customHeight="1">
      <c r="A702" s="171" t="s">
        <v>53</v>
      </c>
      <c r="B702" s="172"/>
      <c r="C702" s="172"/>
      <c r="D702" s="172"/>
      <c r="E702" s="172"/>
      <c r="F702" s="173" t="str">
        <f>'(7) vstupní data'!$B$11</f>
        <v>3.skupina</v>
      </c>
      <c r="G702" s="173"/>
      <c r="H702" s="173"/>
      <c r="I702" s="173"/>
      <c r="J702" s="173"/>
      <c r="K702" s="172"/>
      <c r="L702" s="172" t="s">
        <v>74</v>
      </c>
      <c r="M702" s="174">
        <f>VLOOKUP(BL700,'(7) tabulka + rozpis'!$N$23:$Q$37,2,0)</f>
        <v>0.375</v>
      </c>
      <c r="N702" s="174"/>
      <c r="O702" s="174"/>
      <c r="P702" s="172" t="s">
        <v>75</v>
      </c>
      <c r="Q702" s="175"/>
      <c r="R702" s="176" t="s">
        <v>76</v>
      </c>
      <c r="S702" s="176"/>
      <c r="T702" s="176"/>
      <c r="U702" s="176"/>
      <c r="V702" s="177" t="str">
        <f>'(7) vstupní data'!$B$1</f>
        <v>TJ Orion Praha</v>
      </c>
      <c r="W702" s="177"/>
      <c r="X702" s="177"/>
      <c r="Y702" s="177"/>
      <c r="Z702" s="177"/>
      <c r="AA702" s="177"/>
      <c r="AB702" s="177"/>
      <c r="AC702" s="177"/>
      <c r="AD702" s="177"/>
      <c r="AE702" s="177"/>
      <c r="AF702" s="177"/>
      <c r="AG702" s="177"/>
      <c r="AH702" s="177"/>
      <c r="AI702" s="177"/>
      <c r="AJ702" s="177"/>
      <c r="AK702" s="177"/>
      <c r="AL702" s="178" t="s">
        <v>77</v>
      </c>
      <c r="AM702" s="179"/>
      <c r="AN702" s="179"/>
      <c r="AO702" s="179"/>
      <c r="AP702" s="180"/>
      <c r="AQ702" s="181" t="s">
        <v>78</v>
      </c>
      <c r="AR702" s="181"/>
      <c r="AS702" s="181"/>
      <c r="AT702" s="181"/>
      <c r="AU702" s="181"/>
      <c r="AV702" s="181"/>
      <c r="AW702" s="181"/>
      <c r="AX702" s="181"/>
      <c r="AY702" s="181"/>
      <c r="AZ702" s="181"/>
      <c r="BA702" s="181"/>
      <c r="BB702" s="181"/>
      <c r="BC702" s="181"/>
      <c r="BD702" s="181"/>
      <c r="BE702" s="180"/>
      <c r="BF702" s="180"/>
      <c r="BG702" s="180"/>
      <c r="BH702" s="180"/>
      <c r="BI702" s="180"/>
      <c r="BJ702" s="163"/>
      <c r="BK702" s="164"/>
      <c r="BL702" s="165"/>
      <c r="BM702" s="165"/>
    </row>
    <row r="703" spans="1:65" ht="13.5" customHeight="1">
      <c r="A703" s="182"/>
      <c r="B703" s="183" t="s">
        <v>79</v>
      </c>
      <c r="C703" s="183"/>
      <c r="D703" s="183"/>
      <c r="E703" s="183"/>
      <c r="F703" s="183"/>
      <c r="G703" s="183"/>
      <c r="H703" s="183"/>
      <c r="I703" s="183"/>
      <c r="J703" s="183"/>
      <c r="K703" s="183"/>
      <c r="L703" s="183"/>
      <c r="M703" s="183"/>
      <c r="N703" s="183"/>
      <c r="O703" s="183" t="s">
        <v>80</v>
      </c>
      <c r="P703" s="183"/>
      <c r="Q703" s="183"/>
      <c r="R703" s="183"/>
      <c r="S703" s="183"/>
      <c r="T703" s="183"/>
      <c r="U703" s="183"/>
      <c r="V703" s="183"/>
      <c r="W703" s="183"/>
      <c r="X703" s="183"/>
      <c r="Y703" s="183"/>
      <c r="Z703" s="183"/>
      <c r="AA703" s="183"/>
      <c r="AB703" s="183" t="s">
        <v>81</v>
      </c>
      <c r="AC703" s="183"/>
      <c r="AD703" s="183"/>
      <c r="AE703" s="183"/>
      <c r="AF703" s="183"/>
      <c r="AG703" s="183"/>
      <c r="AH703" s="183"/>
      <c r="AI703" s="183"/>
      <c r="AJ703" s="183"/>
      <c r="AK703" s="183"/>
      <c r="AL703" s="183"/>
      <c r="AM703" s="183"/>
      <c r="AN703" s="183"/>
      <c r="AO703" s="183" t="s">
        <v>82</v>
      </c>
      <c r="AP703" s="183"/>
      <c r="AQ703" s="183"/>
      <c r="AR703" s="183"/>
      <c r="AS703" s="183"/>
      <c r="AT703" s="183"/>
      <c r="AU703" s="183"/>
      <c r="AV703" s="183"/>
      <c r="AW703" s="183"/>
      <c r="AX703" s="183"/>
      <c r="AY703" s="183"/>
      <c r="AZ703" s="183"/>
      <c r="BA703" s="183"/>
      <c r="BB703" s="183" t="s">
        <v>83</v>
      </c>
      <c r="BC703" s="183"/>
      <c r="BD703" s="183"/>
      <c r="BE703" s="183"/>
      <c r="BF703" s="183"/>
      <c r="BG703" s="183"/>
      <c r="BH703" s="183"/>
      <c r="BI703" s="183"/>
      <c r="BJ703" s="184"/>
      <c r="BK703" s="184"/>
      <c r="BL703" s="184"/>
      <c r="BM703" s="185"/>
    </row>
    <row r="704" spans="1:65" ht="13.5" customHeight="1">
      <c r="A704" s="155"/>
      <c r="B704" s="187" t="s">
        <v>84</v>
      </c>
      <c r="C704" s="187"/>
      <c r="D704" s="187"/>
      <c r="E704" s="187"/>
      <c r="F704" s="187"/>
      <c r="G704" s="187"/>
      <c r="H704" s="188" t="s">
        <v>85</v>
      </c>
      <c r="I704" s="188"/>
      <c r="J704" s="188"/>
      <c r="K704" s="188"/>
      <c r="L704" s="188"/>
      <c r="M704" s="188"/>
      <c r="N704" s="166"/>
      <c r="O704" s="187" t="s">
        <v>84</v>
      </c>
      <c r="P704" s="187"/>
      <c r="Q704" s="187"/>
      <c r="R704" s="187"/>
      <c r="S704" s="187"/>
      <c r="T704" s="187"/>
      <c r="U704" s="188" t="s">
        <v>85</v>
      </c>
      <c r="V704" s="188"/>
      <c r="W704" s="188"/>
      <c r="X704" s="188"/>
      <c r="Y704" s="188"/>
      <c r="Z704" s="188"/>
      <c r="AA704" s="166"/>
      <c r="AB704" s="187" t="s">
        <v>84</v>
      </c>
      <c r="AC704" s="187"/>
      <c r="AD704" s="187"/>
      <c r="AE704" s="187"/>
      <c r="AF704" s="187"/>
      <c r="AG704" s="187"/>
      <c r="AH704" s="188" t="s">
        <v>85</v>
      </c>
      <c r="AI704" s="188"/>
      <c r="AJ704" s="188"/>
      <c r="AK704" s="188"/>
      <c r="AL704" s="188"/>
      <c r="AM704" s="188"/>
      <c r="AN704" s="166"/>
      <c r="AO704" s="187" t="s">
        <v>84</v>
      </c>
      <c r="AP704" s="187"/>
      <c r="AQ704" s="187"/>
      <c r="AR704" s="187"/>
      <c r="AS704" s="187"/>
      <c r="AT704" s="187"/>
      <c r="AU704" s="188" t="s">
        <v>85</v>
      </c>
      <c r="AV704" s="188"/>
      <c r="AW704" s="188"/>
      <c r="AX704" s="188"/>
      <c r="AY704" s="188"/>
      <c r="AZ704" s="188"/>
      <c r="BA704" s="166"/>
      <c r="BB704" s="187" t="s">
        <v>84</v>
      </c>
      <c r="BC704" s="187"/>
      <c r="BD704" s="187"/>
      <c r="BE704" s="187"/>
      <c r="BF704" s="187"/>
      <c r="BG704" s="187"/>
      <c r="BH704" s="188" t="s">
        <v>85</v>
      </c>
      <c r="BI704" s="188"/>
      <c r="BJ704" s="188"/>
      <c r="BK704" s="188"/>
      <c r="BL704" s="188"/>
      <c r="BM704" s="188"/>
    </row>
    <row r="705" spans="1:65" ht="13.5" customHeight="1">
      <c r="A705" s="155"/>
      <c r="B705" s="189" t="s">
        <v>86</v>
      </c>
      <c r="C705" s="189"/>
      <c r="D705" s="189"/>
      <c r="E705" s="189"/>
      <c r="F705" s="189"/>
      <c r="G705" s="189"/>
      <c r="H705" s="190" t="s">
        <v>86</v>
      </c>
      <c r="I705" s="190"/>
      <c r="J705" s="190"/>
      <c r="K705" s="190"/>
      <c r="L705" s="190"/>
      <c r="M705" s="190"/>
      <c r="N705" s="166"/>
      <c r="O705" s="189" t="s">
        <v>86</v>
      </c>
      <c r="P705" s="189"/>
      <c r="Q705" s="189"/>
      <c r="R705" s="189"/>
      <c r="S705" s="189"/>
      <c r="T705" s="189"/>
      <c r="U705" s="190" t="s">
        <v>86</v>
      </c>
      <c r="V705" s="190"/>
      <c r="W705" s="190"/>
      <c r="X705" s="190"/>
      <c r="Y705" s="190"/>
      <c r="Z705" s="190"/>
      <c r="AA705" s="166"/>
      <c r="AB705" s="189" t="s">
        <v>86</v>
      </c>
      <c r="AC705" s="189"/>
      <c r="AD705" s="189"/>
      <c r="AE705" s="189"/>
      <c r="AF705" s="189"/>
      <c r="AG705" s="189"/>
      <c r="AH705" s="190" t="s">
        <v>86</v>
      </c>
      <c r="AI705" s="190"/>
      <c r="AJ705" s="190"/>
      <c r="AK705" s="190"/>
      <c r="AL705" s="190"/>
      <c r="AM705" s="190"/>
      <c r="AN705" s="166"/>
      <c r="AO705" s="189" t="s">
        <v>86</v>
      </c>
      <c r="AP705" s="189"/>
      <c r="AQ705" s="189"/>
      <c r="AR705" s="189"/>
      <c r="AS705" s="189"/>
      <c r="AT705" s="189"/>
      <c r="AU705" s="190" t="s">
        <v>86</v>
      </c>
      <c r="AV705" s="190"/>
      <c r="AW705" s="190"/>
      <c r="AX705" s="190"/>
      <c r="AY705" s="190"/>
      <c r="AZ705" s="190"/>
      <c r="BA705" s="166"/>
      <c r="BB705" s="189" t="s">
        <v>86</v>
      </c>
      <c r="BC705" s="189"/>
      <c r="BD705" s="189"/>
      <c r="BE705" s="189"/>
      <c r="BF705" s="189"/>
      <c r="BG705" s="189"/>
      <c r="BH705" s="190" t="s">
        <v>86</v>
      </c>
      <c r="BI705" s="190"/>
      <c r="BJ705" s="190"/>
      <c r="BK705" s="190"/>
      <c r="BL705" s="190"/>
      <c r="BM705" s="190"/>
    </row>
    <row r="706" spans="1:65" ht="13.5" customHeight="1">
      <c r="A706" s="191" t="s">
        <v>87</v>
      </c>
      <c r="B706" s="192">
        <v>1</v>
      </c>
      <c r="C706" s="193"/>
      <c r="D706" s="194"/>
      <c r="E706" s="194"/>
      <c r="F706" s="195" t="s">
        <v>88</v>
      </c>
      <c r="G706" s="195" t="s">
        <v>89</v>
      </c>
      <c r="H706" s="194">
        <v>1</v>
      </c>
      <c r="I706" s="193"/>
      <c r="J706" s="194"/>
      <c r="K706" s="194"/>
      <c r="L706" s="195" t="s">
        <v>88</v>
      </c>
      <c r="M706" s="196" t="s">
        <v>89</v>
      </c>
      <c r="N706" s="166"/>
      <c r="O706" s="192">
        <v>1</v>
      </c>
      <c r="P706" s="193"/>
      <c r="Q706" s="194"/>
      <c r="R706" s="194"/>
      <c r="S706" s="195" t="s">
        <v>88</v>
      </c>
      <c r="T706" s="195" t="s">
        <v>89</v>
      </c>
      <c r="U706" s="194">
        <v>1</v>
      </c>
      <c r="V706" s="193"/>
      <c r="W706" s="194"/>
      <c r="X706" s="194"/>
      <c r="Y706" s="195" t="s">
        <v>88</v>
      </c>
      <c r="Z706" s="196" t="s">
        <v>89</v>
      </c>
      <c r="AA706" s="166"/>
      <c r="AB706" s="192">
        <v>1</v>
      </c>
      <c r="AC706" s="193"/>
      <c r="AD706" s="194"/>
      <c r="AE706" s="194"/>
      <c r="AF706" s="195" t="s">
        <v>88</v>
      </c>
      <c r="AG706" s="195" t="s">
        <v>89</v>
      </c>
      <c r="AH706" s="194">
        <v>1</v>
      </c>
      <c r="AI706" s="193"/>
      <c r="AJ706" s="194"/>
      <c r="AK706" s="194"/>
      <c r="AL706" s="195" t="s">
        <v>88</v>
      </c>
      <c r="AM706" s="196" t="s">
        <v>89</v>
      </c>
      <c r="AN706" s="166"/>
      <c r="AO706" s="192">
        <v>1</v>
      </c>
      <c r="AP706" s="193"/>
      <c r="AQ706" s="194"/>
      <c r="AR706" s="194"/>
      <c r="AS706" s="195" t="s">
        <v>88</v>
      </c>
      <c r="AT706" s="195" t="s">
        <v>89</v>
      </c>
      <c r="AU706" s="194">
        <v>1</v>
      </c>
      <c r="AV706" s="193"/>
      <c r="AW706" s="194"/>
      <c r="AX706" s="194"/>
      <c r="AY706" s="195" t="s">
        <v>88</v>
      </c>
      <c r="AZ706" s="196" t="s">
        <v>89</v>
      </c>
      <c r="BA706" s="166"/>
      <c r="BB706" s="192">
        <v>1</v>
      </c>
      <c r="BC706" s="193"/>
      <c r="BD706" s="194"/>
      <c r="BE706" s="194"/>
      <c r="BF706" s="195" t="s">
        <v>88</v>
      </c>
      <c r="BG706" s="195" t="s">
        <v>89</v>
      </c>
      <c r="BH706" s="194">
        <v>1</v>
      </c>
      <c r="BI706" s="193"/>
      <c r="BJ706" s="194"/>
      <c r="BK706" s="194"/>
      <c r="BL706" s="195" t="s">
        <v>88</v>
      </c>
      <c r="BM706" s="196" t="s">
        <v>89</v>
      </c>
    </row>
    <row r="707" spans="1:65" ht="13.5" customHeight="1">
      <c r="A707" s="191"/>
      <c r="B707" s="192"/>
      <c r="C707" s="193"/>
      <c r="D707" s="194"/>
      <c r="E707" s="194"/>
      <c r="F707" s="195"/>
      <c r="G707" s="195"/>
      <c r="H707" s="194"/>
      <c r="I707" s="193"/>
      <c r="J707" s="194"/>
      <c r="K707" s="194"/>
      <c r="L707" s="195"/>
      <c r="M707" s="196"/>
      <c r="N707" s="166"/>
      <c r="O707" s="192"/>
      <c r="P707" s="193"/>
      <c r="Q707" s="194"/>
      <c r="R707" s="194"/>
      <c r="S707" s="195"/>
      <c r="T707" s="195"/>
      <c r="U707" s="194"/>
      <c r="V707" s="193"/>
      <c r="W707" s="194"/>
      <c r="X707" s="194"/>
      <c r="Y707" s="195"/>
      <c r="Z707" s="196"/>
      <c r="AA707" s="166"/>
      <c r="AB707" s="192"/>
      <c r="AC707" s="193"/>
      <c r="AD707" s="194"/>
      <c r="AE707" s="194"/>
      <c r="AF707" s="195"/>
      <c r="AG707" s="195"/>
      <c r="AH707" s="194"/>
      <c r="AI707" s="193"/>
      <c r="AJ707" s="194"/>
      <c r="AK707" s="194"/>
      <c r="AL707" s="195"/>
      <c r="AM707" s="196"/>
      <c r="AN707" s="166"/>
      <c r="AO707" s="192"/>
      <c r="AP707" s="193"/>
      <c r="AQ707" s="194"/>
      <c r="AR707" s="194"/>
      <c r="AS707" s="195"/>
      <c r="AT707" s="195"/>
      <c r="AU707" s="194"/>
      <c r="AV707" s="193"/>
      <c r="AW707" s="194"/>
      <c r="AX707" s="194"/>
      <c r="AY707" s="195"/>
      <c r="AZ707" s="196"/>
      <c r="BA707" s="166"/>
      <c r="BB707" s="192"/>
      <c r="BC707" s="193"/>
      <c r="BD707" s="194"/>
      <c r="BE707" s="194"/>
      <c r="BF707" s="195"/>
      <c r="BG707" s="195"/>
      <c r="BH707" s="194"/>
      <c r="BI707" s="193"/>
      <c r="BJ707" s="194"/>
      <c r="BK707" s="194"/>
      <c r="BL707" s="195"/>
      <c r="BM707" s="196"/>
    </row>
    <row r="708" spans="1:65" ht="13.5" customHeight="1">
      <c r="A708" s="191"/>
      <c r="B708" s="192">
        <v>2</v>
      </c>
      <c r="C708" s="193"/>
      <c r="D708" s="194"/>
      <c r="E708" s="194"/>
      <c r="F708" s="195"/>
      <c r="G708" s="195"/>
      <c r="H708" s="194">
        <v>2</v>
      </c>
      <c r="I708" s="193"/>
      <c r="J708" s="194"/>
      <c r="K708" s="194"/>
      <c r="L708" s="195"/>
      <c r="M708" s="196"/>
      <c r="N708" s="166"/>
      <c r="O708" s="192">
        <v>2</v>
      </c>
      <c r="P708" s="193"/>
      <c r="Q708" s="194"/>
      <c r="R708" s="194"/>
      <c r="S708" s="195"/>
      <c r="T708" s="195"/>
      <c r="U708" s="194">
        <v>2</v>
      </c>
      <c r="V708" s="193"/>
      <c r="W708" s="194"/>
      <c r="X708" s="194"/>
      <c r="Y708" s="195"/>
      <c r="Z708" s="196"/>
      <c r="AA708" s="166"/>
      <c r="AB708" s="192">
        <v>2</v>
      </c>
      <c r="AC708" s="193"/>
      <c r="AD708" s="194"/>
      <c r="AE708" s="194"/>
      <c r="AF708" s="195"/>
      <c r="AG708" s="195"/>
      <c r="AH708" s="194">
        <v>2</v>
      </c>
      <c r="AI708" s="193"/>
      <c r="AJ708" s="194"/>
      <c r="AK708" s="194"/>
      <c r="AL708" s="195"/>
      <c r="AM708" s="196"/>
      <c r="AN708" s="166"/>
      <c r="AO708" s="192">
        <v>2</v>
      </c>
      <c r="AP708" s="193"/>
      <c r="AQ708" s="194"/>
      <c r="AR708" s="194"/>
      <c r="AS708" s="195"/>
      <c r="AT708" s="195"/>
      <c r="AU708" s="194">
        <v>2</v>
      </c>
      <c r="AV708" s="193"/>
      <c r="AW708" s="194"/>
      <c r="AX708" s="194"/>
      <c r="AY708" s="195"/>
      <c r="AZ708" s="196"/>
      <c r="BA708" s="166"/>
      <c r="BB708" s="192">
        <v>2</v>
      </c>
      <c r="BC708" s="193"/>
      <c r="BD708" s="194"/>
      <c r="BE708" s="194"/>
      <c r="BF708" s="195"/>
      <c r="BG708" s="195"/>
      <c r="BH708" s="194">
        <v>2</v>
      </c>
      <c r="BI708" s="193"/>
      <c r="BJ708" s="194"/>
      <c r="BK708" s="194"/>
      <c r="BL708" s="195"/>
      <c r="BM708" s="196"/>
    </row>
    <row r="709" spans="1:65" ht="13.5" customHeight="1">
      <c r="A709" s="191"/>
      <c r="B709" s="192"/>
      <c r="C709" s="193"/>
      <c r="D709" s="194"/>
      <c r="E709" s="194"/>
      <c r="F709" s="195"/>
      <c r="G709" s="195"/>
      <c r="H709" s="194"/>
      <c r="I709" s="193"/>
      <c r="J709" s="194"/>
      <c r="K709" s="194"/>
      <c r="L709" s="195"/>
      <c r="M709" s="196"/>
      <c r="N709" s="166"/>
      <c r="O709" s="192"/>
      <c r="P709" s="193"/>
      <c r="Q709" s="194"/>
      <c r="R709" s="194"/>
      <c r="S709" s="195"/>
      <c r="T709" s="195"/>
      <c r="U709" s="194"/>
      <c r="V709" s="193"/>
      <c r="W709" s="194"/>
      <c r="X709" s="194"/>
      <c r="Y709" s="195"/>
      <c r="Z709" s="196"/>
      <c r="AA709" s="166"/>
      <c r="AB709" s="192"/>
      <c r="AC709" s="193"/>
      <c r="AD709" s="194"/>
      <c r="AE709" s="194"/>
      <c r="AF709" s="195"/>
      <c r="AG709" s="195"/>
      <c r="AH709" s="194"/>
      <c r="AI709" s="193"/>
      <c r="AJ709" s="194"/>
      <c r="AK709" s="194"/>
      <c r="AL709" s="195"/>
      <c r="AM709" s="196"/>
      <c r="AN709" s="166"/>
      <c r="AO709" s="192"/>
      <c r="AP709" s="193"/>
      <c r="AQ709" s="194"/>
      <c r="AR709" s="194"/>
      <c r="AS709" s="195"/>
      <c r="AT709" s="195"/>
      <c r="AU709" s="194"/>
      <c r="AV709" s="193"/>
      <c r="AW709" s="194"/>
      <c r="AX709" s="194"/>
      <c r="AY709" s="195"/>
      <c r="AZ709" s="196"/>
      <c r="BA709" s="166"/>
      <c r="BB709" s="192"/>
      <c r="BC709" s="193"/>
      <c r="BD709" s="194"/>
      <c r="BE709" s="194"/>
      <c r="BF709" s="195"/>
      <c r="BG709" s="195"/>
      <c r="BH709" s="194"/>
      <c r="BI709" s="193"/>
      <c r="BJ709" s="194"/>
      <c r="BK709" s="194"/>
      <c r="BL709" s="195"/>
      <c r="BM709" s="196"/>
    </row>
    <row r="710" spans="1:65" ht="13.5" customHeight="1">
      <c r="A710" s="191"/>
      <c r="B710" s="192">
        <v>3</v>
      </c>
      <c r="C710" s="193"/>
      <c r="D710" s="194"/>
      <c r="E710" s="194"/>
      <c r="F710" s="195"/>
      <c r="G710" s="195"/>
      <c r="H710" s="194">
        <v>3</v>
      </c>
      <c r="I710" s="193"/>
      <c r="J710" s="194"/>
      <c r="K710" s="194"/>
      <c r="L710" s="195"/>
      <c r="M710" s="196"/>
      <c r="N710" s="166"/>
      <c r="O710" s="192">
        <v>3</v>
      </c>
      <c r="P710" s="193"/>
      <c r="Q710" s="194"/>
      <c r="R710" s="194"/>
      <c r="S710" s="195"/>
      <c r="T710" s="195"/>
      <c r="U710" s="194">
        <v>3</v>
      </c>
      <c r="V710" s="193"/>
      <c r="W710" s="194"/>
      <c r="X710" s="194"/>
      <c r="Y710" s="195"/>
      <c r="Z710" s="196"/>
      <c r="AA710" s="166"/>
      <c r="AB710" s="192">
        <v>3</v>
      </c>
      <c r="AC710" s="193"/>
      <c r="AD710" s="194"/>
      <c r="AE710" s="194"/>
      <c r="AF710" s="195"/>
      <c r="AG710" s="195"/>
      <c r="AH710" s="194">
        <v>3</v>
      </c>
      <c r="AI710" s="193"/>
      <c r="AJ710" s="194"/>
      <c r="AK710" s="194"/>
      <c r="AL710" s="195"/>
      <c r="AM710" s="196"/>
      <c r="AN710" s="166"/>
      <c r="AO710" s="192">
        <v>3</v>
      </c>
      <c r="AP710" s="193"/>
      <c r="AQ710" s="194"/>
      <c r="AR710" s="194"/>
      <c r="AS710" s="195"/>
      <c r="AT710" s="195"/>
      <c r="AU710" s="194">
        <v>3</v>
      </c>
      <c r="AV710" s="193"/>
      <c r="AW710" s="194"/>
      <c r="AX710" s="194"/>
      <c r="AY710" s="195"/>
      <c r="AZ710" s="196"/>
      <c r="BA710" s="166"/>
      <c r="BB710" s="192">
        <v>3</v>
      </c>
      <c r="BC710" s="193"/>
      <c r="BD710" s="194"/>
      <c r="BE710" s="194"/>
      <c r="BF710" s="195"/>
      <c r="BG710" s="195"/>
      <c r="BH710" s="194">
        <v>3</v>
      </c>
      <c r="BI710" s="193"/>
      <c r="BJ710" s="194"/>
      <c r="BK710" s="194"/>
      <c r="BL710" s="195"/>
      <c r="BM710" s="196"/>
    </row>
    <row r="711" spans="1:65" ht="13.5" customHeight="1">
      <c r="A711" s="191"/>
      <c r="B711" s="192"/>
      <c r="C711" s="193"/>
      <c r="D711" s="194"/>
      <c r="E711" s="194"/>
      <c r="F711" s="195"/>
      <c r="G711" s="195"/>
      <c r="H711" s="194"/>
      <c r="I711" s="193"/>
      <c r="J711" s="194"/>
      <c r="K711" s="194"/>
      <c r="L711" s="195"/>
      <c r="M711" s="196"/>
      <c r="N711" s="166"/>
      <c r="O711" s="192"/>
      <c r="P711" s="193"/>
      <c r="Q711" s="194"/>
      <c r="R711" s="194"/>
      <c r="S711" s="195"/>
      <c r="T711" s="195"/>
      <c r="U711" s="194"/>
      <c r="V711" s="193"/>
      <c r="W711" s="194"/>
      <c r="X711" s="194"/>
      <c r="Y711" s="195"/>
      <c r="Z711" s="196"/>
      <c r="AA711" s="166"/>
      <c r="AB711" s="192"/>
      <c r="AC711" s="193"/>
      <c r="AD711" s="194"/>
      <c r="AE711" s="194"/>
      <c r="AF711" s="195"/>
      <c r="AG711" s="195"/>
      <c r="AH711" s="194"/>
      <c r="AI711" s="193"/>
      <c r="AJ711" s="194"/>
      <c r="AK711" s="194"/>
      <c r="AL711" s="195"/>
      <c r="AM711" s="196"/>
      <c r="AN711" s="166"/>
      <c r="AO711" s="192"/>
      <c r="AP711" s="193"/>
      <c r="AQ711" s="194"/>
      <c r="AR711" s="194"/>
      <c r="AS711" s="195"/>
      <c r="AT711" s="195"/>
      <c r="AU711" s="194"/>
      <c r="AV711" s="193"/>
      <c r="AW711" s="194"/>
      <c r="AX711" s="194"/>
      <c r="AY711" s="195"/>
      <c r="AZ711" s="196"/>
      <c r="BA711" s="166"/>
      <c r="BB711" s="192"/>
      <c r="BC711" s="193"/>
      <c r="BD711" s="194"/>
      <c r="BE711" s="194"/>
      <c r="BF711" s="195"/>
      <c r="BG711" s="195"/>
      <c r="BH711" s="194"/>
      <c r="BI711" s="193"/>
      <c r="BJ711" s="194"/>
      <c r="BK711" s="194"/>
      <c r="BL711" s="195"/>
      <c r="BM711" s="196"/>
    </row>
    <row r="712" spans="1:65" ht="13.5" customHeight="1">
      <c r="A712" s="191"/>
      <c r="B712" s="192">
        <v>4</v>
      </c>
      <c r="C712" s="193"/>
      <c r="D712" s="194"/>
      <c r="E712" s="194"/>
      <c r="F712" s="195"/>
      <c r="G712" s="195"/>
      <c r="H712" s="194">
        <v>4</v>
      </c>
      <c r="I712" s="193"/>
      <c r="J712" s="194"/>
      <c r="K712" s="194"/>
      <c r="L712" s="195"/>
      <c r="M712" s="196"/>
      <c r="N712" s="166"/>
      <c r="O712" s="192">
        <v>4</v>
      </c>
      <c r="P712" s="193"/>
      <c r="Q712" s="194"/>
      <c r="R712" s="194"/>
      <c r="S712" s="195"/>
      <c r="T712" s="195"/>
      <c r="U712" s="194">
        <v>4</v>
      </c>
      <c r="V712" s="193"/>
      <c r="W712" s="194"/>
      <c r="X712" s="194"/>
      <c r="Y712" s="195"/>
      <c r="Z712" s="196"/>
      <c r="AA712" s="166"/>
      <c r="AB712" s="192">
        <v>4</v>
      </c>
      <c r="AC712" s="193"/>
      <c r="AD712" s="194"/>
      <c r="AE712" s="194"/>
      <c r="AF712" s="195"/>
      <c r="AG712" s="195"/>
      <c r="AH712" s="194">
        <v>4</v>
      </c>
      <c r="AI712" s="193"/>
      <c r="AJ712" s="194"/>
      <c r="AK712" s="194"/>
      <c r="AL712" s="195"/>
      <c r="AM712" s="196"/>
      <c r="AN712" s="166"/>
      <c r="AO712" s="192">
        <v>4</v>
      </c>
      <c r="AP712" s="193"/>
      <c r="AQ712" s="194"/>
      <c r="AR712" s="194"/>
      <c r="AS712" s="195"/>
      <c r="AT712" s="195"/>
      <c r="AU712" s="194">
        <v>4</v>
      </c>
      <c r="AV712" s="193"/>
      <c r="AW712" s="194"/>
      <c r="AX712" s="194"/>
      <c r="AY712" s="195"/>
      <c r="AZ712" s="196"/>
      <c r="BA712" s="166"/>
      <c r="BB712" s="192">
        <v>4</v>
      </c>
      <c r="BC712" s="193"/>
      <c r="BD712" s="194"/>
      <c r="BE712" s="194"/>
      <c r="BF712" s="195"/>
      <c r="BG712" s="195"/>
      <c r="BH712" s="194">
        <v>4</v>
      </c>
      <c r="BI712" s="193"/>
      <c r="BJ712" s="194"/>
      <c r="BK712" s="194"/>
      <c r="BL712" s="195"/>
      <c r="BM712" s="196"/>
    </row>
    <row r="713" spans="1:65" ht="13.5" customHeight="1">
      <c r="A713" s="191"/>
      <c r="B713" s="192"/>
      <c r="C713" s="193"/>
      <c r="D713" s="194"/>
      <c r="E713" s="194"/>
      <c r="F713" s="195"/>
      <c r="G713" s="195"/>
      <c r="H713" s="194"/>
      <c r="I713" s="193"/>
      <c r="J713" s="194"/>
      <c r="K713" s="194"/>
      <c r="L713" s="195"/>
      <c r="M713" s="196"/>
      <c r="N713" s="166"/>
      <c r="O713" s="192"/>
      <c r="P713" s="193"/>
      <c r="Q713" s="194"/>
      <c r="R713" s="194"/>
      <c r="S713" s="195"/>
      <c r="T713" s="195"/>
      <c r="U713" s="194"/>
      <c r="V713" s="193"/>
      <c r="W713" s="194"/>
      <c r="X713" s="194"/>
      <c r="Y713" s="195"/>
      <c r="Z713" s="196"/>
      <c r="AA713" s="166"/>
      <c r="AB713" s="192"/>
      <c r="AC713" s="193"/>
      <c r="AD713" s="194"/>
      <c r="AE713" s="194"/>
      <c r="AF713" s="195"/>
      <c r="AG713" s="195"/>
      <c r="AH713" s="194"/>
      <c r="AI713" s="193"/>
      <c r="AJ713" s="194"/>
      <c r="AK713" s="194"/>
      <c r="AL713" s="195"/>
      <c r="AM713" s="196"/>
      <c r="AN713" s="166"/>
      <c r="AO713" s="192"/>
      <c r="AP713" s="193"/>
      <c r="AQ713" s="194"/>
      <c r="AR713" s="194"/>
      <c r="AS713" s="195"/>
      <c r="AT713" s="195"/>
      <c r="AU713" s="194"/>
      <c r="AV713" s="193"/>
      <c r="AW713" s="194"/>
      <c r="AX713" s="194"/>
      <c r="AY713" s="195"/>
      <c r="AZ713" s="196"/>
      <c r="BA713" s="166"/>
      <c r="BB713" s="192"/>
      <c r="BC713" s="193"/>
      <c r="BD713" s="194"/>
      <c r="BE713" s="194"/>
      <c r="BF713" s="195"/>
      <c r="BG713" s="195"/>
      <c r="BH713" s="194"/>
      <c r="BI713" s="193"/>
      <c r="BJ713" s="194"/>
      <c r="BK713" s="194"/>
      <c r="BL713" s="195"/>
      <c r="BM713" s="196"/>
    </row>
    <row r="714" spans="1:65" ht="13.5" customHeight="1">
      <c r="A714" s="191"/>
      <c r="B714" s="192">
        <v>5</v>
      </c>
      <c r="C714" s="193"/>
      <c r="D714" s="194"/>
      <c r="E714" s="194"/>
      <c r="F714" s="195"/>
      <c r="G714" s="195"/>
      <c r="H714" s="194">
        <v>5</v>
      </c>
      <c r="I714" s="193"/>
      <c r="J714" s="194"/>
      <c r="K714" s="194"/>
      <c r="L714" s="195"/>
      <c r="M714" s="196"/>
      <c r="N714" s="166"/>
      <c r="O714" s="192">
        <v>5</v>
      </c>
      <c r="P714" s="193"/>
      <c r="Q714" s="194"/>
      <c r="R714" s="194"/>
      <c r="S714" s="195"/>
      <c r="T714" s="195"/>
      <c r="U714" s="194">
        <v>5</v>
      </c>
      <c r="V714" s="193"/>
      <c r="W714" s="194"/>
      <c r="X714" s="194"/>
      <c r="Y714" s="195"/>
      <c r="Z714" s="196"/>
      <c r="AA714" s="166"/>
      <c r="AB714" s="192">
        <v>5</v>
      </c>
      <c r="AC714" s="193"/>
      <c r="AD714" s="194"/>
      <c r="AE714" s="194"/>
      <c r="AF714" s="195"/>
      <c r="AG714" s="195"/>
      <c r="AH714" s="194">
        <v>5</v>
      </c>
      <c r="AI714" s="193"/>
      <c r="AJ714" s="194"/>
      <c r="AK714" s="194"/>
      <c r="AL714" s="195"/>
      <c r="AM714" s="196"/>
      <c r="AN714" s="166"/>
      <c r="AO714" s="192">
        <v>5</v>
      </c>
      <c r="AP714" s="193"/>
      <c r="AQ714" s="194"/>
      <c r="AR714" s="194"/>
      <c r="AS714" s="195"/>
      <c r="AT714" s="195"/>
      <c r="AU714" s="194">
        <v>5</v>
      </c>
      <c r="AV714" s="193"/>
      <c r="AW714" s="194"/>
      <c r="AX714" s="194"/>
      <c r="AY714" s="195"/>
      <c r="AZ714" s="196"/>
      <c r="BA714" s="166"/>
      <c r="BB714" s="192">
        <v>5</v>
      </c>
      <c r="BC714" s="193"/>
      <c r="BD714" s="194"/>
      <c r="BE714" s="194"/>
      <c r="BF714" s="195"/>
      <c r="BG714" s="195"/>
      <c r="BH714" s="194">
        <v>5</v>
      </c>
      <c r="BI714" s="193"/>
      <c r="BJ714" s="194"/>
      <c r="BK714" s="194"/>
      <c r="BL714" s="195"/>
      <c r="BM714" s="196"/>
    </row>
    <row r="715" spans="1:65" ht="13.5" customHeight="1">
      <c r="A715" s="191"/>
      <c r="B715" s="192"/>
      <c r="C715" s="193"/>
      <c r="D715" s="194"/>
      <c r="E715" s="194"/>
      <c r="F715" s="195"/>
      <c r="G715" s="195"/>
      <c r="H715" s="194"/>
      <c r="I715" s="193"/>
      <c r="J715" s="194"/>
      <c r="K715" s="194"/>
      <c r="L715" s="195"/>
      <c r="M715" s="196"/>
      <c r="N715" s="166"/>
      <c r="O715" s="192"/>
      <c r="P715" s="193"/>
      <c r="Q715" s="194"/>
      <c r="R715" s="194"/>
      <c r="S715" s="195"/>
      <c r="T715" s="195"/>
      <c r="U715" s="194"/>
      <c r="V715" s="193"/>
      <c r="W715" s="194"/>
      <c r="X715" s="194"/>
      <c r="Y715" s="195"/>
      <c r="Z715" s="196"/>
      <c r="AA715" s="166"/>
      <c r="AB715" s="192"/>
      <c r="AC715" s="193"/>
      <c r="AD715" s="194"/>
      <c r="AE715" s="194"/>
      <c r="AF715" s="195"/>
      <c r="AG715" s="195"/>
      <c r="AH715" s="194"/>
      <c r="AI715" s="193"/>
      <c r="AJ715" s="194"/>
      <c r="AK715" s="194"/>
      <c r="AL715" s="195"/>
      <c r="AM715" s="196"/>
      <c r="AN715" s="166"/>
      <c r="AO715" s="192"/>
      <c r="AP715" s="193"/>
      <c r="AQ715" s="194"/>
      <c r="AR715" s="194"/>
      <c r="AS715" s="195"/>
      <c r="AT715" s="195"/>
      <c r="AU715" s="194"/>
      <c r="AV715" s="193"/>
      <c r="AW715" s="194"/>
      <c r="AX715" s="194"/>
      <c r="AY715" s="195"/>
      <c r="AZ715" s="196"/>
      <c r="BA715" s="166"/>
      <c r="BB715" s="192"/>
      <c r="BC715" s="193"/>
      <c r="BD715" s="194"/>
      <c r="BE715" s="194"/>
      <c r="BF715" s="195"/>
      <c r="BG715" s="195"/>
      <c r="BH715" s="194"/>
      <c r="BI715" s="193"/>
      <c r="BJ715" s="194"/>
      <c r="BK715" s="194"/>
      <c r="BL715" s="195"/>
      <c r="BM715" s="196"/>
    </row>
    <row r="716" spans="1:65" ht="13.5" customHeight="1">
      <c r="A716" s="191"/>
      <c r="B716" s="192">
        <v>6</v>
      </c>
      <c r="C716" s="193"/>
      <c r="D716" s="194"/>
      <c r="E716" s="194"/>
      <c r="F716" s="195"/>
      <c r="G716" s="195"/>
      <c r="H716" s="194">
        <v>6</v>
      </c>
      <c r="I716" s="193"/>
      <c r="J716" s="194"/>
      <c r="K716" s="194"/>
      <c r="L716" s="195"/>
      <c r="M716" s="196"/>
      <c r="N716" s="166"/>
      <c r="O716" s="192">
        <v>6</v>
      </c>
      <c r="P716" s="193"/>
      <c r="Q716" s="194"/>
      <c r="R716" s="194"/>
      <c r="S716" s="195"/>
      <c r="T716" s="195"/>
      <c r="U716" s="194">
        <v>6</v>
      </c>
      <c r="V716" s="193"/>
      <c r="W716" s="194"/>
      <c r="X716" s="194"/>
      <c r="Y716" s="195"/>
      <c r="Z716" s="196"/>
      <c r="AA716" s="166"/>
      <c r="AB716" s="192">
        <v>6</v>
      </c>
      <c r="AC716" s="193"/>
      <c r="AD716" s="194"/>
      <c r="AE716" s="194"/>
      <c r="AF716" s="195"/>
      <c r="AG716" s="195"/>
      <c r="AH716" s="194">
        <v>6</v>
      </c>
      <c r="AI716" s="193"/>
      <c r="AJ716" s="194"/>
      <c r="AK716" s="194"/>
      <c r="AL716" s="195"/>
      <c r="AM716" s="196"/>
      <c r="AN716" s="166"/>
      <c r="AO716" s="192">
        <v>6</v>
      </c>
      <c r="AP716" s="193"/>
      <c r="AQ716" s="194"/>
      <c r="AR716" s="194"/>
      <c r="AS716" s="195"/>
      <c r="AT716" s="195"/>
      <c r="AU716" s="194">
        <v>6</v>
      </c>
      <c r="AV716" s="193"/>
      <c r="AW716" s="194"/>
      <c r="AX716" s="194"/>
      <c r="AY716" s="195"/>
      <c r="AZ716" s="196"/>
      <c r="BA716" s="166"/>
      <c r="BB716" s="192">
        <v>6</v>
      </c>
      <c r="BC716" s="193"/>
      <c r="BD716" s="194"/>
      <c r="BE716" s="194"/>
      <c r="BF716" s="195"/>
      <c r="BG716" s="195"/>
      <c r="BH716" s="194">
        <v>6</v>
      </c>
      <c r="BI716" s="193"/>
      <c r="BJ716" s="194"/>
      <c r="BK716" s="194"/>
      <c r="BL716" s="195"/>
      <c r="BM716" s="196"/>
    </row>
    <row r="717" spans="1:65" ht="13.5" customHeight="1">
      <c r="A717" s="191"/>
      <c r="B717" s="192"/>
      <c r="C717" s="193"/>
      <c r="D717" s="194"/>
      <c r="E717" s="194"/>
      <c r="F717" s="195"/>
      <c r="G717" s="195"/>
      <c r="H717" s="194"/>
      <c r="I717" s="193"/>
      <c r="J717" s="194"/>
      <c r="K717" s="194"/>
      <c r="L717" s="195"/>
      <c r="M717" s="196"/>
      <c r="N717" s="166"/>
      <c r="O717" s="192"/>
      <c r="P717" s="193"/>
      <c r="Q717" s="194"/>
      <c r="R717" s="194"/>
      <c r="S717" s="195"/>
      <c r="T717" s="195"/>
      <c r="U717" s="194"/>
      <c r="V717" s="193"/>
      <c r="W717" s="194"/>
      <c r="X717" s="194"/>
      <c r="Y717" s="195"/>
      <c r="Z717" s="196"/>
      <c r="AA717" s="166"/>
      <c r="AB717" s="192"/>
      <c r="AC717" s="193"/>
      <c r="AD717" s="194"/>
      <c r="AE717" s="194"/>
      <c r="AF717" s="195"/>
      <c r="AG717" s="195"/>
      <c r="AH717" s="194"/>
      <c r="AI717" s="193"/>
      <c r="AJ717" s="194"/>
      <c r="AK717" s="194"/>
      <c r="AL717" s="195"/>
      <c r="AM717" s="196"/>
      <c r="AN717" s="166"/>
      <c r="AO717" s="192"/>
      <c r="AP717" s="193"/>
      <c r="AQ717" s="194"/>
      <c r="AR717" s="194"/>
      <c r="AS717" s="195"/>
      <c r="AT717" s="195"/>
      <c r="AU717" s="194"/>
      <c r="AV717" s="193"/>
      <c r="AW717" s="194"/>
      <c r="AX717" s="194"/>
      <c r="AY717" s="195"/>
      <c r="AZ717" s="196"/>
      <c r="BA717" s="166"/>
      <c r="BB717" s="192"/>
      <c r="BC717" s="193"/>
      <c r="BD717" s="194"/>
      <c r="BE717" s="194"/>
      <c r="BF717" s="195"/>
      <c r="BG717" s="195"/>
      <c r="BH717" s="194"/>
      <c r="BI717" s="193"/>
      <c r="BJ717" s="194"/>
      <c r="BK717" s="194"/>
      <c r="BL717" s="195"/>
      <c r="BM717" s="196"/>
    </row>
    <row r="718" spans="1:65" ht="13.5" customHeight="1">
      <c r="A718" s="197"/>
      <c r="B718" s="198" t="s">
        <v>90</v>
      </c>
      <c r="C718" s="198"/>
      <c r="D718" s="199" t="s">
        <v>91</v>
      </c>
      <c r="E718" s="199"/>
      <c r="F718" s="200"/>
      <c r="G718" s="200"/>
      <c r="H718" s="199" t="s">
        <v>90</v>
      </c>
      <c r="I718" s="199"/>
      <c r="J718" s="199" t="s">
        <v>91</v>
      </c>
      <c r="K718" s="199"/>
      <c r="L718" s="201"/>
      <c r="M718" s="201"/>
      <c r="N718" s="166"/>
      <c r="O718" s="198" t="s">
        <v>90</v>
      </c>
      <c r="P718" s="198"/>
      <c r="Q718" s="199" t="s">
        <v>91</v>
      </c>
      <c r="R718" s="199"/>
      <c r="S718" s="200"/>
      <c r="T718" s="200"/>
      <c r="U718" s="202" t="s">
        <v>90</v>
      </c>
      <c r="V718" s="202"/>
      <c r="W718" s="202" t="s">
        <v>91</v>
      </c>
      <c r="X718" s="202"/>
      <c r="Y718" s="201"/>
      <c r="Z718" s="201"/>
      <c r="AA718" s="166"/>
      <c r="AB718" s="203" t="s">
        <v>90</v>
      </c>
      <c r="AC718" s="203"/>
      <c r="AD718" s="202" t="s">
        <v>91</v>
      </c>
      <c r="AE718" s="202"/>
      <c r="AF718" s="200"/>
      <c r="AG718" s="200"/>
      <c r="AH718" s="202" t="s">
        <v>90</v>
      </c>
      <c r="AI718" s="202"/>
      <c r="AJ718" s="202" t="s">
        <v>91</v>
      </c>
      <c r="AK718" s="202"/>
      <c r="AL718" s="201"/>
      <c r="AM718" s="201"/>
      <c r="AN718" s="166"/>
      <c r="AO718" s="203" t="s">
        <v>90</v>
      </c>
      <c r="AP718" s="203"/>
      <c r="AQ718" s="202" t="s">
        <v>91</v>
      </c>
      <c r="AR718" s="202"/>
      <c r="AS718" s="200"/>
      <c r="AT718" s="200"/>
      <c r="AU718" s="202" t="s">
        <v>90</v>
      </c>
      <c r="AV718" s="202"/>
      <c r="AW718" s="202" t="s">
        <v>91</v>
      </c>
      <c r="AX718" s="202"/>
      <c r="AY718" s="201"/>
      <c r="AZ718" s="201"/>
      <c r="BA718" s="166"/>
      <c r="BB718" s="203" t="s">
        <v>90</v>
      </c>
      <c r="BC718" s="203"/>
      <c r="BD718" s="202" t="s">
        <v>91</v>
      </c>
      <c r="BE718" s="202"/>
      <c r="BF718" s="204"/>
      <c r="BG718" s="204"/>
      <c r="BH718" s="202" t="s">
        <v>90</v>
      </c>
      <c r="BI718" s="202"/>
      <c r="BJ718" s="202" t="s">
        <v>91</v>
      </c>
      <c r="BK718" s="202"/>
      <c r="BL718" s="205"/>
      <c r="BM718" s="205"/>
    </row>
    <row r="719" spans="1:65" ht="10.5" customHeight="1">
      <c r="A719" s="155"/>
      <c r="B719" s="206"/>
      <c r="C719" s="166"/>
      <c r="D719" s="206"/>
      <c r="E719" s="206"/>
      <c r="F719" s="207"/>
      <c r="G719" s="207"/>
      <c r="H719" s="206"/>
      <c r="I719" s="166"/>
      <c r="J719" s="206"/>
      <c r="K719" s="206"/>
      <c r="L719" s="207"/>
      <c r="M719" s="207"/>
      <c r="N719" s="166"/>
      <c r="O719" s="206"/>
      <c r="P719" s="166"/>
      <c r="Q719" s="206"/>
      <c r="R719" s="206"/>
      <c r="S719" s="207"/>
      <c r="T719" s="207"/>
      <c r="U719" s="206"/>
      <c r="V719" s="166"/>
      <c r="W719" s="206"/>
      <c r="X719" s="206"/>
      <c r="Y719" s="207"/>
      <c r="Z719" s="207"/>
      <c r="AA719" s="166"/>
      <c r="AB719" s="206"/>
      <c r="AC719" s="166"/>
      <c r="AD719" s="206"/>
      <c r="AE719" s="206"/>
      <c r="AF719" s="207"/>
      <c r="AG719" s="207"/>
      <c r="AH719" s="206"/>
      <c r="AI719" s="166"/>
      <c r="AJ719" s="206"/>
      <c r="AK719" s="206"/>
      <c r="AL719" s="207"/>
      <c r="AM719" s="207"/>
      <c r="AN719" s="166"/>
      <c r="AO719" s="206"/>
      <c r="AP719" s="166"/>
      <c r="AQ719" s="206"/>
      <c r="AR719" s="206"/>
      <c r="AS719" s="207"/>
      <c r="AT719" s="207"/>
      <c r="AU719" s="206"/>
      <c r="AV719" s="166"/>
      <c r="AW719" s="206"/>
      <c r="AX719" s="206"/>
      <c r="AY719" s="207"/>
      <c r="AZ719" s="207"/>
      <c r="BA719" s="166"/>
      <c r="BB719" s="206"/>
      <c r="BC719" s="166"/>
      <c r="BD719" s="206"/>
      <c r="BE719" s="206"/>
      <c r="BF719" s="207"/>
      <c r="BG719" s="207"/>
      <c r="BH719" s="206"/>
      <c r="BI719" s="166"/>
      <c r="BJ719" s="206"/>
      <c r="BK719" s="206"/>
      <c r="BL719" s="207"/>
      <c r="BM719" s="208"/>
    </row>
    <row r="720" spans="1:65" ht="15" customHeight="1">
      <c r="A720" s="209" t="s">
        <v>92</v>
      </c>
      <c r="B720" s="209"/>
      <c r="C720" s="209"/>
      <c r="D720" s="209"/>
      <c r="E720" s="210" t="str">
        <f>O700</f>
        <v>SK Třebín B</v>
      </c>
      <c r="F720" s="210"/>
      <c r="G720" s="210"/>
      <c r="H720" s="210"/>
      <c r="I720" s="210"/>
      <c r="J720" s="210"/>
      <c r="K720" s="210"/>
      <c r="L720" s="211" t="s">
        <v>93</v>
      </c>
      <c r="M720" s="211"/>
      <c r="N720" s="211"/>
      <c r="O720" s="211"/>
      <c r="P720" s="211"/>
      <c r="Q720" s="295" t="str">
        <f aca="true" t="shared" si="15" ref="Q720">AB700</f>
        <v>VK Karlovy Vary</v>
      </c>
      <c r="R720" s="295"/>
      <c r="S720" s="295"/>
      <c r="T720" s="295"/>
      <c r="U720" s="295"/>
      <c r="V720" s="295"/>
      <c r="W720" s="213" t="s">
        <v>94</v>
      </c>
      <c r="X720" s="213"/>
      <c r="Y720" s="213"/>
      <c r="Z720" s="166"/>
      <c r="AA720" s="214" t="s">
        <v>95</v>
      </c>
      <c r="AB720" s="214"/>
      <c r="AC720" s="214"/>
      <c r="AD720" s="214"/>
      <c r="AE720" s="214"/>
      <c r="AF720" s="215" t="s">
        <v>96</v>
      </c>
      <c r="AG720" s="216" t="s">
        <v>97</v>
      </c>
      <c r="AH720" s="166"/>
      <c r="AI720" s="217" t="s">
        <v>98</v>
      </c>
      <c r="AJ720" s="218"/>
      <c r="AK720" s="218"/>
      <c r="AL720" s="218"/>
      <c r="AM720" s="218"/>
      <c r="AN720" s="218"/>
      <c r="AO720" s="218"/>
      <c r="AP720" s="218"/>
      <c r="AQ720" s="218"/>
      <c r="AR720" s="218"/>
      <c r="AS720" s="218"/>
      <c r="AT720" s="218"/>
      <c r="AU720" s="218"/>
      <c r="AV720" s="218"/>
      <c r="AW720" s="218"/>
      <c r="AX720" s="218"/>
      <c r="AY720" s="218"/>
      <c r="AZ720" s="218"/>
      <c r="BA720" s="218"/>
      <c r="BB720" s="166"/>
      <c r="BC720" s="166"/>
      <c r="BD720" s="166"/>
      <c r="BE720" s="166"/>
      <c r="BF720" s="166"/>
      <c r="BG720" s="166"/>
      <c r="BH720" s="166"/>
      <c r="BI720" s="166"/>
      <c r="BJ720" s="166"/>
      <c r="BK720" s="166"/>
      <c r="BL720" s="166"/>
      <c r="BM720" s="219"/>
    </row>
    <row r="721" spans="1:65" ht="15" customHeight="1">
      <c r="A721" s="220" t="s">
        <v>99</v>
      </c>
      <c r="B721" s="220"/>
      <c r="C721" s="220"/>
      <c r="D721" s="220"/>
      <c r="E721" s="220"/>
      <c r="F721" s="220"/>
      <c r="G721" s="220"/>
      <c r="H721" s="220"/>
      <c r="I721" s="220"/>
      <c r="J721" s="221" t="s">
        <v>100</v>
      </c>
      <c r="K721" s="221"/>
      <c r="L721" s="222" t="s">
        <v>99</v>
      </c>
      <c r="M721" s="222"/>
      <c r="N721" s="222"/>
      <c r="O721" s="222"/>
      <c r="P721" s="222"/>
      <c r="Q721" s="222"/>
      <c r="R721" s="222"/>
      <c r="S721" s="222"/>
      <c r="T721" s="222"/>
      <c r="U721" s="223" t="s">
        <v>100</v>
      </c>
      <c r="V721" s="223"/>
      <c r="W721" s="224" t="s">
        <v>101</v>
      </c>
      <c r="X721" s="225" t="s">
        <v>102</v>
      </c>
      <c r="Y721" s="225" t="s">
        <v>103</v>
      </c>
      <c r="Z721" s="225"/>
      <c r="AA721" s="225" t="s">
        <v>104</v>
      </c>
      <c r="AB721" s="226" t="s">
        <v>105</v>
      </c>
      <c r="AC721" s="227" t="s">
        <v>106</v>
      </c>
      <c r="AD721" s="228" t="s">
        <v>107</v>
      </c>
      <c r="AE721" s="228"/>
      <c r="AF721" s="228"/>
      <c r="AG721" s="228"/>
      <c r="AH721" s="145"/>
      <c r="AI721" s="229"/>
      <c r="AJ721" s="229"/>
      <c r="AK721" s="229"/>
      <c r="AL721" s="229"/>
      <c r="AM721" s="229"/>
      <c r="AN721" s="229"/>
      <c r="AO721" s="229"/>
      <c r="AP721" s="229"/>
      <c r="AQ721" s="229"/>
      <c r="AR721" s="229"/>
      <c r="AS721" s="229"/>
      <c r="AT721" s="229"/>
      <c r="AU721" s="229"/>
      <c r="AV721" s="229"/>
      <c r="AW721" s="229"/>
      <c r="AX721" s="229"/>
      <c r="AY721" s="229"/>
      <c r="AZ721" s="229"/>
      <c r="BA721" s="229"/>
      <c r="BB721" s="145"/>
      <c r="BC721" s="230" t="s">
        <v>108</v>
      </c>
      <c r="BD721" s="230"/>
      <c r="BE721" s="230"/>
      <c r="BF721" s="230"/>
      <c r="BG721" s="230"/>
      <c r="BH721" s="230"/>
      <c r="BI721" s="230"/>
      <c r="BJ721" s="230"/>
      <c r="BK721" s="230"/>
      <c r="BL721" s="230"/>
      <c r="BM721" s="230"/>
    </row>
    <row r="722" spans="1:65" ht="15" customHeight="1">
      <c r="A722" s="232"/>
      <c r="B722" s="232"/>
      <c r="C722" s="232"/>
      <c r="D722" s="232"/>
      <c r="E722" s="232"/>
      <c r="F722" s="232"/>
      <c r="G722" s="232"/>
      <c r="H722" s="232"/>
      <c r="I722" s="232"/>
      <c r="J722" s="233"/>
      <c r="K722" s="233"/>
      <c r="L722" s="234"/>
      <c r="M722" s="234"/>
      <c r="N722" s="234"/>
      <c r="O722" s="234"/>
      <c r="P722" s="234"/>
      <c r="Q722" s="234"/>
      <c r="R722" s="234"/>
      <c r="S722" s="234"/>
      <c r="T722" s="234"/>
      <c r="U722" s="233"/>
      <c r="V722" s="233"/>
      <c r="W722" s="235"/>
      <c r="X722" s="193"/>
      <c r="Y722" s="194"/>
      <c r="Z722" s="194"/>
      <c r="AA722" s="193"/>
      <c r="AB722" s="193"/>
      <c r="AC722" s="193"/>
      <c r="AD722" s="236"/>
      <c r="AE722" s="236"/>
      <c r="AF722" s="236"/>
      <c r="AG722" s="236"/>
      <c r="AH722" s="166"/>
      <c r="AI722" s="229"/>
      <c r="AJ722" s="229"/>
      <c r="AK722" s="229"/>
      <c r="AL722" s="229"/>
      <c r="AM722" s="229"/>
      <c r="AN722" s="229"/>
      <c r="AO722" s="229"/>
      <c r="AP722" s="229"/>
      <c r="AQ722" s="229"/>
      <c r="AR722" s="229"/>
      <c r="AS722" s="229"/>
      <c r="AT722" s="229"/>
      <c r="AU722" s="229"/>
      <c r="AV722" s="229"/>
      <c r="AW722" s="229"/>
      <c r="AX722" s="229"/>
      <c r="AY722" s="229"/>
      <c r="AZ722" s="229"/>
      <c r="BA722" s="229"/>
      <c r="BB722" s="166"/>
      <c r="BC722" s="232"/>
      <c r="BD722" s="232"/>
      <c r="BE722" s="232"/>
      <c r="BF722" s="237" t="s">
        <v>96</v>
      </c>
      <c r="BG722" s="237"/>
      <c r="BH722" s="237"/>
      <c r="BI722" s="237" t="s">
        <v>97</v>
      </c>
      <c r="BJ722" s="237"/>
      <c r="BK722" s="238" t="s">
        <v>109</v>
      </c>
      <c r="BL722" s="238"/>
      <c r="BM722" s="238"/>
    </row>
    <row r="723" spans="1:65" ht="15" customHeight="1">
      <c r="A723" s="232"/>
      <c r="B723" s="232"/>
      <c r="C723" s="232"/>
      <c r="D723" s="232"/>
      <c r="E723" s="232"/>
      <c r="F723" s="232"/>
      <c r="G723" s="232"/>
      <c r="H723" s="232"/>
      <c r="I723" s="232"/>
      <c r="J723" s="233"/>
      <c r="K723" s="233"/>
      <c r="L723" s="239"/>
      <c r="M723" s="239"/>
      <c r="N723" s="239"/>
      <c r="O723" s="239"/>
      <c r="P723" s="239"/>
      <c r="Q723" s="239"/>
      <c r="R723" s="239"/>
      <c r="S723" s="239"/>
      <c r="T723" s="239"/>
      <c r="U723" s="233"/>
      <c r="V723" s="233"/>
      <c r="W723" s="235"/>
      <c r="X723" s="193"/>
      <c r="Y723" s="194"/>
      <c r="Z723" s="194"/>
      <c r="AA723" s="193"/>
      <c r="AB723" s="193"/>
      <c r="AC723" s="193"/>
      <c r="AD723" s="236"/>
      <c r="AE723" s="236"/>
      <c r="AF723" s="236"/>
      <c r="AG723" s="236"/>
      <c r="AH723" s="166"/>
      <c r="AI723" s="229"/>
      <c r="AJ723" s="229"/>
      <c r="AK723" s="229"/>
      <c r="AL723" s="229"/>
      <c r="AM723" s="229"/>
      <c r="AN723" s="229"/>
      <c r="AO723" s="229"/>
      <c r="AP723" s="229"/>
      <c r="AQ723" s="229"/>
      <c r="AR723" s="229"/>
      <c r="AS723" s="229"/>
      <c r="AT723" s="229"/>
      <c r="AU723" s="229"/>
      <c r="AV723" s="229"/>
      <c r="AW723" s="229"/>
      <c r="AX723" s="229"/>
      <c r="AY723" s="229"/>
      <c r="AZ723" s="229"/>
      <c r="BA723" s="229"/>
      <c r="BB723" s="166"/>
      <c r="BC723" s="189" t="s">
        <v>79</v>
      </c>
      <c r="BD723" s="189"/>
      <c r="BE723" s="189"/>
      <c r="BF723" s="240"/>
      <c r="BG723" s="241"/>
      <c r="BH723" s="242"/>
      <c r="BI723" s="240"/>
      <c r="BJ723" s="242"/>
      <c r="BK723" s="240"/>
      <c r="BL723" s="241"/>
      <c r="BM723" s="243"/>
    </row>
    <row r="724" spans="1:65" ht="15" customHeight="1">
      <c r="A724" s="232"/>
      <c r="B724" s="232"/>
      <c r="C724" s="232"/>
      <c r="D724" s="232"/>
      <c r="E724" s="232"/>
      <c r="F724" s="232"/>
      <c r="G724" s="232"/>
      <c r="H724" s="232"/>
      <c r="I724" s="232"/>
      <c r="J724" s="233"/>
      <c r="K724" s="233"/>
      <c r="L724" s="239"/>
      <c r="M724" s="239"/>
      <c r="N724" s="239"/>
      <c r="O724" s="239"/>
      <c r="P724" s="239"/>
      <c r="Q724" s="239"/>
      <c r="R724" s="239"/>
      <c r="S724" s="239"/>
      <c r="T724" s="239"/>
      <c r="U724" s="233"/>
      <c r="V724" s="233"/>
      <c r="W724" s="235"/>
      <c r="X724" s="193"/>
      <c r="Y724" s="194"/>
      <c r="Z724" s="194"/>
      <c r="AA724" s="193"/>
      <c r="AB724" s="193"/>
      <c r="AC724" s="193"/>
      <c r="AD724" s="236"/>
      <c r="AE724" s="236"/>
      <c r="AF724" s="236"/>
      <c r="AG724" s="236"/>
      <c r="AH724" s="166"/>
      <c r="AI724" s="229"/>
      <c r="AJ724" s="229"/>
      <c r="AK724" s="229"/>
      <c r="AL724" s="229"/>
      <c r="AM724" s="229"/>
      <c r="AN724" s="229"/>
      <c r="AO724" s="229"/>
      <c r="AP724" s="229"/>
      <c r="AQ724" s="229"/>
      <c r="AR724" s="229"/>
      <c r="AS724" s="229"/>
      <c r="AT724" s="229"/>
      <c r="AU724" s="229"/>
      <c r="AV724" s="229"/>
      <c r="AW724" s="229"/>
      <c r="AX724" s="229"/>
      <c r="AY724" s="229"/>
      <c r="AZ724" s="229"/>
      <c r="BA724" s="229"/>
      <c r="BB724" s="166"/>
      <c r="BC724" s="189" t="s">
        <v>80</v>
      </c>
      <c r="BD724" s="189"/>
      <c r="BE724" s="189"/>
      <c r="BF724" s="244"/>
      <c r="BG724" s="245"/>
      <c r="BH724" s="246"/>
      <c r="BI724" s="244"/>
      <c r="BJ724" s="246"/>
      <c r="BK724" s="240"/>
      <c r="BL724" s="241"/>
      <c r="BM724" s="243"/>
    </row>
    <row r="725" spans="1:65" ht="15" customHeight="1">
      <c r="A725" s="232"/>
      <c r="B725" s="232"/>
      <c r="C725" s="232"/>
      <c r="D725" s="232"/>
      <c r="E725" s="232"/>
      <c r="F725" s="232"/>
      <c r="G725" s="232"/>
      <c r="H725" s="232"/>
      <c r="I725" s="232"/>
      <c r="J725" s="233"/>
      <c r="K725" s="233"/>
      <c r="L725" s="239"/>
      <c r="M725" s="239"/>
      <c r="N725" s="239"/>
      <c r="O725" s="239"/>
      <c r="P725" s="239"/>
      <c r="Q725" s="239"/>
      <c r="R725" s="239"/>
      <c r="S725" s="239"/>
      <c r="T725" s="239"/>
      <c r="U725" s="233"/>
      <c r="V725" s="233"/>
      <c r="W725" s="235"/>
      <c r="X725" s="193"/>
      <c r="Y725" s="194"/>
      <c r="Z725" s="194"/>
      <c r="AA725" s="193"/>
      <c r="AB725" s="193"/>
      <c r="AC725" s="193"/>
      <c r="AD725" s="236"/>
      <c r="AE725" s="236"/>
      <c r="AF725" s="236"/>
      <c r="AG725" s="236"/>
      <c r="AH725" s="166"/>
      <c r="AI725" s="229"/>
      <c r="AJ725" s="229"/>
      <c r="AK725" s="229"/>
      <c r="AL725" s="229"/>
      <c r="AM725" s="229"/>
      <c r="AN725" s="229"/>
      <c r="AO725" s="229"/>
      <c r="AP725" s="229"/>
      <c r="AQ725" s="229"/>
      <c r="AR725" s="229"/>
      <c r="AS725" s="229"/>
      <c r="AT725" s="229"/>
      <c r="AU725" s="229"/>
      <c r="AV725" s="229"/>
      <c r="AW725" s="229"/>
      <c r="AX725" s="229"/>
      <c r="AY725" s="229"/>
      <c r="AZ725" s="229"/>
      <c r="BA725" s="229"/>
      <c r="BB725" s="166"/>
      <c r="BC725" s="189" t="s">
        <v>81</v>
      </c>
      <c r="BD725" s="189"/>
      <c r="BE725" s="189"/>
      <c r="BF725" s="244"/>
      <c r="BG725" s="245"/>
      <c r="BH725" s="246"/>
      <c r="BI725" s="244"/>
      <c r="BJ725" s="246"/>
      <c r="BK725" s="240"/>
      <c r="BL725" s="241"/>
      <c r="BM725" s="243"/>
    </row>
    <row r="726" spans="1:65" ht="15" customHeight="1">
      <c r="A726" s="232"/>
      <c r="B726" s="232"/>
      <c r="C726" s="232"/>
      <c r="D726" s="232"/>
      <c r="E726" s="232"/>
      <c r="F726" s="232"/>
      <c r="G726" s="232"/>
      <c r="H726" s="232"/>
      <c r="I726" s="232"/>
      <c r="J726" s="233"/>
      <c r="K726" s="233"/>
      <c r="L726" s="239"/>
      <c r="M726" s="239"/>
      <c r="N726" s="239"/>
      <c r="O726" s="239"/>
      <c r="P726" s="239"/>
      <c r="Q726" s="239"/>
      <c r="R726" s="239"/>
      <c r="S726" s="239"/>
      <c r="T726" s="239"/>
      <c r="U726" s="233"/>
      <c r="V726" s="233"/>
      <c r="W726" s="235"/>
      <c r="X726" s="193"/>
      <c r="Y726" s="194"/>
      <c r="Z726" s="194"/>
      <c r="AA726" s="193"/>
      <c r="AB726" s="193"/>
      <c r="AC726" s="193"/>
      <c r="AD726" s="236"/>
      <c r="AE726" s="236"/>
      <c r="AF726" s="236"/>
      <c r="AG726" s="236"/>
      <c r="AH726" s="166"/>
      <c r="AI726" s="229"/>
      <c r="AJ726" s="229"/>
      <c r="AK726" s="229"/>
      <c r="AL726" s="229"/>
      <c r="AM726" s="229"/>
      <c r="AN726" s="229"/>
      <c r="AO726" s="229"/>
      <c r="AP726" s="229"/>
      <c r="AQ726" s="229"/>
      <c r="AR726" s="229"/>
      <c r="AS726" s="229"/>
      <c r="AT726" s="229"/>
      <c r="AU726" s="229"/>
      <c r="AV726" s="229"/>
      <c r="AW726" s="229"/>
      <c r="AX726" s="229"/>
      <c r="AY726" s="229"/>
      <c r="AZ726" s="229"/>
      <c r="BA726" s="229"/>
      <c r="BB726" s="166"/>
      <c r="BC726" s="189" t="s">
        <v>82</v>
      </c>
      <c r="BD726" s="189"/>
      <c r="BE726" s="189"/>
      <c r="BF726" s="244"/>
      <c r="BG726" s="245"/>
      <c r="BH726" s="246"/>
      <c r="BI726" s="244"/>
      <c r="BJ726" s="246"/>
      <c r="BK726" s="240"/>
      <c r="BL726" s="241"/>
      <c r="BM726" s="243"/>
    </row>
    <row r="727" spans="1:65" ht="15" customHeight="1">
      <c r="A727" s="232"/>
      <c r="B727" s="232"/>
      <c r="C727" s="232"/>
      <c r="D727" s="232"/>
      <c r="E727" s="232"/>
      <c r="F727" s="232"/>
      <c r="G727" s="232"/>
      <c r="H727" s="232"/>
      <c r="I727" s="232"/>
      <c r="J727" s="233"/>
      <c r="K727" s="233"/>
      <c r="L727" s="239"/>
      <c r="M727" s="239"/>
      <c r="N727" s="239"/>
      <c r="O727" s="239"/>
      <c r="P727" s="239"/>
      <c r="Q727" s="239"/>
      <c r="R727" s="239"/>
      <c r="S727" s="239"/>
      <c r="T727" s="239"/>
      <c r="U727" s="233"/>
      <c r="V727" s="233"/>
      <c r="W727" s="235"/>
      <c r="X727" s="193"/>
      <c r="Y727" s="194"/>
      <c r="Z727" s="194"/>
      <c r="AA727" s="193"/>
      <c r="AB727" s="193"/>
      <c r="AC727" s="193"/>
      <c r="AD727" s="236"/>
      <c r="AE727" s="236"/>
      <c r="AF727" s="236"/>
      <c r="AG727" s="236"/>
      <c r="AH727" s="166"/>
      <c r="AI727" s="229"/>
      <c r="AJ727" s="229"/>
      <c r="AK727" s="229"/>
      <c r="AL727" s="229"/>
      <c r="AM727" s="229"/>
      <c r="AN727" s="229"/>
      <c r="AO727" s="229"/>
      <c r="AP727" s="229"/>
      <c r="AQ727" s="229"/>
      <c r="AR727" s="229"/>
      <c r="AS727" s="229"/>
      <c r="AT727" s="229"/>
      <c r="AU727" s="229"/>
      <c r="AV727" s="229"/>
      <c r="AW727" s="229"/>
      <c r="AX727" s="229"/>
      <c r="AY727" s="229"/>
      <c r="AZ727" s="229"/>
      <c r="BA727" s="229"/>
      <c r="BB727" s="166"/>
      <c r="BC727" s="189" t="s">
        <v>83</v>
      </c>
      <c r="BD727" s="189"/>
      <c r="BE727" s="189"/>
      <c r="BF727" s="244"/>
      <c r="BG727" s="245"/>
      <c r="BH727" s="246"/>
      <c r="BI727" s="244"/>
      <c r="BJ727" s="246"/>
      <c r="BK727" s="240"/>
      <c r="BL727" s="241"/>
      <c r="BM727" s="243"/>
    </row>
    <row r="728" spans="1:65" ht="15" customHeight="1">
      <c r="A728" s="232"/>
      <c r="B728" s="232"/>
      <c r="C728" s="232"/>
      <c r="D728" s="232"/>
      <c r="E728" s="232"/>
      <c r="F728" s="232"/>
      <c r="G728" s="232"/>
      <c r="H728" s="232"/>
      <c r="I728" s="232"/>
      <c r="J728" s="233"/>
      <c r="K728" s="233"/>
      <c r="L728" s="239"/>
      <c r="M728" s="239"/>
      <c r="N728" s="239"/>
      <c r="O728" s="239"/>
      <c r="P728" s="239"/>
      <c r="Q728" s="239"/>
      <c r="R728" s="239"/>
      <c r="S728" s="239"/>
      <c r="T728" s="239"/>
      <c r="U728" s="233"/>
      <c r="V728" s="233"/>
      <c r="W728" s="235"/>
      <c r="X728" s="193"/>
      <c r="Y728" s="194"/>
      <c r="Z728" s="194"/>
      <c r="AA728" s="193"/>
      <c r="AB728" s="193"/>
      <c r="AC728" s="193"/>
      <c r="AD728" s="236"/>
      <c r="AE728" s="236"/>
      <c r="AF728" s="236"/>
      <c r="AG728" s="236"/>
      <c r="AH728" s="166"/>
      <c r="AI728" s="229"/>
      <c r="AJ728" s="229"/>
      <c r="AK728" s="229"/>
      <c r="AL728" s="229"/>
      <c r="AM728" s="229"/>
      <c r="AN728" s="229"/>
      <c r="AO728" s="229"/>
      <c r="AP728" s="229"/>
      <c r="AQ728" s="229"/>
      <c r="AR728" s="229"/>
      <c r="AS728" s="229"/>
      <c r="AT728" s="229"/>
      <c r="AU728" s="229"/>
      <c r="AV728" s="229"/>
      <c r="AW728" s="229"/>
      <c r="AX728" s="229"/>
      <c r="AY728" s="229"/>
      <c r="AZ728" s="229"/>
      <c r="BA728" s="229"/>
      <c r="BB728" s="166"/>
      <c r="BC728" s="189" t="s">
        <v>110</v>
      </c>
      <c r="BD728" s="189"/>
      <c r="BE728" s="189"/>
      <c r="BF728" s="244"/>
      <c r="BG728" s="245"/>
      <c r="BH728" s="246"/>
      <c r="BI728" s="244"/>
      <c r="BJ728" s="246"/>
      <c r="BK728" s="240"/>
      <c r="BL728" s="241"/>
      <c r="BM728" s="243"/>
    </row>
    <row r="729" spans="1:65" ht="15" customHeight="1">
      <c r="A729" s="232"/>
      <c r="B729" s="232"/>
      <c r="C729" s="232"/>
      <c r="D729" s="232"/>
      <c r="E729" s="232"/>
      <c r="F729" s="232"/>
      <c r="G729" s="232"/>
      <c r="H729" s="232"/>
      <c r="I729" s="232"/>
      <c r="J729" s="233"/>
      <c r="K729" s="233"/>
      <c r="L729" s="239"/>
      <c r="M729" s="239"/>
      <c r="N729" s="239"/>
      <c r="O729" s="239"/>
      <c r="P729" s="239"/>
      <c r="Q729" s="239"/>
      <c r="R729" s="239"/>
      <c r="S729" s="239"/>
      <c r="T729" s="239"/>
      <c r="U729" s="233"/>
      <c r="V729" s="233"/>
      <c r="W729" s="235"/>
      <c r="X729" s="193"/>
      <c r="Y729" s="194"/>
      <c r="Z729" s="194"/>
      <c r="AA729" s="193"/>
      <c r="AB729" s="193"/>
      <c r="AC729" s="193"/>
      <c r="AD729" s="236"/>
      <c r="AE729" s="236"/>
      <c r="AF729" s="236"/>
      <c r="AG729" s="236"/>
      <c r="AH729" s="166"/>
      <c r="AI729" s="229"/>
      <c r="AJ729" s="229"/>
      <c r="AK729" s="229"/>
      <c r="AL729" s="229"/>
      <c r="AM729" s="229"/>
      <c r="AN729" s="229"/>
      <c r="AO729" s="229"/>
      <c r="AP729" s="229"/>
      <c r="AQ729" s="229"/>
      <c r="AR729" s="229"/>
      <c r="AS729" s="229"/>
      <c r="AT729" s="229"/>
      <c r="AU729" s="229"/>
      <c r="AV729" s="229"/>
      <c r="AW729" s="229"/>
      <c r="AX729" s="229"/>
      <c r="AY729" s="229"/>
      <c r="AZ729" s="229"/>
      <c r="BA729" s="229"/>
      <c r="BB729" s="166"/>
      <c r="BC729" s="247" t="s">
        <v>111</v>
      </c>
      <c r="BD729" s="247"/>
      <c r="BE729" s="247"/>
      <c r="BF729" s="247"/>
      <c r="BG729" s="247"/>
      <c r="BH729" s="247"/>
      <c r="BI729" s="247"/>
      <c r="BJ729" s="247"/>
      <c r="BK729" s="248" t="s">
        <v>112</v>
      </c>
      <c r="BL729" s="248"/>
      <c r="BM729" s="248"/>
    </row>
    <row r="730" spans="1:65" ht="15" customHeight="1">
      <c r="A730" s="232"/>
      <c r="B730" s="232"/>
      <c r="C730" s="232"/>
      <c r="D730" s="232"/>
      <c r="E730" s="232"/>
      <c r="F730" s="232"/>
      <c r="G730" s="232"/>
      <c r="H730" s="232"/>
      <c r="I730" s="232"/>
      <c r="J730" s="233"/>
      <c r="K730" s="233"/>
      <c r="L730" s="239"/>
      <c r="M730" s="239"/>
      <c r="N730" s="239"/>
      <c r="O730" s="239"/>
      <c r="P730" s="239"/>
      <c r="Q730" s="239"/>
      <c r="R730" s="239"/>
      <c r="S730" s="239"/>
      <c r="T730" s="239"/>
      <c r="U730" s="233"/>
      <c r="V730" s="233"/>
      <c r="W730" s="235"/>
      <c r="X730" s="193"/>
      <c r="Y730" s="194"/>
      <c r="Z730" s="194"/>
      <c r="AA730" s="193"/>
      <c r="AB730" s="193"/>
      <c r="AC730" s="193"/>
      <c r="AD730" s="236"/>
      <c r="AE730" s="236"/>
      <c r="AF730" s="236"/>
      <c r="AG730" s="236"/>
      <c r="AH730" s="166"/>
      <c r="AI730" s="229"/>
      <c r="AJ730" s="229"/>
      <c r="AK730" s="229"/>
      <c r="AL730" s="229"/>
      <c r="AM730" s="229"/>
      <c r="AN730" s="229"/>
      <c r="AO730" s="229"/>
      <c r="AP730" s="229"/>
      <c r="AQ730" s="229"/>
      <c r="AR730" s="229"/>
      <c r="AS730" s="229"/>
      <c r="AT730" s="229"/>
      <c r="AU730" s="229"/>
      <c r="AV730" s="229"/>
      <c r="AW730" s="229"/>
      <c r="AX730" s="229"/>
      <c r="AY730" s="229"/>
      <c r="AZ730" s="229"/>
      <c r="BA730" s="229"/>
      <c r="BB730" s="166"/>
      <c r="BC730" s="249"/>
      <c r="BD730" s="249"/>
      <c r="BE730" s="249"/>
      <c r="BF730" s="249"/>
      <c r="BG730" s="249"/>
      <c r="BH730" s="249"/>
      <c r="BI730" s="249"/>
      <c r="BJ730" s="249"/>
      <c r="BK730" s="250" t="s">
        <v>113</v>
      </c>
      <c r="BL730" s="250"/>
      <c r="BM730" s="250"/>
    </row>
    <row r="731" spans="1:65" ht="15" customHeight="1">
      <c r="A731" s="232"/>
      <c r="B731" s="232"/>
      <c r="C731" s="232"/>
      <c r="D731" s="232"/>
      <c r="E731" s="232"/>
      <c r="F731" s="232"/>
      <c r="G731" s="232"/>
      <c r="H731" s="232"/>
      <c r="I731" s="232"/>
      <c r="J731" s="233"/>
      <c r="K731" s="233"/>
      <c r="L731" s="239"/>
      <c r="M731" s="239"/>
      <c r="N731" s="239"/>
      <c r="O731" s="239"/>
      <c r="P731" s="239"/>
      <c r="Q731" s="239"/>
      <c r="R731" s="239"/>
      <c r="S731" s="239"/>
      <c r="T731" s="239"/>
      <c r="U731" s="233"/>
      <c r="V731" s="233"/>
      <c r="W731" s="251"/>
      <c r="X731" s="252"/>
      <c r="Y731" s="200"/>
      <c r="Z731" s="200"/>
      <c r="AA731" s="252"/>
      <c r="AB731" s="252"/>
      <c r="AC731" s="252"/>
      <c r="AD731" s="201"/>
      <c r="AE731" s="201"/>
      <c r="AF731" s="201"/>
      <c r="AG731" s="201"/>
      <c r="AH731" s="166"/>
      <c r="AI731" s="229"/>
      <c r="AJ731" s="229"/>
      <c r="AK731" s="229"/>
      <c r="AL731" s="229"/>
      <c r="AM731" s="229"/>
      <c r="AN731" s="229"/>
      <c r="AO731" s="229"/>
      <c r="AP731" s="229"/>
      <c r="AQ731" s="229"/>
      <c r="AR731" s="229"/>
      <c r="AS731" s="229"/>
      <c r="AT731" s="229"/>
      <c r="AU731" s="229"/>
      <c r="AV731" s="229"/>
      <c r="AW731" s="229"/>
      <c r="AX731" s="229"/>
      <c r="AY731" s="229"/>
      <c r="AZ731" s="229"/>
      <c r="BA731" s="229"/>
      <c r="BB731" s="166"/>
      <c r="BC731" s="253" t="s">
        <v>114</v>
      </c>
      <c r="BD731" s="253"/>
      <c r="BE731" s="253"/>
      <c r="BF731" s="253"/>
      <c r="BG731" s="253"/>
      <c r="BH731" s="253"/>
      <c r="BI731" s="253"/>
      <c r="BJ731" s="253"/>
      <c r="BK731" s="253"/>
      <c r="BL731" s="253"/>
      <c r="BM731" s="253"/>
    </row>
    <row r="732" spans="1:65" ht="15" customHeight="1">
      <c r="A732" s="232"/>
      <c r="B732" s="232"/>
      <c r="C732" s="232"/>
      <c r="D732" s="232"/>
      <c r="E732" s="232"/>
      <c r="F732" s="232"/>
      <c r="G732" s="232"/>
      <c r="H732" s="232"/>
      <c r="I732" s="232"/>
      <c r="J732" s="233"/>
      <c r="K732" s="233"/>
      <c r="L732" s="239"/>
      <c r="M732" s="239"/>
      <c r="N732" s="239"/>
      <c r="O732" s="239"/>
      <c r="P732" s="239"/>
      <c r="Q732" s="239"/>
      <c r="R732" s="239"/>
      <c r="S732" s="239"/>
      <c r="T732" s="239"/>
      <c r="U732" s="233"/>
      <c r="V732" s="233"/>
      <c r="W732" s="254" t="s">
        <v>115</v>
      </c>
      <c r="X732" s="254"/>
      <c r="Y732" s="254"/>
      <c r="Z732" s="254"/>
      <c r="AA732" s="254"/>
      <c r="AB732" s="254"/>
      <c r="AC732" s="254"/>
      <c r="AD732" s="254"/>
      <c r="AE732" s="254"/>
      <c r="AF732" s="254"/>
      <c r="AG732" s="254"/>
      <c r="AH732" s="166"/>
      <c r="AI732" s="255"/>
      <c r="AJ732" s="255"/>
      <c r="AK732" s="255"/>
      <c r="AL732" s="255"/>
      <c r="AM732" s="255"/>
      <c r="AN732" s="255"/>
      <c r="AO732" s="255"/>
      <c r="AP732" s="255"/>
      <c r="AQ732" s="255"/>
      <c r="AR732" s="255"/>
      <c r="AS732" s="255"/>
      <c r="AT732" s="255"/>
      <c r="AU732" s="255"/>
      <c r="AV732" s="255"/>
      <c r="AW732" s="255"/>
      <c r="AX732" s="255"/>
      <c r="AY732" s="255"/>
      <c r="AZ732" s="255"/>
      <c r="BA732" s="255"/>
      <c r="BB732" s="166"/>
      <c r="BC732" s="256"/>
      <c r="BD732" s="257"/>
      <c r="BE732" s="257"/>
      <c r="BF732" s="257"/>
      <c r="BG732" s="257"/>
      <c r="BH732" s="257"/>
      <c r="BI732" s="257"/>
      <c r="BJ732" s="257"/>
      <c r="BK732" s="257"/>
      <c r="BL732" s="257"/>
      <c r="BM732" s="258"/>
    </row>
    <row r="733" spans="1:65" ht="15" customHeight="1">
      <c r="A733" s="259"/>
      <c r="B733" s="259"/>
      <c r="C733" s="259"/>
      <c r="D733" s="259"/>
      <c r="E733" s="259"/>
      <c r="F733" s="259"/>
      <c r="G733" s="259"/>
      <c r="H733" s="259"/>
      <c r="I733" s="259"/>
      <c r="J733" s="260"/>
      <c r="K733" s="260"/>
      <c r="L733" s="239"/>
      <c r="M733" s="239"/>
      <c r="N733" s="239"/>
      <c r="O733" s="239"/>
      <c r="P733" s="239"/>
      <c r="Q733" s="239"/>
      <c r="R733" s="239"/>
      <c r="S733" s="239"/>
      <c r="T733" s="239"/>
      <c r="U733" s="233"/>
      <c r="V733" s="233"/>
      <c r="W733" s="254"/>
      <c r="X733" s="254"/>
      <c r="Y733" s="254"/>
      <c r="Z733" s="254"/>
      <c r="AA733" s="254"/>
      <c r="AB733" s="254"/>
      <c r="AC733" s="254"/>
      <c r="AD733" s="254"/>
      <c r="AE733" s="254"/>
      <c r="AF733" s="254"/>
      <c r="AG733" s="254"/>
      <c r="AH733" s="166"/>
      <c r="AI733" s="255"/>
      <c r="AJ733" s="255"/>
      <c r="AK733" s="255"/>
      <c r="AL733" s="255"/>
      <c r="AM733" s="255"/>
      <c r="AN733" s="255"/>
      <c r="AO733" s="255"/>
      <c r="AP733" s="255"/>
      <c r="AQ733" s="255"/>
      <c r="AR733" s="255"/>
      <c r="AS733" s="255"/>
      <c r="AT733" s="255"/>
      <c r="AU733" s="255"/>
      <c r="AV733" s="255"/>
      <c r="AW733" s="255"/>
      <c r="AX733" s="255"/>
      <c r="AY733" s="255"/>
      <c r="AZ733" s="255"/>
      <c r="BA733" s="255"/>
      <c r="BB733" s="166"/>
      <c r="BC733" s="261" t="s">
        <v>116</v>
      </c>
      <c r="BD733" s="261"/>
      <c r="BE733" s="261"/>
      <c r="BF733" s="261"/>
      <c r="BG733" s="261"/>
      <c r="BH733" s="261"/>
      <c r="BI733" s="261"/>
      <c r="BJ733" s="261"/>
      <c r="BK733" s="261"/>
      <c r="BL733" s="261"/>
      <c r="BM733" s="261"/>
    </row>
    <row r="734" spans="1:65" ht="15" customHeight="1">
      <c r="A734" s="262" t="s">
        <v>117</v>
      </c>
      <c r="B734" s="262"/>
      <c r="C734" s="263"/>
      <c r="D734" s="263"/>
      <c r="E734" s="263"/>
      <c r="F734" s="263"/>
      <c r="G734" s="263"/>
      <c r="H734" s="263"/>
      <c r="I734" s="263"/>
      <c r="J734" s="264"/>
      <c r="K734" s="264"/>
      <c r="L734" s="262" t="s">
        <v>117</v>
      </c>
      <c r="M734" s="262"/>
      <c r="N734" s="265"/>
      <c r="O734" s="265"/>
      <c r="P734" s="265"/>
      <c r="Q734" s="265"/>
      <c r="R734" s="265"/>
      <c r="S734" s="265"/>
      <c r="T734" s="265"/>
      <c r="U734" s="264"/>
      <c r="V734" s="264"/>
      <c r="W734" s="254"/>
      <c r="X734" s="254"/>
      <c r="Y734" s="254"/>
      <c r="Z734" s="254"/>
      <c r="AA734" s="254"/>
      <c r="AB734" s="254"/>
      <c r="AC734" s="254"/>
      <c r="AD734" s="254"/>
      <c r="AE734" s="254"/>
      <c r="AF734" s="254"/>
      <c r="AG734" s="254"/>
      <c r="AH734" s="166"/>
      <c r="AI734" s="209" t="s">
        <v>118</v>
      </c>
      <c r="AJ734" s="209"/>
      <c r="AK734" s="209"/>
      <c r="AL734" s="209"/>
      <c r="AM734" s="209"/>
      <c r="AN734" s="209"/>
      <c r="AO734" s="209"/>
      <c r="AP734" s="209"/>
      <c r="AQ734" s="209"/>
      <c r="AR734" s="209"/>
      <c r="AS734" s="209"/>
      <c r="AT734" s="209"/>
      <c r="AU734" s="209"/>
      <c r="AV734" s="152"/>
      <c r="AW734" s="152"/>
      <c r="AX734" s="152"/>
      <c r="AY734" s="152"/>
      <c r="AZ734" s="152"/>
      <c r="BA734" s="152"/>
      <c r="BB734" s="152"/>
      <c r="BC734" s="266"/>
      <c r="BD734" s="266"/>
      <c r="BE734" s="266"/>
      <c r="BF734" s="266"/>
      <c r="BG734" s="266"/>
      <c r="BH734" s="266"/>
      <c r="BI734" s="266"/>
      <c r="BJ734" s="266"/>
      <c r="BK734" s="266"/>
      <c r="BL734" s="266"/>
      <c r="BM734" s="267"/>
    </row>
    <row r="735" spans="1:65" ht="15" customHeight="1">
      <c r="A735" s="268" t="s">
        <v>117</v>
      </c>
      <c r="B735" s="268"/>
      <c r="C735" s="269"/>
      <c r="D735" s="269"/>
      <c r="E735" s="269"/>
      <c r="F735" s="269"/>
      <c r="G735" s="269"/>
      <c r="H735" s="269"/>
      <c r="I735" s="269"/>
      <c r="J735" s="270"/>
      <c r="K735" s="270"/>
      <c r="L735" s="268" t="s">
        <v>117</v>
      </c>
      <c r="M735" s="268"/>
      <c r="N735" s="271"/>
      <c r="O735" s="271"/>
      <c r="P735" s="271"/>
      <c r="Q735" s="271"/>
      <c r="R735" s="271"/>
      <c r="S735" s="271"/>
      <c r="T735" s="271"/>
      <c r="U735" s="270"/>
      <c r="V735" s="270"/>
      <c r="W735" s="254"/>
      <c r="X735" s="254"/>
      <c r="Y735" s="254"/>
      <c r="Z735" s="254"/>
      <c r="AA735" s="254"/>
      <c r="AB735" s="254"/>
      <c r="AC735" s="254"/>
      <c r="AD735" s="254"/>
      <c r="AE735" s="254"/>
      <c r="AF735" s="254"/>
      <c r="AG735" s="254"/>
      <c r="AH735" s="166"/>
      <c r="AI735" s="189" t="s">
        <v>119</v>
      </c>
      <c r="AJ735" s="189"/>
      <c r="AK735" s="189"/>
      <c r="AL735" s="189"/>
      <c r="AM735" s="189"/>
      <c r="AN735" s="189"/>
      <c r="AO735" s="272"/>
      <c r="AP735" s="272"/>
      <c r="AQ735" s="272"/>
      <c r="AR735" s="272"/>
      <c r="AS735" s="272"/>
      <c r="AT735" s="272"/>
      <c r="AU735" s="273"/>
      <c r="AV735" s="274" t="s">
        <v>120</v>
      </c>
      <c r="AW735" s="274"/>
      <c r="AX735" s="274"/>
      <c r="AY735" s="274"/>
      <c r="AZ735" s="274"/>
      <c r="BA735" s="274"/>
      <c r="BB735" s="240"/>
      <c r="BC735" s="275"/>
      <c r="BD735" s="275"/>
      <c r="BE735" s="275"/>
      <c r="BF735" s="275"/>
      <c r="BG735" s="276"/>
      <c r="BH735" s="277"/>
      <c r="BI735" s="275"/>
      <c r="BJ735" s="275"/>
      <c r="BK735" s="275"/>
      <c r="BL735" s="275"/>
      <c r="BM735" s="278"/>
    </row>
    <row r="736" spans="1:65" ht="15" customHeight="1">
      <c r="A736" s="279" t="s">
        <v>121</v>
      </c>
      <c r="B736" s="279"/>
      <c r="C736" s="280"/>
      <c r="D736" s="280"/>
      <c r="E736" s="280"/>
      <c r="F736" s="280"/>
      <c r="G736" s="280"/>
      <c r="H736" s="280"/>
      <c r="I736" s="280"/>
      <c r="J736" s="280"/>
      <c r="K736" s="280"/>
      <c r="L736" s="281" t="s">
        <v>122</v>
      </c>
      <c r="M736" s="282"/>
      <c r="N736" s="283"/>
      <c r="O736" s="283"/>
      <c r="P736" s="283"/>
      <c r="Q736" s="283"/>
      <c r="R736" s="283"/>
      <c r="S736" s="283"/>
      <c r="T736" s="283"/>
      <c r="U736" s="283"/>
      <c r="V736" s="283"/>
      <c r="W736" s="254"/>
      <c r="X736" s="254"/>
      <c r="Y736" s="254"/>
      <c r="Z736" s="254"/>
      <c r="AA736" s="254"/>
      <c r="AB736" s="254"/>
      <c r="AC736" s="254"/>
      <c r="AD736" s="254"/>
      <c r="AE736" s="254"/>
      <c r="AF736" s="254"/>
      <c r="AG736" s="254"/>
      <c r="AH736" s="166"/>
      <c r="AI736" s="189"/>
      <c r="AJ736" s="189"/>
      <c r="AK736" s="189"/>
      <c r="AL736" s="189"/>
      <c r="AM736" s="189"/>
      <c r="AN736" s="189"/>
      <c r="AO736" s="217"/>
      <c r="AP736" s="217"/>
      <c r="AQ736" s="217"/>
      <c r="AR736" s="217"/>
      <c r="AS736" s="217"/>
      <c r="AT736" s="217"/>
      <c r="AU736" s="284"/>
      <c r="AV736" s="274" t="s">
        <v>123</v>
      </c>
      <c r="AW736" s="274"/>
      <c r="AX736" s="274"/>
      <c r="AY736" s="274"/>
      <c r="AZ736" s="274"/>
      <c r="BA736" s="274"/>
      <c r="BB736" s="240"/>
      <c r="BC736" s="275"/>
      <c r="BD736" s="275"/>
      <c r="BE736" s="275"/>
      <c r="BF736" s="275"/>
      <c r="BG736" s="276"/>
      <c r="BH736" s="277"/>
      <c r="BI736" s="275"/>
      <c r="BJ736" s="275"/>
      <c r="BK736" s="275"/>
      <c r="BL736" s="275"/>
      <c r="BM736" s="278"/>
    </row>
    <row r="737" spans="1:65" ht="15" customHeight="1">
      <c r="A737" s="189" t="s">
        <v>124</v>
      </c>
      <c r="B737" s="189"/>
      <c r="C737" s="190"/>
      <c r="D737" s="190"/>
      <c r="E737" s="190"/>
      <c r="F737" s="190"/>
      <c r="G737" s="190"/>
      <c r="H737" s="190"/>
      <c r="I737" s="190"/>
      <c r="J737" s="190"/>
      <c r="K737" s="190"/>
      <c r="L737" s="246" t="s">
        <v>125</v>
      </c>
      <c r="M737" s="274"/>
      <c r="N737" s="190"/>
      <c r="O737" s="190"/>
      <c r="P737" s="190"/>
      <c r="Q737" s="190"/>
      <c r="R737" s="190"/>
      <c r="S737" s="190"/>
      <c r="T737" s="190"/>
      <c r="U737" s="190"/>
      <c r="V737" s="190"/>
      <c r="W737" s="254"/>
      <c r="X737" s="254"/>
      <c r="Y737" s="254"/>
      <c r="Z737" s="254"/>
      <c r="AA737" s="254"/>
      <c r="AB737" s="254"/>
      <c r="AC737" s="254"/>
      <c r="AD737" s="254"/>
      <c r="AE737" s="254"/>
      <c r="AF737" s="254"/>
      <c r="AG737" s="254"/>
      <c r="AH737" s="166"/>
      <c r="AI737" s="285" t="s">
        <v>126</v>
      </c>
      <c r="AJ737" s="285"/>
      <c r="AK737" s="285"/>
      <c r="AL737" s="285"/>
      <c r="AM737" s="285"/>
      <c r="AN737" s="285"/>
      <c r="AO737" s="145"/>
      <c r="AP737" s="145"/>
      <c r="AQ737" s="145"/>
      <c r="AR737" s="145"/>
      <c r="AS737" s="145"/>
      <c r="AT737" s="145"/>
      <c r="AU737" s="286"/>
      <c r="AV737" s="274" t="s">
        <v>127</v>
      </c>
      <c r="AW737" s="274"/>
      <c r="AX737" s="274"/>
      <c r="AY737" s="274"/>
      <c r="AZ737" s="274"/>
      <c r="BA737" s="274"/>
      <c r="BB737" s="240"/>
      <c r="BC737" s="275"/>
      <c r="BD737" s="275"/>
      <c r="BE737" s="275"/>
      <c r="BF737" s="275"/>
      <c r="BG737" s="276"/>
      <c r="BH737" s="277"/>
      <c r="BI737" s="275"/>
      <c r="BJ737" s="275"/>
      <c r="BK737" s="275"/>
      <c r="BL737" s="275"/>
      <c r="BM737" s="278"/>
    </row>
    <row r="738" spans="1:65" ht="15" customHeight="1">
      <c r="A738" s="285" t="s">
        <v>128</v>
      </c>
      <c r="B738" s="285"/>
      <c r="C738" s="287"/>
      <c r="D738" s="287"/>
      <c r="E738" s="287"/>
      <c r="F738" s="287"/>
      <c r="G738" s="287"/>
      <c r="H738" s="287"/>
      <c r="I738" s="287"/>
      <c r="J738" s="287"/>
      <c r="K738" s="287"/>
      <c r="L738" s="288" t="s">
        <v>129</v>
      </c>
      <c r="M738" s="269"/>
      <c r="N738" s="287"/>
      <c r="O738" s="287"/>
      <c r="P738" s="287"/>
      <c r="Q738" s="287"/>
      <c r="R738" s="287"/>
      <c r="S738" s="287"/>
      <c r="T738" s="287"/>
      <c r="U738" s="287"/>
      <c r="V738" s="287"/>
      <c r="W738" s="254"/>
      <c r="X738" s="254"/>
      <c r="Y738" s="254"/>
      <c r="Z738" s="254"/>
      <c r="AA738" s="254"/>
      <c r="AB738" s="254"/>
      <c r="AC738" s="254"/>
      <c r="AD738" s="254"/>
      <c r="AE738" s="254"/>
      <c r="AF738" s="254"/>
      <c r="AG738" s="254"/>
      <c r="AH738" s="289"/>
      <c r="AI738" s="285"/>
      <c r="AJ738" s="285"/>
      <c r="AK738" s="285"/>
      <c r="AL738" s="285"/>
      <c r="AM738" s="285"/>
      <c r="AN738" s="285"/>
      <c r="AO738" s="180"/>
      <c r="AP738" s="180"/>
      <c r="AQ738" s="180"/>
      <c r="AR738" s="180"/>
      <c r="AS738" s="180"/>
      <c r="AT738" s="180"/>
      <c r="AU738" s="290"/>
      <c r="AV738" s="291" t="s">
        <v>130</v>
      </c>
      <c r="AW738" s="291"/>
      <c r="AX738" s="291"/>
      <c r="AY738" s="291"/>
      <c r="AZ738" s="291"/>
      <c r="BA738" s="291"/>
      <c r="BB738" s="292"/>
      <c r="BC738" s="180"/>
      <c r="BD738" s="180"/>
      <c r="BE738" s="180"/>
      <c r="BF738" s="180"/>
      <c r="BG738" s="290"/>
      <c r="BH738" s="292"/>
      <c r="BI738" s="180"/>
      <c r="BJ738" s="180"/>
      <c r="BK738" s="180"/>
      <c r="BL738" s="180"/>
      <c r="BM738" s="293"/>
    </row>
    <row r="739" spans="1:65" ht="13.5" customHeight="1">
      <c r="A739" s="144" t="s">
        <v>63</v>
      </c>
      <c r="B739" s="145"/>
      <c r="C739" s="145"/>
      <c r="D739" s="145"/>
      <c r="E739" s="145"/>
      <c r="F739" s="145"/>
      <c r="G739" s="145"/>
      <c r="H739" s="145"/>
      <c r="I739" s="145"/>
      <c r="J739" s="145"/>
      <c r="K739" s="146"/>
      <c r="L739" s="146" t="s">
        <v>64</v>
      </c>
      <c r="M739" s="145"/>
      <c r="N739" s="145"/>
      <c r="O739" s="145"/>
      <c r="P739" s="145"/>
      <c r="Q739" s="145"/>
      <c r="R739" s="145"/>
      <c r="S739" s="145"/>
      <c r="T739" s="145"/>
      <c r="U739" s="145"/>
      <c r="V739" s="145"/>
      <c r="W739" s="145"/>
      <c r="X739" s="145"/>
      <c r="Y739" s="145"/>
      <c r="Z739" s="145"/>
      <c r="AA739" s="145"/>
      <c r="AB739" s="145"/>
      <c r="AC739" s="145"/>
      <c r="AD739" s="145"/>
      <c r="AE739" s="145"/>
      <c r="AF739" s="145"/>
      <c r="AG739" s="145"/>
      <c r="AH739" s="145"/>
      <c r="AI739" s="145"/>
      <c r="AJ739" s="145"/>
      <c r="AK739" s="147"/>
      <c r="AL739" s="155"/>
      <c r="AM739" s="156" t="s">
        <v>65</v>
      </c>
      <c r="AN739" s="158"/>
      <c r="AO739" s="158"/>
      <c r="AP739" s="158"/>
      <c r="AQ739" s="157" t="str">
        <f>'(7) vstupní data'!$B$7</f>
        <v>Český pohár</v>
      </c>
      <c r="AR739" s="157"/>
      <c r="AS739" s="157"/>
      <c r="AT739" s="157"/>
      <c r="AU739" s="157"/>
      <c r="AV739" s="157"/>
      <c r="AW739" s="157"/>
      <c r="AX739" s="157"/>
      <c r="AY739" s="157"/>
      <c r="AZ739" s="157"/>
      <c r="BA739" s="157"/>
      <c r="BB739" s="157"/>
      <c r="BC739" s="157"/>
      <c r="BD739" s="157"/>
      <c r="BE739" s="157"/>
      <c r="BF739" s="145"/>
      <c r="BG739" s="145"/>
      <c r="BH739" s="145"/>
      <c r="BI739" s="145"/>
      <c r="BJ739" s="294" t="s">
        <v>66</v>
      </c>
      <c r="BK739" s="294"/>
      <c r="BL739" s="294"/>
      <c r="BM739" s="294"/>
    </row>
    <row r="740" spans="1:65" ht="13.5" customHeight="1">
      <c r="A740" s="144"/>
      <c r="B740" s="145"/>
      <c r="C740" s="154" t="s">
        <v>67</v>
      </c>
      <c r="D740" s="145"/>
      <c r="E740" s="145"/>
      <c r="F740" s="145"/>
      <c r="G740" s="145"/>
      <c r="H740" s="145"/>
      <c r="I740" s="145"/>
      <c r="J740" s="145"/>
      <c r="K740" s="146"/>
      <c r="L740" s="145"/>
      <c r="M740" s="145"/>
      <c r="N740" s="145"/>
      <c r="O740" s="145"/>
      <c r="P740" s="145"/>
      <c r="Q740" s="145"/>
      <c r="R740" s="145"/>
      <c r="S740" s="145"/>
      <c r="T740" s="145"/>
      <c r="U740" s="145"/>
      <c r="V740" s="145"/>
      <c r="W740" s="145"/>
      <c r="X740" s="145"/>
      <c r="Y740" s="145"/>
      <c r="Z740" s="145"/>
      <c r="AA740" s="145"/>
      <c r="AB740" s="145"/>
      <c r="AC740" s="145"/>
      <c r="AD740" s="145"/>
      <c r="AE740" s="145"/>
      <c r="AF740" s="145"/>
      <c r="AG740" s="145"/>
      <c r="AH740" s="145"/>
      <c r="AI740" s="145"/>
      <c r="AJ740" s="145"/>
      <c r="AK740" s="145"/>
      <c r="AL740" s="155"/>
      <c r="AM740" s="156" t="s">
        <v>68</v>
      </c>
      <c r="AN740" s="156"/>
      <c r="AO740" s="156"/>
      <c r="AP740" s="156"/>
      <c r="AQ740" s="157">
        <f>'(7) vstupní data'!$B$9</f>
        <v>0</v>
      </c>
      <c r="AR740" s="157"/>
      <c r="AS740" s="157"/>
      <c r="AT740" s="157"/>
      <c r="AU740" s="157"/>
      <c r="AV740" s="157"/>
      <c r="AW740" s="157"/>
      <c r="AX740" s="157"/>
      <c r="AY740" s="157"/>
      <c r="AZ740" s="157"/>
      <c r="BA740" s="157"/>
      <c r="BB740" s="157"/>
      <c r="BC740" s="157"/>
      <c r="BD740" s="157"/>
      <c r="BE740" s="157"/>
      <c r="BF740" s="145"/>
      <c r="BG740" s="145"/>
      <c r="BH740" s="145"/>
      <c r="BI740" s="145"/>
      <c r="BJ740" s="294"/>
      <c r="BK740" s="294"/>
      <c r="BL740" s="294"/>
      <c r="BM740" s="294"/>
    </row>
    <row r="741" spans="1:65" ht="13.5" customHeight="1">
      <c r="A741" s="144"/>
      <c r="B741" s="145"/>
      <c r="C741" s="145" t="s">
        <v>69</v>
      </c>
      <c r="D741" s="145"/>
      <c r="E741" s="145"/>
      <c r="F741" s="145"/>
      <c r="G741" s="145"/>
      <c r="H741" s="145"/>
      <c r="I741" s="145"/>
      <c r="J741" s="145"/>
      <c r="K741" s="158" t="s">
        <v>70</v>
      </c>
      <c r="L741" s="145"/>
      <c r="M741" s="145"/>
      <c r="N741" s="145"/>
      <c r="O741" s="159" t="str">
        <f>VLOOKUP(BL741,'(7) vstupní data'!$H$2:$P$29,2,0)</f>
        <v>SK TO Duchcov</v>
      </c>
      <c r="P741" s="159"/>
      <c r="Q741" s="159"/>
      <c r="R741" s="159"/>
      <c r="S741" s="159"/>
      <c r="T741" s="159"/>
      <c r="U741" s="159"/>
      <c r="V741" s="159"/>
      <c r="W741" s="159"/>
      <c r="X741" s="160" t="s">
        <v>71</v>
      </c>
      <c r="Y741" s="160"/>
      <c r="Z741" s="160"/>
      <c r="AA741" s="160"/>
      <c r="AB741" s="161" t="str">
        <f>VLOOKUP(BL741,'(7) vstupní data'!$H$2:$P$29,6,0)</f>
        <v>VK České Budějovice</v>
      </c>
      <c r="AC741" s="161"/>
      <c r="AD741" s="161"/>
      <c r="AE741" s="161"/>
      <c r="AF741" s="161"/>
      <c r="AG741" s="161"/>
      <c r="AH741" s="161"/>
      <c r="AI741" s="161"/>
      <c r="AJ741" s="161"/>
      <c r="AK741" s="145"/>
      <c r="AL741" s="155"/>
      <c r="AM741" s="156" t="s">
        <v>72</v>
      </c>
      <c r="AN741" s="158"/>
      <c r="AO741" s="158"/>
      <c r="AP741" s="158"/>
      <c r="AQ741" s="157" t="str">
        <f>'(7) vstupní data'!$B$8</f>
        <v>starší žákyně</v>
      </c>
      <c r="AR741" s="157"/>
      <c r="AS741" s="157"/>
      <c r="AT741" s="157"/>
      <c r="AU741" s="157"/>
      <c r="AV741" s="157"/>
      <c r="AW741" s="157"/>
      <c r="AX741" s="157"/>
      <c r="AY741" s="157"/>
      <c r="AZ741" s="157"/>
      <c r="BA741" s="157"/>
      <c r="BB741" s="157"/>
      <c r="BC741" s="157"/>
      <c r="BD741" s="157"/>
      <c r="BE741" s="157"/>
      <c r="BF741" s="162"/>
      <c r="BG741" s="162"/>
      <c r="BH741" s="162"/>
      <c r="BI741" s="162"/>
      <c r="BJ741" s="163" t="str">
        <f>LEFT('(7) vstupní data'!$B$6,2)</f>
        <v>25</v>
      </c>
      <c r="BK741" s="164" t="s">
        <v>73</v>
      </c>
      <c r="BL741" s="165">
        <f>'(7) vstupní data'!H20</f>
        <v>19</v>
      </c>
      <c r="BM741" s="165"/>
    </row>
    <row r="742" spans="1:65" ht="13.5" customHeight="1">
      <c r="A742" s="144"/>
      <c r="B742" s="166"/>
      <c r="C742" s="145"/>
      <c r="D742" s="145"/>
      <c r="E742" s="145"/>
      <c r="F742" s="145"/>
      <c r="G742" s="145"/>
      <c r="H742" s="145"/>
      <c r="I742" s="145"/>
      <c r="J742" s="145"/>
      <c r="K742" s="167"/>
      <c r="L742" s="167"/>
      <c r="M742" s="167"/>
      <c r="N742" s="167"/>
      <c r="O742" s="168"/>
      <c r="P742" s="169"/>
      <c r="Q742" s="169"/>
      <c r="R742" s="169"/>
      <c r="S742" s="169"/>
      <c r="T742" s="169"/>
      <c r="U742" s="169"/>
      <c r="V742" s="169"/>
      <c r="W742" s="169"/>
      <c r="X742" s="170"/>
      <c r="Y742" s="170"/>
      <c r="Z742" s="170"/>
      <c r="AA742" s="170"/>
      <c r="AB742" s="168"/>
      <c r="AC742" s="169"/>
      <c r="AD742" s="169"/>
      <c r="AE742" s="169"/>
      <c r="AF742" s="169"/>
      <c r="AG742" s="169"/>
      <c r="AH742" s="169"/>
      <c r="AI742" s="169"/>
      <c r="AJ742" s="169"/>
      <c r="AK742" s="145"/>
      <c r="AL742" s="144"/>
      <c r="AM742" s="158"/>
      <c r="AN742" s="158"/>
      <c r="AO742" s="158"/>
      <c r="AP742" s="158"/>
      <c r="AQ742" s="166"/>
      <c r="AR742" s="162"/>
      <c r="AS742" s="162"/>
      <c r="AT742" s="162"/>
      <c r="AU742" s="162"/>
      <c r="AV742" s="162"/>
      <c r="AW742" s="162"/>
      <c r="AX742" s="162"/>
      <c r="AY742" s="162"/>
      <c r="AZ742" s="162"/>
      <c r="BA742" s="162"/>
      <c r="BB742" s="162"/>
      <c r="BC742" s="162"/>
      <c r="BD742" s="162"/>
      <c r="BE742" s="162"/>
      <c r="BF742" s="162"/>
      <c r="BG742" s="162"/>
      <c r="BH742" s="162"/>
      <c r="BI742" s="162"/>
      <c r="BJ742" s="163"/>
      <c r="BK742" s="164"/>
      <c r="BL742" s="165"/>
      <c r="BM742" s="165"/>
    </row>
    <row r="743" spans="1:65" ht="13.5" customHeight="1">
      <c r="A743" s="171" t="s">
        <v>53</v>
      </c>
      <c r="B743" s="172"/>
      <c r="C743" s="172"/>
      <c r="D743" s="172"/>
      <c r="E743" s="172"/>
      <c r="F743" s="173" t="str">
        <f>'(7) vstupní data'!$B$11</f>
        <v>3.skupina</v>
      </c>
      <c r="G743" s="173"/>
      <c r="H743" s="173"/>
      <c r="I743" s="173"/>
      <c r="J743" s="173"/>
      <c r="K743" s="172"/>
      <c r="L743" s="172" t="s">
        <v>74</v>
      </c>
      <c r="M743" s="174">
        <f>VLOOKUP(BL741,'(7) tabulka + rozpis'!$D$23:$G$37,2,0)</f>
        <v>0.416668</v>
      </c>
      <c r="N743" s="174"/>
      <c r="O743" s="174"/>
      <c r="P743" s="172" t="s">
        <v>75</v>
      </c>
      <c r="Q743" s="175"/>
      <c r="R743" s="176" t="s">
        <v>76</v>
      </c>
      <c r="S743" s="176"/>
      <c r="T743" s="176"/>
      <c r="U743" s="176"/>
      <c r="V743" s="177" t="str">
        <f>'(7) vstupní data'!$B$1</f>
        <v>TJ Orion Praha</v>
      </c>
      <c r="W743" s="177"/>
      <c r="X743" s="177"/>
      <c r="Y743" s="177"/>
      <c r="Z743" s="177"/>
      <c r="AA743" s="177"/>
      <c r="AB743" s="177"/>
      <c r="AC743" s="177"/>
      <c r="AD743" s="177"/>
      <c r="AE743" s="177"/>
      <c r="AF743" s="177"/>
      <c r="AG743" s="177"/>
      <c r="AH743" s="177"/>
      <c r="AI743" s="177"/>
      <c r="AJ743" s="177"/>
      <c r="AK743" s="177"/>
      <c r="AL743" s="178" t="s">
        <v>77</v>
      </c>
      <c r="AM743" s="179"/>
      <c r="AN743" s="179"/>
      <c r="AO743" s="179"/>
      <c r="AP743" s="180"/>
      <c r="AQ743" s="181" t="s">
        <v>78</v>
      </c>
      <c r="AR743" s="181"/>
      <c r="AS743" s="181"/>
      <c r="AT743" s="181"/>
      <c r="AU743" s="181"/>
      <c r="AV743" s="181"/>
      <c r="AW743" s="181"/>
      <c r="AX743" s="181"/>
      <c r="AY743" s="181"/>
      <c r="AZ743" s="181"/>
      <c r="BA743" s="181"/>
      <c r="BB743" s="181"/>
      <c r="BC743" s="181"/>
      <c r="BD743" s="181"/>
      <c r="BE743" s="180"/>
      <c r="BF743" s="180"/>
      <c r="BG743" s="180"/>
      <c r="BH743" s="180"/>
      <c r="BI743" s="180"/>
      <c r="BJ743" s="163"/>
      <c r="BK743" s="164"/>
      <c r="BL743" s="165"/>
      <c r="BM743" s="165"/>
    </row>
    <row r="744" spans="1:65" ht="13.5" customHeight="1">
      <c r="A744" s="182"/>
      <c r="B744" s="183" t="s">
        <v>79</v>
      </c>
      <c r="C744" s="183"/>
      <c r="D744" s="183"/>
      <c r="E744" s="183"/>
      <c r="F744" s="183"/>
      <c r="G744" s="183"/>
      <c r="H744" s="183"/>
      <c r="I744" s="183"/>
      <c r="J744" s="183"/>
      <c r="K744" s="183"/>
      <c r="L744" s="183"/>
      <c r="M744" s="183"/>
      <c r="N744" s="183"/>
      <c r="O744" s="183" t="s">
        <v>80</v>
      </c>
      <c r="P744" s="183"/>
      <c r="Q744" s="183"/>
      <c r="R744" s="183"/>
      <c r="S744" s="183"/>
      <c r="T744" s="183"/>
      <c r="U744" s="183"/>
      <c r="V744" s="183"/>
      <c r="W744" s="183"/>
      <c r="X744" s="183"/>
      <c r="Y744" s="183"/>
      <c r="Z744" s="183"/>
      <c r="AA744" s="183"/>
      <c r="AB744" s="183" t="s">
        <v>81</v>
      </c>
      <c r="AC744" s="183"/>
      <c r="AD744" s="183"/>
      <c r="AE744" s="183"/>
      <c r="AF744" s="183"/>
      <c r="AG744" s="183"/>
      <c r="AH744" s="183"/>
      <c r="AI744" s="183"/>
      <c r="AJ744" s="183"/>
      <c r="AK744" s="183"/>
      <c r="AL744" s="183"/>
      <c r="AM744" s="183"/>
      <c r="AN744" s="183"/>
      <c r="AO744" s="183" t="s">
        <v>82</v>
      </c>
      <c r="AP744" s="183"/>
      <c r="AQ744" s="183"/>
      <c r="AR744" s="183"/>
      <c r="AS744" s="183"/>
      <c r="AT744" s="183"/>
      <c r="AU744" s="183"/>
      <c r="AV744" s="183"/>
      <c r="AW744" s="183"/>
      <c r="AX744" s="183"/>
      <c r="AY744" s="183"/>
      <c r="AZ744" s="183"/>
      <c r="BA744" s="183"/>
      <c r="BB744" s="183" t="s">
        <v>83</v>
      </c>
      <c r="BC744" s="183"/>
      <c r="BD744" s="183"/>
      <c r="BE744" s="183"/>
      <c r="BF744" s="183"/>
      <c r="BG744" s="183"/>
      <c r="BH744" s="183"/>
      <c r="BI744" s="183"/>
      <c r="BJ744" s="184"/>
      <c r="BK744" s="184"/>
      <c r="BL744" s="184"/>
      <c r="BM744" s="185"/>
    </row>
    <row r="745" spans="1:65" ht="13.5" customHeight="1">
      <c r="A745" s="155"/>
      <c r="B745" s="187" t="s">
        <v>84</v>
      </c>
      <c r="C745" s="187"/>
      <c r="D745" s="187"/>
      <c r="E745" s="187"/>
      <c r="F745" s="187"/>
      <c r="G745" s="187"/>
      <c r="H745" s="188" t="s">
        <v>85</v>
      </c>
      <c r="I745" s="188"/>
      <c r="J745" s="188"/>
      <c r="K745" s="188"/>
      <c r="L745" s="188"/>
      <c r="M745" s="188"/>
      <c r="N745" s="166"/>
      <c r="O745" s="187" t="s">
        <v>84</v>
      </c>
      <c r="P745" s="187"/>
      <c r="Q745" s="187"/>
      <c r="R745" s="187"/>
      <c r="S745" s="187"/>
      <c r="T745" s="187"/>
      <c r="U745" s="188" t="s">
        <v>85</v>
      </c>
      <c r="V745" s="188"/>
      <c r="W745" s="188"/>
      <c r="X745" s="188"/>
      <c r="Y745" s="188"/>
      <c r="Z745" s="188"/>
      <c r="AA745" s="166"/>
      <c r="AB745" s="187" t="s">
        <v>84</v>
      </c>
      <c r="AC745" s="187"/>
      <c r="AD745" s="187"/>
      <c r="AE745" s="187"/>
      <c r="AF745" s="187"/>
      <c r="AG745" s="187"/>
      <c r="AH745" s="188" t="s">
        <v>85</v>
      </c>
      <c r="AI745" s="188"/>
      <c r="AJ745" s="188"/>
      <c r="AK745" s="188"/>
      <c r="AL745" s="188"/>
      <c r="AM745" s="188"/>
      <c r="AN745" s="166"/>
      <c r="AO745" s="187" t="s">
        <v>84</v>
      </c>
      <c r="AP745" s="187"/>
      <c r="AQ745" s="187"/>
      <c r="AR745" s="187"/>
      <c r="AS745" s="187"/>
      <c r="AT745" s="187"/>
      <c r="AU745" s="188" t="s">
        <v>85</v>
      </c>
      <c r="AV745" s="188"/>
      <c r="AW745" s="188"/>
      <c r="AX745" s="188"/>
      <c r="AY745" s="188"/>
      <c r="AZ745" s="188"/>
      <c r="BA745" s="166"/>
      <c r="BB745" s="187" t="s">
        <v>84</v>
      </c>
      <c r="BC745" s="187"/>
      <c r="BD745" s="187"/>
      <c r="BE745" s="187"/>
      <c r="BF745" s="187"/>
      <c r="BG745" s="187"/>
      <c r="BH745" s="188" t="s">
        <v>85</v>
      </c>
      <c r="BI745" s="188"/>
      <c r="BJ745" s="188"/>
      <c r="BK745" s="188"/>
      <c r="BL745" s="188"/>
      <c r="BM745" s="188"/>
    </row>
    <row r="746" spans="1:65" ht="13.5" customHeight="1">
      <c r="A746" s="155"/>
      <c r="B746" s="189" t="s">
        <v>86</v>
      </c>
      <c r="C746" s="189"/>
      <c r="D746" s="189"/>
      <c r="E746" s="189"/>
      <c r="F746" s="189"/>
      <c r="G746" s="189"/>
      <c r="H746" s="190" t="s">
        <v>86</v>
      </c>
      <c r="I746" s="190"/>
      <c r="J746" s="190"/>
      <c r="K746" s="190"/>
      <c r="L746" s="190"/>
      <c r="M746" s="190"/>
      <c r="N746" s="166"/>
      <c r="O746" s="189" t="s">
        <v>86</v>
      </c>
      <c r="P746" s="189"/>
      <c r="Q746" s="189"/>
      <c r="R746" s="189"/>
      <c r="S746" s="189"/>
      <c r="T746" s="189"/>
      <c r="U746" s="190" t="s">
        <v>86</v>
      </c>
      <c r="V746" s="190"/>
      <c r="W746" s="190"/>
      <c r="X746" s="190"/>
      <c r="Y746" s="190"/>
      <c r="Z746" s="190"/>
      <c r="AA746" s="166"/>
      <c r="AB746" s="189" t="s">
        <v>86</v>
      </c>
      <c r="AC746" s="189"/>
      <c r="AD746" s="189"/>
      <c r="AE746" s="189"/>
      <c r="AF746" s="189"/>
      <c r="AG746" s="189"/>
      <c r="AH746" s="190" t="s">
        <v>86</v>
      </c>
      <c r="AI746" s="190"/>
      <c r="AJ746" s="190"/>
      <c r="AK746" s="190"/>
      <c r="AL746" s="190"/>
      <c r="AM746" s="190"/>
      <c r="AN746" s="166"/>
      <c r="AO746" s="189" t="s">
        <v>86</v>
      </c>
      <c r="AP746" s="189"/>
      <c r="AQ746" s="189"/>
      <c r="AR746" s="189"/>
      <c r="AS746" s="189"/>
      <c r="AT746" s="189"/>
      <c r="AU746" s="190" t="s">
        <v>86</v>
      </c>
      <c r="AV746" s="190"/>
      <c r="AW746" s="190"/>
      <c r="AX746" s="190"/>
      <c r="AY746" s="190"/>
      <c r="AZ746" s="190"/>
      <c r="BA746" s="166"/>
      <c r="BB746" s="189" t="s">
        <v>86</v>
      </c>
      <c r="BC746" s="189"/>
      <c r="BD746" s="189"/>
      <c r="BE746" s="189"/>
      <c r="BF746" s="189"/>
      <c r="BG746" s="189"/>
      <c r="BH746" s="190" t="s">
        <v>86</v>
      </c>
      <c r="BI746" s="190"/>
      <c r="BJ746" s="190"/>
      <c r="BK746" s="190"/>
      <c r="BL746" s="190"/>
      <c r="BM746" s="190"/>
    </row>
    <row r="747" spans="1:65" ht="13.5" customHeight="1">
      <c r="A747" s="191" t="s">
        <v>87</v>
      </c>
      <c r="B747" s="192">
        <v>1</v>
      </c>
      <c r="C747" s="193"/>
      <c r="D747" s="194"/>
      <c r="E747" s="194"/>
      <c r="F747" s="195" t="s">
        <v>88</v>
      </c>
      <c r="G747" s="195" t="s">
        <v>89</v>
      </c>
      <c r="H747" s="194">
        <v>1</v>
      </c>
      <c r="I747" s="193"/>
      <c r="J747" s="194"/>
      <c r="K747" s="194"/>
      <c r="L747" s="195" t="s">
        <v>88</v>
      </c>
      <c r="M747" s="196" t="s">
        <v>89</v>
      </c>
      <c r="N747" s="166"/>
      <c r="O747" s="192">
        <v>1</v>
      </c>
      <c r="P747" s="193"/>
      <c r="Q747" s="194"/>
      <c r="R747" s="194"/>
      <c r="S747" s="195" t="s">
        <v>88</v>
      </c>
      <c r="T747" s="195" t="s">
        <v>89</v>
      </c>
      <c r="U747" s="194">
        <v>1</v>
      </c>
      <c r="V747" s="193"/>
      <c r="W747" s="194"/>
      <c r="X747" s="194"/>
      <c r="Y747" s="195" t="s">
        <v>88</v>
      </c>
      <c r="Z747" s="196" t="s">
        <v>89</v>
      </c>
      <c r="AA747" s="166"/>
      <c r="AB747" s="192">
        <v>1</v>
      </c>
      <c r="AC747" s="193"/>
      <c r="AD747" s="194"/>
      <c r="AE747" s="194"/>
      <c r="AF747" s="195" t="s">
        <v>88</v>
      </c>
      <c r="AG747" s="195" t="s">
        <v>89</v>
      </c>
      <c r="AH747" s="194">
        <v>1</v>
      </c>
      <c r="AI747" s="193"/>
      <c r="AJ747" s="194"/>
      <c r="AK747" s="194"/>
      <c r="AL747" s="195" t="s">
        <v>88</v>
      </c>
      <c r="AM747" s="196" t="s">
        <v>89</v>
      </c>
      <c r="AN747" s="166"/>
      <c r="AO747" s="192">
        <v>1</v>
      </c>
      <c r="AP747" s="193"/>
      <c r="AQ747" s="194"/>
      <c r="AR747" s="194"/>
      <c r="AS747" s="195" t="s">
        <v>88</v>
      </c>
      <c r="AT747" s="195" t="s">
        <v>89</v>
      </c>
      <c r="AU747" s="194">
        <v>1</v>
      </c>
      <c r="AV747" s="193"/>
      <c r="AW747" s="194"/>
      <c r="AX747" s="194"/>
      <c r="AY747" s="195" t="s">
        <v>88</v>
      </c>
      <c r="AZ747" s="196" t="s">
        <v>89</v>
      </c>
      <c r="BA747" s="166"/>
      <c r="BB747" s="192">
        <v>1</v>
      </c>
      <c r="BC747" s="193"/>
      <c r="BD747" s="194"/>
      <c r="BE747" s="194"/>
      <c r="BF747" s="195" t="s">
        <v>88</v>
      </c>
      <c r="BG747" s="195" t="s">
        <v>89</v>
      </c>
      <c r="BH747" s="194">
        <v>1</v>
      </c>
      <c r="BI747" s="193"/>
      <c r="BJ747" s="194"/>
      <c r="BK747" s="194"/>
      <c r="BL747" s="195" t="s">
        <v>88</v>
      </c>
      <c r="BM747" s="196" t="s">
        <v>89</v>
      </c>
    </row>
    <row r="748" spans="1:65" ht="13.5" customHeight="1">
      <c r="A748" s="191"/>
      <c r="B748" s="192"/>
      <c r="C748" s="193"/>
      <c r="D748" s="194"/>
      <c r="E748" s="194"/>
      <c r="F748" s="195"/>
      <c r="G748" s="195"/>
      <c r="H748" s="194"/>
      <c r="I748" s="193"/>
      <c r="J748" s="194"/>
      <c r="K748" s="194"/>
      <c r="L748" s="195"/>
      <c r="M748" s="196"/>
      <c r="N748" s="166"/>
      <c r="O748" s="192"/>
      <c r="P748" s="193"/>
      <c r="Q748" s="194"/>
      <c r="R748" s="194"/>
      <c r="S748" s="195"/>
      <c r="T748" s="195"/>
      <c r="U748" s="194"/>
      <c r="V748" s="193"/>
      <c r="W748" s="194"/>
      <c r="X748" s="194"/>
      <c r="Y748" s="195"/>
      <c r="Z748" s="196"/>
      <c r="AA748" s="166"/>
      <c r="AB748" s="192"/>
      <c r="AC748" s="193"/>
      <c r="AD748" s="194"/>
      <c r="AE748" s="194"/>
      <c r="AF748" s="195"/>
      <c r="AG748" s="195"/>
      <c r="AH748" s="194"/>
      <c r="AI748" s="193"/>
      <c r="AJ748" s="194"/>
      <c r="AK748" s="194"/>
      <c r="AL748" s="195"/>
      <c r="AM748" s="196"/>
      <c r="AN748" s="166"/>
      <c r="AO748" s="192"/>
      <c r="AP748" s="193"/>
      <c r="AQ748" s="194"/>
      <c r="AR748" s="194"/>
      <c r="AS748" s="195"/>
      <c r="AT748" s="195"/>
      <c r="AU748" s="194"/>
      <c r="AV748" s="193"/>
      <c r="AW748" s="194"/>
      <c r="AX748" s="194"/>
      <c r="AY748" s="195"/>
      <c r="AZ748" s="196"/>
      <c r="BA748" s="166"/>
      <c r="BB748" s="192"/>
      <c r="BC748" s="193"/>
      <c r="BD748" s="194"/>
      <c r="BE748" s="194"/>
      <c r="BF748" s="195"/>
      <c r="BG748" s="195"/>
      <c r="BH748" s="194"/>
      <c r="BI748" s="193"/>
      <c r="BJ748" s="194"/>
      <c r="BK748" s="194"/>
      <c r="BL748" s="195"/>
      <c r="BM748" s="196"/>
    </row>
    <row r="749" spans="1:65" ht="13.5" customHeight="1">
      <c r="A749" s="191"/>
      <c r="B749" s="192">
        <v>2</v>
      </c>
      <c r="C749" s="193"/>
      <c r="D749" s="194"/>
      <c r="E749" s="194"/>
      <c r="F749" s="195"/>
      <c r="G749" s="195"/>
      <c r="H749" s="194">
        <v>2</v>
      </c>
      <c r="I749" s="193"/>
      <c r="J749" s="194"/>
      <c r="K749" s="194"/>
      <c r="L749" s="195"/>
      <c r="M749" s="196"/>
      <c r="N749" s="166"/>
      <c r="O749" s="192">
        <v>2</v>
      </c>
      <c r="P749" s="193"/>
      <c r="Q749" s="194"/>
      <c r="R749" s="194"/>
      <c r="S749" s="195"/>
      <c r="T749" s="195"/>
      <c r="U749" s="194">
        <v>2</v>
      </c>
      <c r="V749" s="193"/>
      <c r="W749" s="194"/>
      <c r="X749" s="194"/>
      <c r="Y749" s="195"/>
      <c r="Z749" s="196"/>
      <c r="AA749" s="166"/>
      <c r="AB749" s="192">
        <v>2</v>
      </c>
      <c r="AC749" s="193"/>
      <c r="AD749" s="194"/>
      <c r="AE749" s="194"/>
      <c r="AF749" s="195"/>
      <c r="AG749" s="195"/>
      <c r="AH749" s="194">
        <v>2</v>
      </c>
      <c r="AI749" s="193"/>
      <c r="AJ749" s="194"/>
      <c r="AK749" s="194"/>
      <c r="AL749" s="195"/>
      <c r="AM749" s="196"/>
      <c r="AN749" s="166"/>
      <c r="AO749" s="192">
        <v>2</v>
      </c>
      <c r="AP749" s="193"/>
      <c r="AQ749" s="194"/>
      <c r="AR749" s="194"/>
      <c r="AS749" s="195"/>
      <c r="AT749" s="195"/>
      <c r="AU749" s="194">
        <v>2</v>
      </c>
      <c r="AV749" s="193"/>
      <c r="AW749" s="194"/>
      <c r="AX749" s="194"/>
      <c r="AY749" s="195"/>
      <c r="AZ749" s="196"/>
      <c r="BA749" s="166"/>
      <c r="BB749" s="192">
        <v>2</v>
      </c>
      <c r="BC749" s="193"/>
      <c r="BD749" s="194"/>
      <c r="BE749" s="194"/>
      <c r="BF749" s="195"/>
      <c r="BG749" s="195"/>
      <c r="BH749" s="194">
        <v>2</v>
      </c>
      <c r="BI749" s="193"/>
      <c r="BJ749" s="194"/>
      <c r="BK749" s="194"/>
      <c r="BL749" s="195"/>
      <c r="BM749" s="196"/>
    </row>
    <row r="750" spans="1:65" ht="13.5" customHeight="1">
      <c r="A750" s="191"/>
      <c r="B750" s="192"/>
      <c r="C750" s="193"/>
      <c r="D750" s="194"/>
      <c r="E750" s="194"/>
      <c r="F750" s="195"/>
      <c r="G750" s="195"/>
      <c r="H750" s="194"/>
      <c r="I750" s="193"/>
      <c r="J750" s="194"/>
      <c r="K750" s="194"/>
      <c r="L750" s="195"/>
      <c r="M750" s="196"/>
      <c r="N750" s="166"/>
      <c r="O750" s="192"/>
      <c r="P750" s="193"/>
      <c r="Q750" s="194"/>
      <c r="R750" s="194"/>
      <c r="S750" s="195"/>
      <c r="T750" s="195"/>
      <c r="U750" s="194"/>
      <c r="V750" s="193"/>
      <c r="W750" s="194"/>
      <c r="X750" s="194"/>
      <c r="Y750" s="195"/>
      <c r="Z750" s="196"/>
      <c r="AA750" s="166"/>
      <c r="AB750" s="192"/>
      <c r="AC750" s="193"/>
      <c r="AD750" s="194"/>
      <c r="AE750" s="194"/>
      <c r="AF750" s="195"/>
      <c r="AG750" s="195"/>
      <c r="AH750" s="194"/>
      <c r="AI750" s="193"/>
      <c r="AJ750" s="194"/>
      <c r="AK750" s="194"/>
      <c r="AL750" s="195"/>
      <c r="AM750" s="196"/>
      <c r="AN750" s="166"/>
      <c r="AO750" s="192"/>
      <c r="AP750" s="193"/>
      <c r="AQ750" s="194"/>
      <c r="AR750" s="194"/>
      <c r="AS750" s="195"/>
      <c r="AT750" s="195"/>
      <c r="AU750" s="194"/>
      <c r="AV750" s="193"/>
      <c r="AW750" s="194"/>
      <c r="AX750" s="194"/>
      <c r="AY750" s="195"/>
      <c r="AZ750" s="196"/>
      <c r="BA750" s="166"/>
      <c r="BB750" s="192"/>
      <c r="BC750" s="193"/>
      <c r="BD750" s="194"/>
      <c r="BE750" s="194"/>
      <c r="BF750" s="195"/>
      <c r="BG750" s="195"/>
      <c r="BH750" s="194"/>
      <c r="BI750" s="193"/>
      <c r="BJ750" s="194"/>
      <c r="BK750" s="194"/>
      <c r="BL750" s="195"/>
      <c r="BM750" s="196"/>
    </row>
    <row r="751" spans="1:65" ht="13.5" customHeight="1">
      <c r="A751" s="191"/>
      <c r="B751" s="192">
        <v>3</v>
      </c>
      <c r="C751" s="193"/>
      <c r="D751" s="194"/>
      <c r="E751" s="194"/>
      <c r="F751" s="195"/>
      <c r="G751" s="195"/>
      <c r="H751" s="194">
        <v>3</v>
      </c>
      <c r="I751" s="193"/>
      <c r="J751" s="194"/>
      <c r="K751" s="194"/>
      <c r="L751" s="195"/>
      <c r="M751" s="196"/>
      <c r="N751" s="166"/>
      <c r="O751" s="192">
        <v>3</v>
      </c>
      <c r="P751" s="193"/>
      <c r="Q751" s="194"/>
      <c r="R751" s="194"/>
      <c r="S751" s="195"/>
      <c r="T751" s="195"/>
      <c r="U751" s="194">
        <v>3</v>
      </c>
      <c r="V751" s="193"/>
      <c r="W751" s="194"/>
      <c r="X751" s="194"/>
      <c r="Y751" s="195"/>
      <c r="Z751" s="196"/>
      <c r="AA751" s="166"/>
      <c r="AB751" s="192">
        <v>3</v>
      </c>
      <c r="AC751" s="193"/>
      <c r="AD751" s="194"/>
      <c r="AE751" s="194"/>
      <c r="AF751" s="195"/>
      <c r="AG751" s="195"/>
      <c r="AH751" s="194">
        <v>3</v>
      </c>
      <c r="AI751" s="193"/>
      <c r="AJ751" s="194"/>
      <c r="AK751" s="194"/>
      <c r="AL751" s="195"/>
      <c r="AM751" s="196"/>
      <c r="AN751" s="166"/>
      <c r="AO751" s="192">
        <v>3</v>
      </c>
      <c r="AP751" s="193"/>
      <c r="AQ751" s="194"/>
      <c r="AR751" s="194"/>
      <c r="AS751" s="195"/>
      <c r="AT751" s="195"/>
      <c r="AU751" s="194">
        <v>3</v>
      </c>
      <c r="AV751" s="193"/>
      <c r="AW751" s="194"/>
      <c r="AX751" s="194"/>
      <c r="AY751" s="195"/>
      <c r="AZ751" s="196"/>
      <c r="BA751" s="166"/>
      <c r="BB751" s="192">
        <v>3</v>
      </c>
      <c r="BC751" s="193"/>
      <c r="BD751" s="194"/>
      <c r="BE751" s="194"/>
      <c r="BF751" s="195"/>
      <c r="BG751" s="195"/>
      <c r="BH751" s="194">
        <v>3</v>
      </c>
      <c r="BI751" s="193"/>
      <c r="BJ751" s="194"/>
      <c r="BK751" s="194"/>
      <c r="BL751" s="195"/>
      <c r="BM751" s="196"/>
    </row>
    <row r="752" spans="1:65" ht="13.5" customHeight="1">
      <c r="A752" s="191"/>
      <c r="B752" s="192"/>
      <c r="C752" s="193"/>
      <c r="D752" s="194"/>
      <c r="E752" s="194"/>
      <c r="F752" s="195"/>
      <c r="G752" s="195"/>
      <c r="H752" s="194"/>
      <c r="I752" s="193"/>
      <c r="J752" s="194"/>
      <c r="K752" s="194"/>
      <c r="L752" s="195"/>
      <c r="M752" s="196"/>
      <c r="N752" s="166"/>
      <c r="O752" s="192"/>
      <c r="P752" s="193"/>
      <c r="Q752" s="194"/>
      <c r="R752" s="194"/>
      <c r="S752" s="195"/>
      <c r="T752" s="195"/>
      <c r="U752" s="194"/>
      <c r="V752" s="193"/>
      <c r="W752" s="194"/>
      <c r="X752" s="194"/>
      <c r="Y752" s="195"/>
      <c r="Z752" s="196"/>
      <c r="AA752" s="166"/>
      <c r="AB752" s="192"/>
      <c r="AC752" s="193"/>
      <c r="AD752" s="194"/>
      <c r="AE752" s="194"/>
      <c r="AF752" s="195"/>
      <c r="AG752" s="195"/>
      <c r="AH752" s="194"/>
      <c r="AI752" s="193"/>
      <c r="AJ752" s="194"/>
      <c r="AK752" s="194"/>
      <c r="AL752" s="195"/>
      <c r="AM752" s="196"/>
      <c r="AN752" s="166"/>
      <c r="AO752" s="192"/>
      <c r="AP752" s="193"/>
      <c r="AQ752" s="194"/>
      <c r="AR752" s="194"/>
      <c r="AS752" s="195"/>
      <c r="AT752" s="195"/>
      <c r="AU752" s="194"/>
      <c r="AV752" s="193"/>
      <c r="AW752" s="194"/>
      <c r="AX752" s="194"/>
      <c r="AY752" s="195"/>
      <c r="AZ752" s="196"/>
      <c r="BA752" s="166"/>
      <c r="BB752" s="192"/>
      <c r="BC752" s="193"/>
      <c r="BD752" s="194"/>
      <c r="BE752" s="194"/>
      <c r="BF752" s="195"/>
      <c r="BG752" s="195"/>
      <c r="BH752" s="194"/>
      <c r="BI752" s="193"/>
      <c r="BJ752" s="194"/>
      <c r="BK752" s="194"/>
      <c r="BL752" s="195"/>
      <c r="BM752" s="196"/>
    </row>
    <row r="753" spans="1:65" ht="13.5" customHeight="1">
      <c r="A753" s="191"/>
      <c r="B753" s="192">
        <v>4</v>
      </c>
      <c r="C753" s="193"/>
      <c r="D753" s="194"/>
      <c r="E753" s="194"/>
      <c r="F753" s="195"/>
      <c r="G753" s="195"/>
      <c r="H753" s="194">
        <v>4</v>
      </c>
      <c r="I753" s="193"/>
      <c r="J753" s="194"/>
      <c r="K753" s="194"/>
      <c r="L753" s="195"/>
      <c r="M753" s="196"/>
      <c r="N753" s="166"/>
      <c r="O753" s="192">
        <v>4</v>
      </c>
      <c r="P753" s="193"/>
      <c r="Q753" s="194"/>
      <c r="R753" s="194"/>
      <c r="S753" s="195"/>
      <c r="T753" s="195"/>
      <c r="U753" s="194">
        <v>4</v>
      </c>
      <c r="V753" s="193"/>
      <c r="W753" s="194"/>
      <c r="X753" s="194"/>
      <c r="Y753" s="195"/>
      <c r="Z753" s="196"/>
      <c r="AA753" s="166"/>
      <c r="AB753" s="192">
        <v>4</v>
      </c>
      <c r="AC753" s="193"/>
      <c r="AD753" s="194"/>
      <c r="AE753" s="194"/>
      <c r="AF753" s="195"/>
      <c r="AG753" s="195"/>
      <c r="AH753" s="194">
        <v>4</v>
      </c>
      <c r="AI753" s="193"/>
      <c r="AJ753" s="194"/>
      <c r="AK753" s="194"/>
      <c r="AL753" s="195"/>
      <c r="AM753" s="196"/>
      <c r="AN753" s="166"/>
      <c r="AO753" s="192">
        <v>4</v>
      </c>
      <c r="AP753" s="193"/>
      <c r="AQ753" s="194"/>
      <c r="AR753" s="194"/>
      <c r="AS753" s="195"/>
      <c r="AT753" s="195"/>
      <c r="AU753" s="194">
        <v>4</v>
      </c>
      <c r="AV753" s="193"/>
      <c r="AW753" s="194"/>
      <c r="AX753" s="194"/>
      <c r="AY753" s="195"/>
      <c r="AZ753" s="196"/>
      <c r="BA753" s="166"/>
      <c r="BB753" s="192">
        <v>4</v>
      </c>
      <c r="BC753" s="193"/>
      <c r="BD753" s="194"/>
      <c r="BE753" s="194"/>
      <c r="BF753" s="195"/>
      <c r="BG753" s="195"/>
      <c r="BH753" s="194">
        <v>4</v>
      </c>
      <c r="BI753" s="193"/>
      <c r="BJ753" s="194"/>
      <c r="BK753" s="194"/>
      <c r="BL753" s="195"/>
      <c r="BM753" s="196"/>
    </row>
    <row r="754" spans="1:65" ht="13.5" customHeight="1">
      <c r="A754" s="191"/>
      <c r="B754" s="192"/>
      <c r="C754" s="193"/>
      <c r="D754" s="194"/>
      <c r="E754" s="194"/>
      <c r="F754" s="195"/>
      <c r="G754" s="195"/>
      <c r="H754" s="194"/>
      <c r="I754" s="193"/>
      <c r="J754" s="194"/>
      <c r="K754" s="194"/>
      <c r="L754" s="195"/>
      <c r="M754" s="196"/>
      <c r="N754" s="166"/>
      <c r="O754" s="192"/>
      <c r="P754" s="193"/>
      <c r="Q754" s="194"/>
      <c r="R754" s="194"/>
      <c r="S754" s="195"/>
      <c r="T754" s="195"/>
      <c r="U754" s="194"/>
      <c r="V754" s="193"/>
      <c r="W754" s="194"/>
      <c r="X754" s="194"/>
      <c r="Y754" s="195"/>
      <c r="Z754" s="196"/>
      <c r="AA754" s="166"/>
      <c r="AB754" s="192"/>
      <c r="AC754" s="193"/>
      <c r="AD754" s="194"/>
      <c r="AE754" s="194"/>
      <c r="AF754" s="195"/>
      <c r="AG754" s="195"/>
      <c r="AH754" s="194"/>
      <c r="AI754" s="193"/>
      <c r="AJ754" s="194"/>
      <c r="AK754" s="194"/>
      <c r="AL754" s="195"/>
      <c r="AM754" s="196"/>
      <c r="AN754" s="166"/>
      <c r="AO754" s="192"/>
      <c r="AP754" s="193"/>
      <c r="AQ754" s="194"/>
      <c r="AR754" s="194"/>
      <c r="AS754" s="195"/>
      <c r="AT754" s="195"/>
      <c r="AU754" s="194"/>
      <c r="AV754" s="193"/>
      <c r="AW754" s="194"/>
      <c r="AX754" s="194"/>
      <c r="AY754" s="195"/>
      <c r="AZ754" s="196"/>
      <c r="BA754" s="166"/>
      <c r="BB754" s="192"/>
      <c r="BC754" s="193"/>
      <c r="BD754" s="194"/>
      <c r="BE754" s="194"/>
      <c r="BF754" s="195"/>
      <c r="BG754" s="195"/>
      <c r="BH754" s="194"/>
      <c r="BI754" s="193"/>
      <c r="BJ754" s="194"/>
      <c r="BK754" s="194"/>
      <c r="BL754" s="195"/>
      <c r="BM754" s="196"/>
    </row>
    <row r="755" spans="1:65" ht="13.5" customHeight="1">
      <c r="A755" s="191"/>
      <c r="B755" s="192">
        <v>5</v>
      </c>
      <c r="C755" s="193"/>
      <c r="D755" s="194"/>
      <c r="E755" s="194"/>
      <c r="F755" s="195"/>
      <c r="G755" s="195"/>
      <c r="H755" s="194">
        <v>5</v>
      </c>
      <c r="I755" s="193"/>
      <c r="J755" s="194"/>
      <c r="K755" s="194"/>
      <c r="L755" s="195"/>
      <c r="M755" s="196"/>
      <c r="N755" s="166"/>
      <c r="O755" s="192">
        <v>5</v>
      </c>
      <c r="P755" s="193"/>
      <c r="Q755" s="194"/>
      <c r="R755" s="194"/>
      <c r="S755" s="195"/>
      <c r="T755" s="195"/>
      <c r="U755" s="194">
        <v>5</v>
      </c>
      <c r="V755" s="193"/>
      <c r="W755" s="194"/>
      <c r="X755" s="194"/>
      <c r="Y755" s="195"/>
      <c r="Z755" s="196"/>
      <c r="AA755" s="166"/>
      <c r="AB755" s="192">
        <v>5</v>
      </c>
      <c r="AC755" s="193"/>
      <c r="AD755" s="194"/>
      <c r="AE755" s="194"/>
      <c r="AF755" s="195"/>
      <c r="AG755" s="195"/>
      <c r="AH755" s="194">
        <v>5</v>
      </c>
      <c r="AI755" s="193"/>
      <c r="AJ755" s="194"/>
      <c r="AK755" s="194"/>
      <c r="AL755" s="195"/>
      <c r="AM755" s="196"/>
      <c r="AN755" s="166"/>
      <c r="AO755" s="192">
        <v>5</v>
      </c>
      <c r="AP755" s="193"/>
      <c r="AQ755" s="194"/>
      <c r="AR755" s="194"/>
      <c r="AS755" s="195"/>
      <c r="AT755" s="195"/>
      <c r="AU755" s="194">
        <v>5</v>
      </c>
      <c r="AV755" s="193"/>
      <c r="AW755" s="194"/>
      <c r="AX755" s="194"/>
      <c r="AY755" s="195"/>
      <c r="AZ755" s="196"/>
      <c r="BA755" s="166"/>
      <c r="BB755" s="192">
        <v>5</v>
      </c>
      <c r="BC755" s="193"/>
      <c r="BD755" s="194"/>
      <c r="BE755" s="194"/>
      <c r="BF755" s="195"/>
      <c r="BG755" s="195"/>
      <c r="BH755" s="194">
        <v>5</v>
      </c>
      <c r="BI755" s="193"/>
      <c r="BJ755" s="194"/>
      <c r="BK755" s="194"/>
      <c r="BL755" s="195"/>
      <c r="BM755" s="196"/>
    </row>
    <row r="756" spans="1:65" ht="13.5" customHeight="1">
      <c r="A756" s="191"/>
      <c r="B756" s="192"/>
      <c r="C756" s="193"/>
      <c r="D756" s="194"/>
      <c r="E756" s="194"/>
      <c r="F756" s="195"/>
      <c r="G756" s="195"/>
      <c r="H756" s="194"/>
      <c r="I756" s="193"/>
      <c r="J756" s="194"/>
      <c r="K756" s="194"/>
      <c r="L756" s="195"/>
      <c r="M756" s="196"/>
      <c r="N756" s="166"/>
      <c r="O756" s="192"/>
      <c r="P756" s="193"/>
      <c r="Q756" s="194"/>
      <c r="R756" s="194"/>
      <c r="S756" s="195"/>
      <c r="T756" s="195"/>
      <c r="U756" s="194"/>
      <c r="V756" s="193"/>
      <c r="W756" s="194"/>
      <c r="X756" s="194"/>
      <c r="Y756" s="195"/>
      <c r="Z756" s="196"/>
      <c r="AA756" s="166"/>
      <c r="AB756" s="192"/>
      <c r="AC756" s="193"/>
      <c r="AD756" s="194"/>
      <c r="AE756" s="194"/>
      <c r="AF756" s="195"/>
      <c r="AG756" s="195"/>
      <c r="AH756" s="194"/>
      <c r="AI756" s="193"/>
      <c r="AJ756" s="194"/>
      <c r="AK756" s="194"/>
      <c r="AL756" s="195"/>
      <c r="AM756" s="196"/>
      <c r="AN756" s="166"/>
      <c r="AO756" s="192"/>
      <c r="AP756" s="193"/>
      <c r="AQ756" s="194"/>
      <c r="AR756" s="194"/>
      <c r="AS756" s="195"/>
      <c r="AT756" s="195"/>
      <c r="AU756" s="194"/>
      <c r="AV756" s="193"/>
      <c r="AW756" s="194"/>
      <c r="AX756" s="194"/>
      <c r="AY756" s="195"/>
      <c r="AZ756" s="196"/>
      <c r="BA756" s="166"/>
      <c r="BB756" s="192"/>
      <c r="BC756" s="193"/>
      <c r="BD756" s="194"/>
      <c r="BE756" s="194"/>
      <c r="BF756" s="195"/>
      <c r="BG756" s="195"/>
      <c r="BH756" s="194"/>
      <c r="BI756" s="193"/>
      <c r="BJ756" s="194"/>
      <c r="BK756" s="194"/>
      <c r="BL756" s="195"/>
      <c r="BM756" s="196"/>
    </row>
    <row r="757" spans="1:65" ht="13.5" customHeight="1">
      <c r="A757" s="191"/>
      <c r="B757" s="192">
        <v>6</v>
      </c>
      <c r="C757" s="193"/>
      <c r="D757" s="194"/>
      <c r="E757" s="194"/>
      <c r="F757" s="195"/>
      <c r="G757" s="195"/>
      <c r="H757" s="194">
        <v>6</v>
      </c>
      <c r="I757" s="193"/>
      <c r="J757" s="194"/>
      <c r="K757" s="194"/>
      <c r="L757" s="195"/>
      <c r="M757" s="196"/>
      <c r="N757" s="166"/>
      <c r="O757" s="192">
        <v>6</v>
      </c>
      <c r="P757" s="193"/>
      <c r="Q757" s="194"/>
      <c r="R757" s="194"/>
      <c r="S757" s="195"/>
      <c r="T757" s="195"/>
      <c r="U757" s="194">
        <v>6</v>
      </c>
      <c r="V757" s="193"/>
      <c r="W757" s="194"/>
      <c r="X757" s="194"/>
      <c r="Y757" s="195"/>
      <c r="Z757" s="196"/>
      <c r="AA757" s="166"/>
      <c r="AB757" s="192">
        <v>6</v>
      </c>
      <c r="AC757" s="193"/>
      <c r="AD757" s="194"/>
      <c r="AE757" s="194"/>
      <c r="AF757" s="195"/>
      <c r="AG757" s="195"/>
      <c r="AH757" s="194">
        <v>6</v>
      </c>
      <c r="AI757" s="193"/>
      <c r="AJ757" s="194"/>
      <c r="AK757" s="194"/>
      <c r="AL757" s="195"/>
      <c r="AM757" s="196"/>
      <c r="AN757" s="166"/>
      <c r="AO757" s="192">
        <v>6</v>
      </c>
      <c r="AP757" s="193"/>
      <c r="AQ757" s="194"/>
      <c r="AR757" s="194"/>
      <c r="AS757" s="195"/>
      <c r="AT757" s="195"/>
      <c r="AU757" s="194">
        <v>6</v>
      </c>
      <c r="AV757" s="193"/>
      <c r="AW757" s="194"/>
      <c r="AX757" s="194"/>
      <c r="AY757" s="195"/>
      <c r="AZ757" s="196"/>
      <c r="BA757" s="166"/>
      <c r="BB757" s="192">
        <v>6</v>
      </c>
      <c r="BC757" s="193"/>
      <c r="BD757" s="194"/>
      <c r="BE757" s="194"/>
      <c r="BF757" s="195"/>
      <c r="BG757" s="195"/>
      <c r="BH757" s="194">
        <v>6</v>
      </c>
      <c r="BI757" s="193"/>
      <c r="BJ757" s="194"/>
      <c r="BK757" s="194"/>
      <c r="BL757" s="195"/>
      <c r="BM757" s="196"/>
    </row>
    <row r="758" spans="1:65" ht="13.5" customHeight="1">
      <c r="A758" s="191"/>
      <c r="B758" s="192"/>
      <c r="C758" s="193"/>
      <c r="D758" s="194"/>
      <c r="E758" s="194"/>
      <c r="F758" s="195"/>
      <c r="G758" s="195"/>
      <c r="H758" s="194"/>
      <c r="I758" s="193"/>
      <c r="J758" s="194"/>
      <c r="K758" s="194"/>
      <c r="L758" s="195"/>
      <c r="M758" s="196"/>
      <c r="N758" s="166"/>
      <c r="O758" s="192"/>
      <c r="P758" s="193"/>
      <c r="Q758" s="194"/>
      <c r="R758" s="194"/>
      <c r="S758" s="195"/>
      <c r="T758" s="195"/>
      <c r="U758" s="194"/>
      <c r="V758" s="193"/>
      <c r="W758" s="194"/>
      <c r="X758" s="194"/>
      <c r="Y758" s="195"/>
      <c r="Z758" s="196"/>
      <c r="AA758" s="166"/>
      <c r="AB758" s="192"/>
      <c r="AC758" s="193"/>
      <c r="AD758" s="194"/>
      <c r="AE758" s="194"/>
      <c r="AF758" s="195"/>
      <c r="AG758" s="195"/>
      <c r="AH758" s="194"/>
      <c r="AI758" s="193"/>
      <c r="AJ758" s="194"/>
      <c r="AK758" s="194"/>
      <c r="AL758" s="195"/>
      <c r="AM758" s="196"/>
      <c r="AN758" s="166"/>
      <c r="AO758" s="192"/>
      <c r="AP758" s="193"/>
      <c r="AQ758" s="194"/>
      <c r="AR758" s="194"/>
      <c r="AS758" s="195"/>
      <c r="AT758" s="195"/>
      <c r="AU758" s="194"/>
      <c r="AV758" s="193"/>
      <c r="AW758" s="194"/>
      <c r="AX758" s="194"/>
      <c r="AY758" s="195"/>
      <c r="AZ758" s="196"/>
      <c r="BA758" s="166"/>
      <c r="BB758" s="192"/>
      <c r="BC758" s="193"/>
      <c r="BD758" s="194"/>
      <c r="BE758" s="194"/>
      <c r="BF758" s="195"/>
      <c r="BG758" s="195"/>
      <c r="BH758" s="194"/>
      <c r="BI758" s="193"/>
      <c r="BJ758" s="194"/>
      <c r="BK758" s="194"/>
      <c r="BL758" s="195"/>
      <c r="BM758" s="196"/>
    </row>
    <row r="759" spans="1:65" ht="13.5" customHeight="1">
      <c r="A759" s="197"/>
      <c r="B759" s="198" t="s">
        <v>90</v>
      </c>
      <c r="C759" s="198"/>
      <c r="D759" s="199" t="s">
        <v>91</v>
      </c>
      <c r="E759" s="199"/>
      <c r="F759" s="200"/>
      <c r="G759" s="200"/>
      <c r="H759" s="199" t="s">
        <v>90</v>
      </c>
      <c r="I759" s="199"/>
      <c r="J759" s="199" t="s">
        <v>91</v>
      </c>
      <c r="K759" s="199"/>
      <c r="L759" s="201"/>
      <c r="M759" s="201"/>
      <c r="N759" s="166"/>
      <c r="O759" s="198" t="s">
        <v>90</v>
      </c>
      <c r="P759" s="198"/>
      <c r="Q759" s="199" t="s">
        <v>91</v>
      </c>
      <c r="R759" s="199"/>
      <c r="S759" s="200"/>
      <c r="T759" s="200"/>
      <c r="U759" s="202" t="s">
        <v>90</v>
      </c>
      <c r="V759" s="202"/>
      <c r="W759" s="202" t="s">
        <v>91</v>
      </c>
      <c r="X759" s="202"/>
      <c r="Y759" s="201"/>
      <c r="Z759" s="201"/>
      <c r="AA759" s="166"/>
      <c r="AB759" s="203" t="s">
        <v>90</v>
      </c>
      <c r="AC759" s="203"/>
      <c r="AD759" s="202" t="s">
        <v>91</v>
      </c>
      <c r="AE759" s="202"/>
      <c r="AF759" s="200"/>
      <c r="AG759" s="200"/>
      <c r="AH759" s="202" t="s">
        <v>90</v>
      </c>
      <c r="AI759" s="202"/>
      <c r="AJ759" s="202" t="s">
        <v>91</v>
      </c>
      <c r="AK759" s="202"/>
      <c r="AL759" s="201"/>
      <c r="AM759" s="201"/>
      <c r="AN759" s="166"/>
      <c r="AO759" s="203" t="s">
        <v>90</v>
      </c>
      <c r="AP759" s="203"/>
      <c r="AQ759" s="202" t="s">
        <v>91</v>
      </c>
      <c r="AR759" s="202"/>
      <c r="AS759" s="200"/>
      <c r="AT759" s="200"/>
      <c r="AU759" s="202" t="s">
        <v>90</v>
      </c>
      <c r="AV759" s="202"/>
      <c r="AW759" s="202" t="s">
        <v>91</v>
      </c>
      <c r="AX759" s="202"/>
      <c r="AY759" s="201"/>
      <c r="AZ759" s="201"/>
      <c r="BA759" s="166"/>
      <c r="BB759" s="203" t="s">
        <v>90</v>
      </c>
      <c r="BC759" s="203"/>
      <c r="BD759" s="202" t="s">
        <v>91</v>
      </c>
      <c r="BE759" s="202"/>
      <c r="BF759" s="204"/>
      <c r="BG759" s="204"/>
      <c r="BH759" s="202" t="s">
        <v>90</v>
      </c>
      <c r="BI759" s="202"/>
      <c r="BJ759" s="202" t="s">
        <v>91</v>
      </c>
      <c r="BK759" s="202"/>
      <c r="BL759" s="205"/>
      <c r="BM759" s="205"/>
    </row>
    <row r="760" spans="1:65" ht="10.5" customHeight="1">
      <c r="A760" s="155"/>
      <c r="B760" s="206"/>
      <c r="C760" s="166"/>
      <c r="D760" s="206"/>
      <c r="E760" s="206"/>
      <c r="F760" s="207"/>
      <c r="G760" s="207"/>
      <c r="H760" s="206"/>
      <c r="I760" s="166"/>
      <c r="J760" s="206"/>
      <c r="K760" s="206"/>
      <c r="L760" s="207"/>
      <c r="M760" s="207"/>
      <c r="N760" s="166"/>
      <c r="O760" s="206"/>
      <c r="P760" s="166"/>
      <c r="Q760" s="206"/>
      <c r="R760" s="206"/>
      <c r="S760" s="207"/>
      <c r="T760" s="207"/>
      <c r="U760" s="206"/>
      <c r="V760" s="166"/>
      <c r="W760" s="206"/>
      <c r="X760" s="206"/>
      <c r="Y760" s="207"/>
      <c r="Z760" s="207"/>
      <c r="AA760" s="166"/>
      <c r="AB760" s="206"/>
      <c r="AC760" s="166"/>
      <c r="AD760" s="206"/>
      <c r="AE760" s="206"/>
      <c r="AF760" s="207"/>
      <c r="AG760" s="207"/>
      <c r="AH760" s="206"/>
      <c r="AI760" s="166"/>
      <c r="AJ760" s="206"/>
      <c r="AK760" s="206"/>
      <c r="AL760" s="207"/>
      <c r="AM760" s="207"/>
      <c r="AN760" s="166"/>
      <c r="AO760" s="206"/>
      <c r="AP760" s="166"/>
      <c r="AQ760" s="206"/>
      <c r="AR760" s="206"/>
      <c r="AS760" s="207"/>
      <c r="AT760" s="207"/>
      <c r="AU760" s="206"/>
      <c r="AV760" s="166"/>
      <c r="AW760" s="206"/>
      <c r="AX760" s="206"/>
      <c r="AY760" s="207"/>
      <c r="AZ760" s="207"/>
      <c r="BA760" s="166"/>
      <c r="BB760" s="206"/>
      <c r="BC760" s="166"/>
      <c r="BD760" s="206"/>
      <c r="BE760" s="206"/>
      <c r="BF760" s="207"/>
      <c r="BG760" s="207"/>
      <c r="BH760" s="206"/>
      <c r="BI760" s="166"/>
      <c r="BJ760" s="206"/>
      <c r="BK760" s="206"/>
      <c r="BL760" s="207"/>
      <c r="BM760" s="208"/>
    </row>
    <row r="761" spans="1:65" ht="15" customHeight="1">
      <c r="A761" s="209" t="s">
        <v>92</v>
      </c>
      <c r="B761" s="209"/>
      <c r="C761" s="209"/>
      <c r="D761" s="209"/>
      <c r="E761" s="210" t="str">
        <f>O741</f>
        <v>SK TO Duchcov</v>
      </c>
      <c r="F761" s="210"/>
      <c r="G761" s="210"/>
      <c r="H761" s="210"/>
      <c r="I761" s="210"/>
      <c r="J761" s="210"/>
      <c r="K761" s="210"/>
      <c r="L761" s="211" t="s">
        <v>93</v>
      </c>
      <c r="M761" s="211"/>
      <c r="N761" s="211"/>
      <c r="O761" s="211"/>
      <c r="P761" s="211"/>
      <c r="Q761" s="295" t="str">
        <f aca="true" t="shared" si="16" ref="Q761">AB741</f>
        <v>VK České Budějovice</v>
      </c>
      <c r="R761" s="295"/>
      <c r="S761" s="295"/>
      <c r="T761" s="295"/>
      <c r="U761" s="295"/>
      <c r="V761" s="295"/>
      <c r="W761" s="213" t="s">
        <v>94</v>
      </c>
      <c r="X761" s="213"/>
      <c r="Y761" s="213"/>
      <c r="Z761" s="166"/>
      <c r="AA761" s="214" t="s">
        <v>95</v>
      </c>
      <c r="AB761" s="214"/>
      <c r="AC761" s="214"/>
      <c r="AD761" s="214"/>
      <c r="AE761" s="214"/>
      <c r="AF761" s="215" t="s">
        <v>96</v>
      </c>
      <c r="AG761" s="216" t="s">
        <v>97</v>
      </c>
      <c r="AH761" s="166"/>
      <c r="AI761" s="217" t="s">
        <v>98</v>
      </c>
      <c r="AJ761" s="218"/>
      <c r="AK761" s="218"/>
      <c r="AL761" s="218"/>
      <c r="AM761" s="218"/>
      <c r="AN761" s="218"/>
      <c r="AO761" s="218"/>
      <c r="AP761" s="218"/>
      <c r="AQ761" s="218"/>
      <c r="AR761" s="218"/>
      <c r="AS761" s="218"/>
      <c r="AT761" s="218"/>
      <c r="AU761" s="218"/>
      <c r="AV761" s="218"/>
      <c r="AW761" s="218"/>
      <c r="AX761" s="218"/>
      <c r="AY761" s="218"/>
      <c r="AZ761" s="218"/>
      <c r="BA761" s="218"/>
      <c r="BB761" s="166"/>
      <c r="BC761" s="166"/>
      <c r="BD761" s="166"/>
      <c r="BE761" s="166"/>
      <c r="BF761" s="166"/>
      <c r="BG761" s="166"/>
      <c r="BH761" s="166"/>
      <c r="BI761" s="166"/>
      <c r="BJ761" s="166"/>
      <c r="BK761" s="166"/>
      <c r="BL761" s="166"/>
      <c r="BM761" s="219"/>
    </row>
    <row r="762" spans="1:65" ht="15" customHeight="1">
      <c r="A762" s="220" t="s">
        <v>99</v>
      </c>
      <c r="B762" s="220"/>
      <c r="C762" s="220"/>
      <c r="D762" s="220"/>
      <c r="E762" s="220"/>
      <c r="F762" s="220"/>
      <c r="G762" s="220"/>
      <c r="H762" s="220"/>
      <c r="I762" s="220"/>
      <c r="J762" s="221" t="s">
        <v>100</v>
      </c>
      <c r="K762" s="221"/>
      <c r="L762" s="222" t="s">
        <v>99</v>
      </c>
      <c r="M762" s="222"/>
      <c r="N762" s="222"/>
      <c r="O762" s="222"/>
      <c r="P762" s="222"/>
      <c r="Q762" s="222"/>
      <c r="R762" s="222"/>
      <c r="S762" s="222"/>
      <c r="T762" s="222"/>
      <c r="U762" s="223" t="s">
        <v>100</v>
      </c>
      <c r="V762" s="223"/>
      <c r="W762" s="224" t="s">
        <v>101</v>
      </c>
      <c r="X762" s="225" t="s">
        <v>102</v>
      </c>
      <c r="Y762" s="225" t="s">
        <v>103</v>
      </c>
      <c r="Z762" s="225"/>
      <c r="AA762" s="225" t="s">
        <v>104</v>
      </c>
      <c r="AB762" s="226" t="s">
        <v>105</v>
      </c>
      <c r="AC762" s="227" t="s">
        <v>106</v>
      </c>
      <c r="AD762" s="228" t="s">
        <v>107</v>
      </c>
      <c r="AE762" s="228"/>
      <c r="AF762" s="228"/>
      <c r="AG762" s="228"/>
      <c r="AH762" s="145"/>
      <c r="AI762" s="229"/>
      <c r="AJ762" s="229"/>
      <c r="AK762" s="229"/>
      <c r="AL762" s="229"/>
      <c r="AM762" s="229"/>
      <c r="AN762" s="229"/>
      <c r="AO762" s="229"/>
      <c r="AP762" s="229"/>
      <c r="AQ762" s="229"/>
      <c r="AR762" s="229"/>
      <c r="AS762" s="229"/>
      <c r="AT762" s="229"/>
      <c r="AU762" s="229"/>
      <c r="AV762" s="229"/>
      <c r="AW762" s="229"/>
      <c r="AX762" s="229"/>
      <c r="AY762" s="229"/>
      <c r="AZ762" s="229"/>
      <c r="BA762" s="229"/>
      <c r="BB762" s="145"/>
      <c r="BC762" s="230" t="s">
        <v>108</v>
      </c>
      <c r="BD762" s="230"/>
      <c r="BE762" s="230"/>
      <c r="BF762" s="230"/>
      <c r="BG762" s="230"/>
      <c r="BH762" s="230"/>
      <c r="BI762" s="230"/>
      <c r="BJ762" s="230"/>
      <c r="BK762" s="230"/>
      <c r="BL762" s="230"/>
      <c r="BM762" s="230"/>
    </row>
    <row r="763" spans="1:65" ht="15" customHeight="1">
      <c r="A763" s="232"/>
      <c r="B763" s="232"/>
      <c r="C763" s="232"/>
      <c r="D763" s="232"/>
      <c r="E763" s="232"/>
      <c r="F763" s="232"/>
      <c r="G763" s="232"/>
      <c r="H763" s="232"/>
      <c r="I763" s="232"/>
      <c r="J763" s="233"/>
      <c r="K763" s="233"/>
      <c r="L763" s="234"/>
      <c r="M763" s="234"/>
      <c r="N763" s="234"/>
      <c r="O763" s="234"/>
      <c r="P763" s="234"/>
      <c r="Q763" s="234"/>
      <c r="R763" s="234"/>
      <c r="S763" s="234"/>
      <c r="T763" s="234"/>
      <c r="U763" s="233"/>
      <c r="V763" s="233"/>
      <c r="W763" s="235"/>
      <c r="X763" s="193"/>
      <c r="Y763" s="194"/>
      <c r="Z763" s="194"/>
      <c r="AA763" s="193"/>
      <c r="AB763" s="193"/>
      <c r="AC763" s="193"/>
      <c r="AD763" s="236"/>
      <c r="AE763" s="236"/>
      <c r="AF763" s="236"/>
      <c r="AG763" s="236"/>
      <c r="AH763" s="166"/>
      <c r="AI763" s="229"/>
      <c r="AJ763" s="229"/>
      <c r="AK763" s="229"/>
      <c r="AL763" s="229"/>
      <c r="AM763" s="229"/>
      <c r="AN763" s="229"/>
      <c r="AO763" s="229"/>
      <c r="AP763" s="229"/>
      <c r="AQ763" s="229"/>
      <c r="AR763" s="229"/>
      <c r="AS763" s="229"/>
      <c r="AT763" s="229"/>
      <c r="AU763" s="229"/>
      <c r="AV763" s="229"/>
      <c r="AW763" s="229"/>
      <c r="AX763" s="229"/>
      <c r="AY763" s="229"/>
      <c r="AZ763" s="229"/>
      <c r="BA763" s="229"/>
      <c r="BB763" s="166"/>
      <c r="BC763" s="232"/>
      <c r="BD763" s="232"/>
      <c r="BE763" s="232"/>
      <c r="BF763" s="237" t="s">
        <v>96</v>
      </c>
      <c r="BG763" s="237"/>
      <c r="BH763" s="237"/>
      <c r="BI763" s="237" t="s">
        <v>97</v>
      </c>
      <c r="BJ763" s="237"/>
      <c r="BK763" s="238" t="s">
        <v>109</v>
      </c>
      <c r="BL763" s="238"/>
      <c r="BM763" s="238"/>
    </row>
    <row r="764" spans="1:65" ht="15" customHeight="1">
      <c r="A764" s="232"/>
      <c r="B764" s="232"/>
      <c r="C764" s="232"/>
      <c r="D764" s="232"/>
      <c r="E764" s="232"/>
      <c r="F764" s="232"/>
      <c r="G764" s="232"/>
      <c r="H764" s="232"/>
      <c r="I764" s="232"/>
      <c r="J764" s="233"/>
      <c r="K764" s="233"/>
      <c r="L764" s="239"/>
      <c r="M764" s="239"/>
      <c r="N764" s="239"/>
      <c r="O764" s="239"/>
      <c r="P764" s="239"/>
      <c r="Q764" s="239"/>
      <c r="R764" s="239"/>
      <c r="S764" s="239"/>
      <c r="T764" s="239"/>
      <c r="U764" s="233"/>
      <c r="V764" s="233"/>
      <c r="W764" s="235"/>
      <c r="X764" s="193"/>
      <c r="Y764" s="194"/>
      <c r="Z764" s="194"/>
      <c r="AA764" s="193"/>
      <c r="AB764" s="193"/>
      <c r="AC764" s="193"/>
      <c r="AD764" s="236"/>
      <c r="AE764" s="236"/>
      <c r="AF764" s="236"/>
      <c r="AG764" s="236"/>
      <c r="AH764" s="166"/>
      <c r="AI764" s="229"/>
      <c r="AJ764" s="229"/>
      <c r="AK764" s="229"/>
      <c r="AL764" s="229"/>
      <c r="AM764" s="229"/>
      <c r="AN764" s="229"/>
      <c r="AO764" s="229"/>
      <c r="AP764" s="229"/>
      <c r="AQ764" s="229"/>
      <c r="AR764" s="229"/>
      <c r="AS764" s="229"/>
      <c r="AT764" s="229"/>
      <c r="AU764" s="229"/>
      <c r="AV764" s="229"/>
      <c r="AW764" s="229"/>
      <c r="AX764" s="229"/>
      <c r="AY764" s="229"/>
      <c r="AZ764" s="229"/>
      <c r="BA764" s="229"/>
      <c r="BB764" s="166"/>
      <c r="BC764" s="189" t="s">
        <v>79</v>
      </c>
      <c r="BD764" s="189"/>
      <c r="BE764" s="189"/>
      <c r="BF764" s="240"/>
      <c r="BG764" s="241"/>
      <c r="BH764" s="242"/>
      <c r="BI764" s="240"/>
      <c r="BJ764" s="242"/>
      <c r="BK764" s="240"/>
      <c r="BL764" s="241"/>
      <c r="BM764" s="243"/>
    </row>
    <row r="765" spans="1:65" ht="15" customHeight="1">
      <c r="A765" s="232"/>
      <c r="B765" s="232"/>
      <c r="C765" s="232"/>
      <c r="D765" s="232"/>
      <c r="E765" s="232"/>
      <c r="F765" s="232"/>
      <c r="G765" s="232"/>
      <c r="H765" s="232"/>
      <c r="I765" s="232"/>
      <c r="J765" s="233"/>
      <c r="K765" s="233"/>
      <c r="L765" s="239"/>
      <c r="M765" s="239"/>
      <c r="N765" s="239"/>
      <c r="O765" s="239"/>
      <c r="P765" s="239"/>
      <c r="Q765" s="239"/>
      <c r="R765" s="239"/>
      <c r="S765" s="239"/>
      <c r="T765" s="239"/>
      <c r="U765" s="233"/>
      <c r="V765" s="233"/>
      <c r="W765" s="235"/>
      <c r="X765" s="193"/>
      <c r="Y765" s="194"/>
      <c r="Z765" s="194"/>
      <c r="AA765" s="193"/>
      <c r="AB765" s="193"/>
      <c r="AC765" s="193"/>
      <c r="AD765" s="236"/>
      <c r="AE765" s="236"/>
      <c r="AF765" s="236"/>
      <c r="AG765" s="236"/>
      <c r="AH765" s="166"/>
      <c r="AI765" s="229"/>
      <c r="AJ765" s="229"/>
      <c r="AK765" s="229"/>
      <c r="AL765" s="229"/>
      <c r="AM765" s="229"/>
      <c r="AN765" s="229"/>
      <c r="AO765" s="229"/>
      <c r="AP765" s="229"/>
      <c r="AQ765" s="229"/>
      <c r="AR765" s="229"/>
      <c r="AS765" s="229"/>
      <c r="AT765" s="229"/>
      <c r="AU765" s="229"/>
      <c r="AV765" s="229"/>
      <c r="AW765" s="229"/>
      <c r="AX765" s="229"/>
      <c r="AY765" s="229"/>
      <c r="AZ765" s="229"/>
      <c r="BA765" s="229"/>
      <c r="BB765" s="166"/>
      <c r="BC765" s="189" t="s">
        <v>80</v>
      </c>
      <c r="BD765" s="189"/>
      <c r="BE765" s="189"/>
      <c r="BF765" s="244"/>
      <c r="BG765" s="245"/>
      <c r="BH765" s="246"/>
      <c r="BI765" s="244"/>
      <c r="BJ765" s="246"/>
      <c r="BK765" s="240"/>
      <c r="BL765" s="241"/>
      <c r="BM765" s="243"/>
    </row>
    <row r="766" spans="1:65" ht="15" customHeight="1">
      <c r="A766" s="232"/>
      <c r="B766" s="232"/>
      <c r="C766" s="232"/>
      <c r="D766" s="232"/>
      <c r="E766" s="232"/>
      <c r="F766" s="232"/>
      <c r="G766" s="232"/>
      <c r="H766" s="232"/>
      <c r="I766" s="232"/>
      <c r="J766" s="233"/>
      <c r="K766" s="233"/>
      <c r="L766" s="239"/>
      <c r="M766" s="239"/>
      <c r="N766" s="239"/>
      <c r="O766" s="239"/>
      <c r="P766" s="239"/>
      <c r="Q766" s="239"/>
      <c r="R766" s="239"/>
      <c r="S766" s="239"/>
      <c r="T766" s="239"/>
      <c r="U766" s="233"/>
      <c r="V766" s="233"/>
      <c r="W766" s="235"/>
      <c r="X766" s="193"/>
      <c r="Y766" s="194"/>
      <c r="Z766" s="194"/>
      <c r="AA766" s="193"/>
      <c r="AB766" s="193"/>
      <c r="AC766" s="193"/>
      <c r="AD766" s="236"/>
      <c r="AE766" s="236"/>
      <c r="AF766" s="236"/>
      <c r="AG766" s="236"/>
      <c r="AH766" s="166"/>
      <c r="AI766" s="229"/>
      <c r="AJ766" s="229"/>
      <c r="AK766" s="229"/>
      <c r="AL766" s="229"/>
      <c r="AM766" s="229"/>
      <c r="AN766" s="229"/>
      <c r="AO766" s="229"/>
      <c r="AP766" s="229"/>
      <c r="AQ766" s="229"/>
      <c r="AR766" s="229"/>
      <c r="AS766" s="229"/>
      <c r="AT766" s="229"/>
      <c r="AU766" s="229"/>
      <c r="AV766" s="229"/>
      <c r="AW766" s="229"/>
      <c r="AX766" s="229"/>
      <c r="AY766" s="229"/>
      <c r="AZ766" s="229"/>
      <c r="BA766" s="229"/>
      <c r="BB766" s="166"/>
      <c r="BC766" s="189" t="s">
        <v>81</v>
      </c>
      <c r="BD766" s="189"/>
      <c r="BE766" s="189"/>
      <c r="BF766" s="244"/>
      <c r="BG766" s="245"/>
      <c r="BH766" s="246"/>
      <c r="BI766" s="244"/>
      <c r="BJ766" s="246"/>
      <c r="BK766" s="240"/>
      <c r="BL766" s="241"/>
      <c r="BM766" s="243"/>
    </row>
    <row r="767" spans="1:65" ht="15" customHeight="1">
      <c r="A767" s="232"/>
      <c r="B767" s="232"/>
      <c r="C767" s="232"/>
      <c r="D767" s="232"/>
      <c r="E767" s="232"/>
      <c r="F767" s="232"/>
      <c r="G767" s="232"/>
      <c r="H767" s="232"/>
      <c r="I767" s="232"/>
      <c r="J767" s="233"/>
      <c r="K767" s="233"/>
      <c r="L767" s="239"/>
      <c r="M767" s="239"/>
      <c r="N767" s="239"/>
      <c r="O767" s="239"/>
      <c r="P767" s="239"/>
      <c r="Q767" s="239"/>
      <c r="R767" s="239"/>
      <c r="S767" s="239"/>
      <c r="T767" s="239"/>
      <c r="U767" s="233"/>
      <c r="V767" s="233"/>
      <c r="W767" s="235"/>
      <c r="X767" s="193"/>
      <c r="Y767" s="194"/>
      <c r="Z767" s="194"/>
      <c r="AA767" s="193"/>
      <c r="AB767" s="193"/>
      <c r="AC767" s="193"/>
      <c r="AD767" s="236"/>
      <c r="AE767" s="236"/>
      <c r="AF767" s="236"/>
      <c r="AG767" s="236"/>
      <c r="AH767" s="166"/>
      <c r="AI767" s="229"/>
      <c r="AJ767" s="229"/>
      <c r="AK767" s="229"/>
      <c r="AL767" s="229"/>
      <c r="AM767" s="229"/>
      <c r="AN767" s="229"/>
      <c r="AO767" s="229"/>
      <c r="AP767" s="229"/>
      <c r="AQ767" s="229"/>
      <c r="AR767" s="229"/>
      <c r="AS767" s="229"/>
      <c r="AT767" s="229"/>
      <c r="AU767" s="229"/>
      <c r="AV767" s="229"/>
      <c r="AW767" s="229"/>
      <c r="AX767" s="229"/>
      <c r="AY767" s="229"/>
      <c r="AZ767" s="229"/>
      <c r="BA767" s="229"/>
      <c r="BB767" s="166"/>
      <c r="BC767" s="189" t="s">
        <v>82</v>
      </c>
      <c r="BD767" s="189"/>
      <c r="BE767" s="189"/>
      <c r="BF767" s="244"/>
      <c r="BG767" s="245"/>
      <c r="BH767" s="246"/>
      <c r="BI767" s="244"/>
      <c r="BJ767" s="246"/>
      <c r="BK767" s="240"/>
      <c r="BL767" s="241"/>
      <c r="BM767" s="243"/>
    </row>
    <row r="768" spans="1:65" ht="15" customHeight="1">
      <c r="A768" s="232"/>
      <c r="B768" s="232"/>
      <c r="C768" s="232"/>
      <c r="D768" s="232"/>
      <c r="E768" s="232"/>
      <c r="F768" s="232"/>
      <c r="G768" s="232"/>
      <c r="H768" s="232"/>
      <c r="I768" s="232"/>
      <c r="J768" s="233"/>
      <c r="K768" s="233"/>
      <c r="L768" s="239"/>
      <c r="M768" s="239"/>
      <c r="N768" s="239"/>
      <c r="O768" s="239"/>
      <c r="P768" s="239"/>
      <c r="Q768" s="239"/>
      <c r="R768" s="239"/>
      <c r="S768" s="239"/>
      <c r="T768" s="239"/>
      <c r="U768" s="233"/>
      <c r="V768" s="233"/>
      <c r="W768" s="235"/>
      <c r="X768" s="193"/>
      <c r="Y768" s="194"/>
      <c r="Z768" s="194"/>
      <c r="AA768" s="193"/>
      <c r="AB768" s="193"/>
      <c r="AC768" s="193"/>
      <c r="AD768" s="236"/>
      <c r="AE768" s="236"/>
      <c r="AF768" s="236"/>
      <c r="AG768" s="236"/>
      <c r="AH768" s="166"/>
      <c r="AI768" s="229"/>
      <c r="AJ768" s="229"/>
      <c r="AK768" s="229"/>
      <c r="AL768" s="229"/>
      <c r="AM768" s="229"/>
      <c r="AN768" s="229"/>
      <c r="AO768" s="229"/>
      <c r="AP768" s="229"/>
      <c r="AQ768" s="229"/>
      <c r="AR768" s="229"/>
      <c r="AS768" s="229"/>
      <c r="AT768" s="229"/>
      <c r="AU768" s="229"/>
      <c r="AV768" s="229"/>
      <c r="AW768" s="229"/>
      <c r="AX768" s="229"/>
      <c r="AY768" s="229"/>
      <c r="AZ768" s="229"/>
      <c r="BA768" s="229"/>
      <c r="BB768" s="166"/>
      <c r="BC768" s="189" t="s">
        <v>83</v>
      </c>
      <c r="BD768" s="189"/>
      <c r="BE768" s="189"/>
      <c r="BF768" s="244"/>
      <c r="BG768" s="245"/>
      <c r="BH768" s="246"/>
      <c r="BI768" s="244"/>
      <c r="BJ768" s="246"/>
      <c r="BK768" s="240"/>
      <c r="BL768" s="241"/>
      <c r="BM768" s="243"/>
    </row>
    <row r="769" spans="1:65" ht="15" customHeight="1">
      <c r="A769" s="232"/>
      <c r="B769" s="232"/>
      <c r="C769" s="232"/>
      <c r="D769" s="232"/>
      <c r="E769" s="232"/>
      <c r="F769" s="232"/>
      <c r="G769" s="232"/>
      <c r="H769" s="232"/>
      <c r="I769" s="232"/>
      <c r="J769" s="233"/>
      <c r="K769" s="233"/>
      <c r="L769" s="239"/>
      <c r="M769" s="239"/>
      <c r="N769" s="239"/>
      <c r="O769" s="239"/>
      <c r="P769" s="239"/>
      <c r="Q769" s="239"/>
      <c r="R769" s="239"/>
      <c r="S769" s="239"/>
      <c r="T769" s="239"/>
      <c r="U769" s="233"/>
      <c r="V769" s="233"/>
      <c r="W769" s="235"/>
      <c r="X769" s="193"/>
      <c r="Y769" s="194"/>
      <c r="Z769" s="194"/>
      <c r="AA769" s="193"/>
      <c r="AB769" s="193"/>
      <c r="AC769" s="193"/>
      <c r="AD769" s="236"/>
      <c r="AE769" s="236"/>
      <c r="AF769" s="236"/>
      <c r="AG769" s="236"/>
      <c r="AH769" s="166"/>
      <c r="AI769" s="229"/>
      <c r="AJ769" s="229"/>
      <c r="AK769" s="229"/>
      <c r="AL769" s="229"/>
      <c r="AM769" s="229"/>
      <c r="AN769" s="229"/>
      <c r="AO769" s="229"/>
      <c r="AP769" s="229"/>
      <c r="AQ769" s="229"/>
      <c r="AR769" s="229"/>
      <c r="AS769" s="229"/>
      <c r="AT769" s="229"/>
      <c r="AU769" s="229"/>
      <c r="AV769" s="229"/>
      <c r="AW769" s="229"/>
      <c r="AX769" s="229"/>
      <c r="AY769" s="229"/>
      <c r="AZ769" s="229"/>
      <c r="BA769" s="229"/>
      <c r="BB769" s="166"/>
      <c r="BC769" s="189" t="s">
        <v>110</v>
      </c>
      <c r="BD769" s="189"/>
      <c r="BE769" s="189"/>
      <c r="BF769" s="244"/>
      <c r="BG769" s="245"/>
      <c r="BH769" s="246"/>
      <c r="BI769" s="244"/>
      <c r="BJ769" s="246"/>
      <c r="BK769" s="240"/>
      <c r="BL769" s="241"/>
      <c r="BM769" s="243"/>
    </row>
    <row r="770" spans="1:65" ht="15" customHeight="1">
      <c r="A770" s="232"/>
      <c r="B770" s="232"/>
      <c r="C770" s="232"/>
      <c r="D770" s="232"/>
      <c r="E770" s="232"/>
      <c r="F770" s="232"/>
      <c r="G770" s="232"/>
      <c r="H770" s="232"/>
      <c r="I770" s="232"/>
      <c r="J770" s="233"/>
      <c r="K770" s="233"/>
      <c r="L770" s="239"/>
      <c r="M770" s="239"/>
      <c r="N770" s="239"/>
      <c r="O770" s="239"/>
      <c r="P770" s="239"/>
      <c r="Q770" s="239"/>
      <c r="R770" s="239"/>
      <c r="S770" s="239"/>
      <c r="T770" s="239"/>
      <c r="U770" s="233"/>
      <c r="V770" s="233"/>
      <c r="W770" s="235"/>
      <c r="X770" s="193"/>
      <c r="Y770" s="194"/>
      <c r="Z770" s="194"/>
      <c r="AA770" s="193"/>
      <c r="AB770" s="193"/>
      <c r="AC770" s="193"/>
      <c r="AD770" s="236"/>
      <c r="AE770" s="236"/>
      <c r="AF770" s="236"/>
      <c r="AG770" s="236"/>
      <c r="AH770" s="166"/>
      <c r="AI770" s="229"/>
      <c r="AJ770" s="229"/>
      <c r="AK770" s="229"/>
      <c r="AL770" s="229"/>
      <c r="AM770" s="229"/>
      <c r="AN770" s="229"/>
      <c r="AO770" s="229"/>
      <c r="AP770" s="229"/>
      <c r="AQ770" s="229"/>
      <c r="AR770" s="229"/>
      <c r="AS770" s="229"/>
      <c r="AT770" s="229"/>
      <c r="AU770" s="229"/>
      <c r="AV770" s="229"/>
      <c r="AW770" s="229"/>
      <c r="AX770" s="229"/>
      <c r="AY770" s="229"/>
      <c r="AZ770" s="229"/>
      <c r="BA770" s="229"/>
      <c r="BB770" s="166"/>
      <c r="BC770" s="247" t="s">
        <v>111</v>
      </c>
      <c r="BD770" s="247"/>
      <c r="BE770" s="247"/>
      <c r="BF770" s="247"/>
      <c r="BG770" s="247"/>
      <c r="BH770" s="247"/>
      <c r="BI770" s="247"/>
      <c r="BJ770" s="247"/>
      <c r="BK770" s="248" t="s">
        <v>112</v>
      </c>
      <c r="BL770" s="248"/>
      <c r="BM770" s="248"/>
    </row>
    <row r="771" spans="1:65" ht="15" customHeight="1">
      <c r="A771" s="232"/>
      <c r="B771" s="232"/>
      <c r="C771" s="232"/>
      <c r="D771" s="232"/>
      <c r="E771" s="232"/>
      <c r="F771" s="232"/>
      <c r="G771" s="232"/>
      <c r="H771" s="232"/>
      <c r="I771" s="232"/>
      <c r="J771" s="233"/>
      <c r="K771" s="233"/>
      <c r="L771" s="239"/>
      <c r="M771" s="239"/>
      <c r="N771" s="239"/>
      <c r="O771" s="239"/>
      <c r="P771" s="239"/>
      <c r="Q771" s="239"/>
      <c r="R771" s="239"/>
      <c r="S771" s="239"/>
      <c r="T771" s="239"/>
      <c r="U771" s="233"/>
      <c r="V771" s="233"/>
      <c r="W771" s="235"/>
      <c r="X771" s="193"/>
      <c r="Y771" s="194"/>
      <c r="Z771" s="194"/>
      <c r="AA771" s="193"/>
      <c r="AB771" s="193"/>
      <c r="AC771" s="193"/>
      <c r="AD771" s="236"/>
      <c r="AE771" s="236"/>
      <c r="AF771" s="236"/>
      <c r="AG771" s="236"/>
      <c r="AH771" s="166"/>
      <c r="AI771" s="229"/>
      <c r="AJ771" s="229"/>
      <c r="AK771" s="229"/>
      <c r="AL771" s="229"/>
      <c r="AM771" s="229"/>
      <c r="AN771" s="229"/>
      <c r="AO771" s="229"/>
      <c r="AP771" s="229"/>
      <c r="AQ771" s="229"/>
      <c r="AR771" s="229"/>
      <c r="AS771" s="229"/>
      <c r="AT771" s="229"/>
      <c r="AU771" s="229"/>
      <c r="AV771" s="229"/>
      <c r="AW771" s="229"/>
      <c r="AX771" s="229"/>
      <c r="AY771" s="229"/>
      <c r="AZ771" s="229"/>
      <c r="BA771" s="229"/>
      <c r="BB771" s="166"/>
      <c r="BC771" s="249"/>
      <c r="BD771" s="249"/>
      <c r="BE771" s="249"/>
      <c r="BF771" s="249"/>
      <c r="BG771" s="249"/>
      <c r="BH771" s="249"/>
      <c r="BI771" s="249"/>
      <c r="BJ771" s="249"/>
      <c r="BK771" s="250" t="s">
        <v>113</v>
      </c>
      <c r="BL771" s="250"/>
      <c r="BM771" s="250"/>
    </row>
    <row r="772" spans="1:65" ht="15" customHeight="1">
      <c r="A772" s="232"/>
      <c r="B772" s="232"/>
      <c r="C772" s="232"/>
      <c r="D772" s="232"/>
      <c r="E772" s="232"/>
      <c r="F772" s="232"/>
      <c r="G772" s="232"/>
      <c r="H772" s="232"/>
      <c r="I772" s="232"/>
      <c r="J772" s="233"/>
      <c r="K772" s="233"/>
      <c r="L772" s="239"/>
      <c r="M772" s="239"/>
      <c r="N772" s="239"/>
      <c r="O772" s="239"/>
      <c r="P772" s="239"/>
      <c r="Q772" s="239"/>
      <c r="R772" s="239"/>
      <c r="S772" s="239"/>
      <c r="T772" s="239"/>
      <c r="U772" s="233"/>
      <c r="V772" s="233"/>
      <c r="W772" s="251"/>
      <c r="X772" s="252"/>
      <c r="Y772" s="200"/>
      <c r="Z772" s="200"/>
      <c r="AA772" s="252"/>
      <c r="AB772" s="252"/>
      <c r="AC772" s="252"/>
      <c r="AD772" s="201"/>
      <c r="AE772" s="201"/>
      <c r="AF772" s="201"/>
      <c r="AG772" s="201"/>
      <c r="AH772" s="166"/>
      <c r="AI772" s="229"/>
      <c r="AJ772" s="229"/>
      <c r="AK772" s="229"/>
      <c r="AL772" s="229"/>
      <c r="AM772" s="229"/>
      <c r="AN772" s="229"/>
      <c r="AO772" s="229"/>
      <c r="AP772" s="229"/>
      <c r="AQ772" s="229"/>
      <c r="AR772" s="229"/>
      <c r="AS772" s="229"/>
      <c r="AT772" s="229"/>
      <c r="AU772" s="229"/>
      <c r="AV772" s="229"/>
      <c r="AW772" s="229"/>
      <c r="AX772" s="229"/>
      <c r="AY772" s="229"/>
      <c r="AZ772" s="229"/>
      <c r="BA772" s="229"/>
      <c r="BB772" s="166"/>
      <c r="BC772" s="253" t="s">
        <v>114</v>
      </c>
      <c r="BD772" s="253"/>
      <c r="BE772" s="253"/>
      <c r="BF772" s="253"/>
      <c r="BG772" s="253"/>
      <c r="BH772" s="253"/>
      <c r="BI772" s="253"/>
      <c r="BJ772" s="253"/>
      <c r="BK772" s="253"/>
      <c r="BL772" s="253"/>
      <c r="BM772" s="253"/>
    </row>
    <row r="773" spans="1:65" ht="15" customHeight="1">
      <c r="A773" s="232"/>
      <c r="B773" s="232"/>
      <c r="C773" s="232"/>
      <c r="D773" s="232"/>
      <c r="E773" s="232"/>
      <c r="F773" s="232"/>
      <c r="G773" s="232"/>
      <c r="H773" s="232"/>
      <c r="I773" s="232"/>
      <c r="J773" s="233"/>
      <c r="K773" s="233"/>
      <c r="L773" s="239"/>
      <c r="M773" s="239"/>
      <c r="N773" s="239"/>
      <c r="O773" s="239"/>
      <c r="P773" s="239"/>
      <c r="Q773" s="239"/>
      <c r="R773" s="239"/>
      <c r="S773" s="239"/>
      <c r="T773" s="239"/>
      <c r="U773" s="233"/>
      <c r="V773" s="233"/>
      <c r="W773" s="254" t="s">
        <v>115</v>
      </c>
      <c r="X773" s="254"/>
      <c r="Y773" s="254"/>
      <c r="Z773" s="254"/>
      <c r="AA773" s="254"/>
      <c r="AB773" s="254"/>
      <c r="AC773" s="254"/>
      <c r="AD773" s="254"/>
      <c r="AE773" s="254"/>
      <c r="AF773" s="254"/>
      <c r="AG773" s="254"/>
      <c r="AH773" s="166"/>
      <c r="AI773" s="255"/>
      <c r="AJ773" s="255"/>
      <c r="AK773" s="255"/>
      <c r="AL773" s="255"/>
      <c r="AM773" s="255"/>
      <c r="AN773" s="255"/>
      <c r="AO773" s="255"/>
      <c r="AP773" s="255"/>
      <c r="AQ773" s="255"/>
      <c r="AR773" s="255"/>
      <c r="AS773" s="255"/>
      <c r="AT773" s="255"/>
      <c r="AU773" s="255"/>
      <c r="AV773" s="255"/>
      <c r="AW773" s="255"/>
      <c r="AX773" s="255"/>
      <c r="AY773" s="255"/>
      <c r="AZ773" s="255"/>
      <c r="BA773" s="255"/>
      <c r="BB773" s="166"/>
      <c r="BC773" s="256"/>
      <c r="BD773" s="257"/>
      <c r="BE773" s="257"/>
      <c r="BF773" s="257"/>
      <c r="BG773" s="257"/>
      <c r="BH773" s="257"/>
      <c r="BI773" s="257"/>
      <c r="BJ773" s="257"/>
      <c r="BK773" s="257"/>
      <c r="BL773" s="257"/>
      <c r="BM773" s="258"/>
    </row>
    <row r="774" spans="1:65" ht="15" customHeight="1">
      <c r="A774" s="259"/>
      <c r="B774" s="259"/>
      <c r="C774" s="259"/>
      <c r="D774" s="259"/>
      <c r="E774" s="259"/>
      <c r="F774" s="259"/>
      <c r="G774" s="259"/>
      <c r="H774" s="259"/>
      <c r="I774" s="259"/>
      <c r="J774" s="260"/>
      <c r="K774" s="260"/>
      <c r="L774" s="239"/>
      <c r="M774" s="239"/>
      <c r="N774" s="239"/>
      <c r="O774" s="239"/>
      <c r="P774" s="239"/>
      <c r="Q774" s="239"/>
      <c r="R774" s="239"/>
      <c r="S774" s="239"/>
      <c r="T774" s="239"/>
      <c r="U774" s="233"/>
      <c r="V774" s="233"/>
      <c r="W774" s="254"/>
      <c r="X774" s="254"/>
      <c r="Y774" s="254"/>
      <c r="Z774" s="254"/>
      <c r="AA774" s="254"/>
      <c r="AB774" s="254"/>
      <c r="AC774" s="254"/>
      <c r="AD774" s="254"/>
      <c r="AE774" s="254"/>
      <c r="AF774" s="254"/>
      <c r="AG774" s="254"/>
      <c r="AH774" s="166"/>
      <c r="AI774" s="255"/>
      <c r="AJ774" s="255"/>
      <c r="AK774" s="255"/>
      <c r="AL774" s="255"/>
      <c r="AM774" s="255"/>
      <c r="AN774" s="255"/>
      <c r="AO774" s="255"/>
      <c r="AP774" s="255"/>
      <c r="AQ774" s="255"/>
      <c r="AR774" s="255"/>
      <c r="AS774" s="255"/>
      <c r="AT774" s="255"/>
      <c r="AU774" s="255"/>
      <c r="AV774" s="255"/>
      <c r="AW774" s="255"/>
      <c r="AX774" s="255"/>
      <c r="AY774" s="255"/>
      <c r="AZ774" s="255"/>
      <c r="BA774" s="255"/>
      <c r="BB774" s="166"/>
      <c r="BC774" s="261" t="s">
        <v>116</v>
      </c>
      <c r="BD774" s="261"/>
      <c r="BE774" s="261"/>
      <c r="BF774" s="261"/>
      <c r="BG774" s="261"/>
      <c r="BH774" s="261"/>
      <c r="BI774" s="261"/>
      <c r="BJ774" s="261"/>
      <c r="BK774" s="261"/>
      <c r="BL774" s="261"/>
      <c r="BM774" s="261"/>
    </row>
    <row r="775" spans="1:65" ht="15" customHeight="1">
      <c r="A775" s="262" t="s">
        <v>117</v>
      </c>
      <c r="B775" s="262"/>
      <c r="C775" s="263"/>
      <c r="D775" s="263"/>
      <c r="E775" s="263"/>
      <c r="F775" s="263"/>
      <c r="G775" s="263"/>
      <c r="H775" s="263"/>
      <c r="I775" s="263"/>
      <c r="J775" s="264"/>
      <c r="K775" s="264"/>
      <c r="L775" s="262" t="s">
        <v>117</v>
      </c>
      <c r="M775" s="262"/>
      <c r="N775" s="265"/>
      <c r="O775" s="265"/>
      <c r="P775" s="265"/>
      <c r="Q775" s="265"/>
      <c r="R775" s="265"/>
      <c r="S775" s="265"/>
      <c r="T775" s="265"/>
      <c r="U775" s="264"/>
      <c r="V775" s="264"/>
      <c r="W775" s="254"/>
      <c r="X775" s="254"/>
      <c r="Y775" s="254"/>
      <c r="Z775" s="254"/>
      <c r="AA775" s="254"/>
      <c r="AB775" s="254"/>
      <c r="AC775" s="254"/>
      <c r="AD775" s="254"/>
      <c r="AE775" s="254"/>
      <c r="AF775" s="254"/>
      <c r="AG775" s="254"/>
      <c r="AH775" s="166"/>
      <c r="AI775" s="209" t="s">
        <v>118</v>
      </c>
      <c r="AJ775" s="209"/>
      <c r="AK775" s="209"/>
      <c r="AL775" s="209"/>
      <c r="AM775" s="209"/>
      <c r="AN775" s="209"/>
      <c r="AO775" s="209"/>
      <c r="AP775" s="209"/>
      <c r="AQ775" s="209"/>
      <c r="AR775" s="209"/>
      <c r="AS775" s="209"/>
      <c r="AT775" s="209"/>
      <c r="AU775" s="209"/>
      <c r="AV775" s="152"/>
      <c r="AW775" s="152"/>
      <c r="AX775" s="152"/>
      <c r="AY775" s="152"/>
      <c r="AZ775" s="152"/>
      <c r="BA775" s="152"/>
      <c r="BB775" s="152"/>
      <c r="BC775" s="266"/>
      <c r="BD775" s="266"/>
      <c r="BE775" s="266"/>
      <c r="BF775" s="266"/>
      <c r="BG775" s="266"/>
      <c r="BH775" s="266"/>
      <c r="BI775" s="266"/>
      <c r="BJ775" s="266"/>
      <c r="BK775" s="266"/>
      <c r="BL775" s="266"/>
      <c r="BM775" s="267"/>
    </row>
    <row r="776" spans="1:65" ht="15" customHeight="1">
      <c r="A776" s="268" t="s">
        <v>117</v>
      </c>
      <c r="B776" s="268"/>
      <c r="C776" s="269"/>
      <c r="D776" s="269"/>
      <c r="E776" s="269"/>
      <c r="F776" s="269"/>
      <c r="G776" s="269"/>
      <c r="H776" s="269"/>
      <c r="I776" s="269"/>
      <c r="J776" s="270"/>
      <c r="K776" s="270"/>
      <c r="L776" s="268" t="s">
        <v>117</v>
      </c>
      <c r="M776" s="268"/>
      <c r="N776" s="271"/>
      <c r="O776" s="271"/>
      <c r="P776" s="271"/>
      <c r="Q776" s="271"/>
      <c r="R776" s="271"/>
      <c r="S776" s="271"/>
      <c r="T776" s="271"/>
      <c r="U776" s="270"/>
      <c r="V776" s="270"/>
      <c r="W776" s="254"/>
      <c r="X776" s="254"/>
      <c r="Y776" s="254"/>
      <c r="Z776" s="254"/>
      <c r="AA776" s="254"/>
      <c r="AB776" s="254"/>
      <c r="AC776" s="254"/>
      <c r="AD776" s="254"/>
      <c r="AE776" s="254"/>
      <c r="AF776" s="254"/>
      <c r="AG776" s="254"/>
      <c r="AH776" s="166"/>
      <c r="AI776" s="189" t="s">
        <v>119</v>
      </c>
      <c r="AJ776" s="189"/>
      <c r="AK776" s="189"/>
      <c r="AL776" s="189"/>
      <c r="AM776" s="189"/>
      <c r="AN776" s="189"/>
      <c r="AO776" s="272"/>
      <c r="AP776" s="272"/>
      <c r="AQ776" s="272"/>
      <c r="AR776" s="272"/>
      <c r="AS776" s="272"/>
      <c r="AT776" s="272"/>
      <c r="AU776" s="273"/>
      <c r="AV776" s="274" t="s">
        <v>120</v>
      </c>
      <c r="AW776" s="274"/>
      <c r="AX776" s="274"/>
      <c r="AY776" s="274"/>
      <c r="AZ776" s="274"/>
      <c r="BA776" s="274"/>
      <c r="BB776" s="240"/>
      <c r="BC776" s="275"/>
      <c r="BD776" s="275"/>
      <c r="BE776" s="275"/>
      <c r="BF776" s="275"/>
      <c r="BG776" s="276"/>
      <c r="BH776" s="277"/>
      <c r="BI776" s="275"/>
      <c r="BJ776" s="275"/>
      <c r="BK776" s="275"/>
      <c r="BL776" s="275"/>
      <c r="BM776" s="278"/>
    </row>
    <row r="777" spans="1:65" ht="15" customHeight="1">
      <c r="A777" s="279" t="s">
        <v>121</v>
      </c>
      <c r="B777" s="279"/>
      <c r="C777" s="280"/>
      <c r="D777" s="280"/>
      <c r="E777" s="280"/>
      <c r="F777" s="280"/>
      <c r="G777" s="280"/>
      <c r="H777" s="280"/>
      <c r="I777" s="280"/>
      <c r="J777" s="280"/>
      <c r="K777" s="280"/>
      <c r="L777" s="281" t="s">
        <v>122</v>
      </c>
      <c r="M777" s="282"/>
      <c r="N777" s="283"/>
      <c r="O777" s="283"/>
      <c r="P777" s="283"/>
      <c r="Q777" s="283"/>
      <c r="R777" s="283"/>
      <c r="S777" s="283"/>
      <c r="T777" s="283"/>
      <c r="U777" s="283"/>
      <c r="V777" s="283"/>
      <c r="W777" s="254"/>
      <c r="X777" s="254"/>
      <c r="Y777" s="254"/>
      <c r="Z777" s="254"/>
      <c r="AA777" s="254"/>
      <c r="AB777" s="254"/>
      <c r="AC777" s="254"/>
      <c r="AD777" s="254"/>
      <c r="AE777" s="254"/>
      <c r="AF777" s="254"/>
      <c r="AG777" s="254"/>
      <c r="AH777" s="166"/>
      <c r="AI777" s="189"/>
      <c r="AJ777" s="189"/>
      <c r="AK777" s="189"/>
      <c r="AL777" s="189"/>
      <c r="AM777" s="189"/>
      <c r="AN777" s="189"/>
      <c r="AO777" s="217"/>
      <c r="AP777" s="217"/>
      <c r="AQ777" s="217"/>
      <c r="AR777" s="217"/>
      <c r="AS777" s="217"/>
      <c r="AT777" s="217"/>
      <c r="AU777" s="284"/>
      <c r="AV777" s="274" t="s">
        <v>123</v>
      </c>
      <c r="AW777" s="274"/>
      <c r="AX777" s="274"/>
      <c r="AY777" s="274"/>
      <c r="AZ777" s="274"/>
      <c r="BA777" s="274"/>
      <c r="BB777" s="240"/>
      <c r="BC777" s="275"/>
      <c r="BD777" s="275"/>
      <c r="BE777" s="275"/>
      <c r="BF777" s="275"/>
      <c r="BG777" s="276"/>
      <c r="BH777" s="277"/>
      <c r="BI777" s="275"/>
      <c r="BJ777" s="275"/>
      <c r="BK777" s="275"/>
      <c r="BL777" s="275"/>
      <c r="BM777" s="278"/>
    </row>
    <row r="778" spans="1:65" ht="15" customHeight="1">
      <c r="A778" s="189" t="s">
        <v>124</v>
      </c>
      <c r="B778" s="189"/>
      <c r="C778" s="190"/>
      <c r="D778" s="190"/>
      <c r="E778" s="190"/>
      <c r="F778" s="190"/>
      <c r="G778" s="190"/>
      <c r="H778" s="190"/>
      <c r="I778" s="190"/>
      <c r="J778" s="190"/>
      <c r="K778" s="190"/>
      <c r="L778" s="246" t="s">
        <v>125</v>
      </c>
      <c r="M778" s="274"/>
      <c r="N778" s="190"/>
      <c r="O778" s="190"/>
      <c r="P778" s="190"/>
      <c r="Q778" s="190"/>
      <c r="R778" s="190"/>
      <c r="S778" s="190"/>
      <c r="T778" s="190"/>
      <c r="U778" s="190"/>
      <c r="V778" s="190"/>
      <c r="W778" s="254"/>
      <c r="X778" s="254"/>
      <c r="Y778" s="254"/>
      <c r="Z778" s="254"/>
      <c r="AA778" s="254"/>
      <c r="AB778" s="254"/>
      <c r="AC778" s="254"/>
      <c r="AD778" s="254"/>
      <c r="AE778" s="254"/>
      <c r="AF778" s="254"/>
      <c r="AG778" s="254"/>
      <c r="AH778" s="166"/>
      <c r="AI778" s="285" t="s">
        <v>126</v>
      </c>
      <c r="AJ778" s="285"/>
      <c r="AK778" s="285"/>
      <c r="AL778" s="285"/>
      <c r="AM778" s="285"/>
      <c r="AN778" s="285"/>
      <c r="AO778" s="145"/>
      <c r="AP778" s="145"/>
      <c r="AQ778" s="145"/>
      <c r="AR778" s="145"/>
      <c r="AS778" s="145"/>
      <c r="AT778" s="145"/>
      <c r="AU778" s="286"/>
      <c r="AV778" s="274" t="s">
        <v>127</v>
      </c>
      <c r="AW778" s="274"/>
      <c r="AX778" s="274"/>
      <c r="AY778" s="274"/>
      <c r="AZ778" s="274"/>
      <c r="BA778" s="274"/>
      <c r="BB778" s="240"/>
      <c r="BC778" s="275"/>
      <c r="BD778" s="275"/>
      <c r="BE778" s="275"/>
      <c r="BF778" s="275"/>
      <c r="BG778" s="276"/>
      <c r="BH778" s="277"/>
      <c r="BI778" s="275"/>
      <c r="BJ778" s="275"/>
      <c r="BK778" s="275"/>
      <c r="BL778" s="275"/>
      <c r="BM778" s="278"/>
    </row>
    <row r="779" spans="1:65" ht="15" customHeight="1">
      <c r="A779" s="285" t="s">
        <v>128</v>
      </c>
      <c r="B779" s="285"/>
      <c r="C779" s="287"/>
      <c r="D779" s="287"/>
      <c r="E779" s="287"/>
      <c r="F779" s="287"/>
      <c r="G779" s="287"/>
      <c r="H779" s="287"/>
      <c r="I779" s="287"/>
      <c r="J779" s="287"/>
      <c r="K779" s="287"/>
      <c r="L779" s="288" t="s">
        <v>129</v>
      </c>
      <c r="M779" s="269"/>
      <c r="N779" s="287"/>
      <c r="O779" s="287"/>
      <c r="P779" s="287"/>
      <c r="Q779" s="287"/>
      <c r="R779" s="287"/>
      <c r="S779" s="287"/>
      <c r="T779" s="287"/>
      <c r="U779" s="287"/>
      <c r="V779" s="287"/>
      <c r="W779" s="254"/>
      <c r="X779" s="254"/>
      <c r="Y779" s="254"/>
      <c r="Z779" s="254"/>
      <c r="AA779" s="254"/>
      <c r="AB779" s="254"/>
      <c r="AC779" s="254"/>
      <c r="AD779" s="254"/>
      <c r="AE779" s="254"/>
      <c r="AF779" s="254"/>
      <c r="AG779" s="254"/>
      <c r="AH779" s="289"/>
      <c r="AI779" s="285"/>
      <c r="AJ779" s="285"/>
      <c r="AK779" s="285"/>
      <c r="AL779" s="285"/>
      <c r="AM779" s="285"/>
      <c r="AN779" s="285"/>
      <c r="AO779" s="180"/>
      <c r="AP779" s="180"/>
      <c r="AQ779" s="180"/>
      <c r="AR779" s="180"/>
      <c r="AS779" s="180"/>
      <c r="AT779" s="180"/>
      <c r="AU779" s="290"/>
      <c r="AV779" s="291" t="s">
        <v>130</v>
      </c>
      <c r="AW779" s="291"/>
      <c r="AX779" s="291"/>
      <c r="AY779" s="291"/>
      <c r="AZ779" s="291"/>
      <c r="BA779" s="291"/>
      <c r="BB779" s="292"/>
      <c r="BC779" s="180"/>
      <c r="BD779" s="180"/>
      <c r="BE779" s="180"/>
      <c r="BF779" s="180"/>
      <c r="BG779" s="290"/>
      <c r="BH779" s="292"/>
      <c r="BI779" s="180"/>
      <c r="BJ779" s="180"/>
      <c r="BK779" s="180"/>
      <c r="BL779" s="180"/>
      <c r="BM779" s="293"/>
    </row>
    <row r="780" spans="1:65" ht="13.5" customHeight="1">
      <c r="A780" s="144" t="s">
        <v>63</v>
      </c>
      <c r="B780" s="145"/>
      <c r="C780" s="145"/>
      <c r="D780" s="145"/>
      <c r="E780" s="145"/>
      <c r="F780" s="145"/>
      <c r="G780" s="145"/>
      <c r="H780" s="145"/>
      <c r="I780" s="145"/>
      <c r="J780" s="145"/>
      <c r="K780" s="146"/>
      <c r="L780" s="146" t="s">
        <v>64</v>
      </c>
      <c r="M780" s="145"/>
      <c r="N780" s="145"/>
      <c r="O780" s="145"/>
      <c r="P780" s="145"/>
      <c r="Q780" s="145"/>
      <c r="R780" s="145"/>
      <c r="S780" s="145"/>
      <c r="T780" s="145"/>
      <c r="U780" s="145"/>
      <c r="V780" s="145"/>
      <c r="W780" s="145"/>
      <c r="X780" s="145"/>
      <c r="Y780" s="145"/>
      <c r="Z780" s="145"/>
      <c r="AA780" s="145"/>
      <c r="AB780" s="145"/>
      <c r="AC780" s="145"/>
      <c r="AD780" s="145"/>
      <c r="AE780" s="145"/>
      <c r="AF780" s="145"/>
      <c r="AG780" s="145"/>
      <c r="AH780" s="145"/>
      <c r="AI780" s="145"/>
      <c r="AJ780" s="145"/>
      <c r="AK780" s="147"/>
      <c r="AL780" s="155"/>
      <c r="AM780" s="156" t="s">
        <v>65</v>
      </c>
      <c r="AN780" s="158"/>
      <c r="AO780" s="158"/>
      <c r="AP780" s="158"/>
      <c r="AQ780" s="157" t="str">
        <f>'(7) vstupní data'!$B$7</f>
        <v>Český pohár</v>
      </c>
      <c r="AR780" s="157"/>
      <c r="AS780" s="157"/>
      <c r="AT780" s="157"/>
      <c r="AU780" s="157"/>
      <c r="AV780" s="157"/>
      <c r="AW780" s="157"/>
      <c r="AX780" s="157"/>
      <c r="AY780" s="157"/>
      <c r="AZ780" s="157"/>
      <c r="BA780" s="157"/>
      <c r="BB780" s="157"/>
      <c r="BC780" s="157"/>
      <c r="BD780" s="157"/>
      <c r="BE780" s="157"/>
      <c r="BF780" s="145"/>
      <c r="BG780" s="145"/>
      <c r="BH780" s="145"/>
      <c r="BI780" s="145"/>
      <c r="BJ780" s="294" t="s">
        <v>66</v>
      </c>
      <c r="BK780" s="294"/>
      <c r="BL780" s="294"/>
      <c r="BM780" s="294"/>
    </row>
    <row r="781" spans="1:65" ht="13.5" customHeight="1">
      <c r="A781" s="144"/>
      <c r="B781" s="145"/>
      <c r="C781" s="154" t="s">
        <v>67</v>
      </c>
      <c r="D781" s="145"/>
      <c r="E781" s="145"/>
      <c r="F781" s="145"/>
      <c r="G781" s="145"/>
      <c r="H781" s="145"/>
      <c r="I781" s="145"/>
      <c r="J781" s="145"/>
      <c r="K781" s="146"/>
      <c r="L781" s="145"/>
      <c r="M781" s="145"/>
      <c r="N781" s="145"/>
      <c r="O781" s="145"/>
      <c r="P781" s="145"/>
      <c r="Q781" s="145"/>
      <c r="R781" s="145"/>
      <c r="S781" s="145"/>
      <c r="T781" s="145"/>
      <c r="U781" s="145"/>
      <c r="V781" s="145"/>
      <c r="W781" s="145"/>
      <c r="X781" s="145"/>
      <c r="Y781" s="145"/>
      <c r="Z781" s="145"/>
      <c r="AA781" s="145"/>
      <c r="AB781" s="145"/>
      <c r="AC781" s="145"/>
      <c r="AD781" s="145"/>
      <c r="AE781" s="145"/>
      <c r="AF781" s="145"/>
      <c r="AG781" s="145"/>
      <c r="AH781" s="145"/>
      <c r="AI781" s="145"/>
      <c r="AJ781" s="145"/>
      <c r="AK781" s="145"/>
      <c r="AL781" s="155"/>
      <c r="AM781" s="156" t="s">
        <v>68</v>
      </c>
      <c r="AN781" s="156"/>
      <c r="AO781" s="156"/>
      <c r="AP781" s="156"/>
      <c r="AQ781" s="157">
        <f>'(7) vstupní data'!$B$9</f>
        <v>0</v>
      </c>
      <c r="AR781" s="157"/>
      <c r="AS781" s="157"/>
      <c r="AT781" s="157"/>
      <c r="AU781" s="157"/>
      <c r="AV781" s="157"/>
      <c r="AW781" s="157"/>
      <c r="AX781" s="157"/>
      <c r="AY781" s="157"/>
      <c r="AZ781" s="157"/>
      <c r="BA781" s="157"/>
      <c r="BB781" s="157"/>
      <c r="BC781" s="157"/>
      <c r="BD781" s="157"/>
      <c r="BE781" s="157"/>
      <c r="BF781" s="145"/>
      <c r="BG781" s="145"/>
      <c r="BH781" s="145"/>
      <c r="BI781" s="145"/>
      <c r="BJ781" s="294"/>
      <c r="BK781" s="294"/>
      <c r="BL781" s="294"/>
      <c r="BM781" s="294"/>
    </row>
    <row r="782" spans="1:65" ht="13.5" customHeight="1">
      <c r="A782" s="144"/>
      <c r="B782" s="145"/>
      <c r="C782" s="145" t="s">
        <v>69</v>
      </c>
      <c r="D782" s="145"/>
      <c r="E782" s="145"/>
      <c r="F782" s="145"/>
      <c r="G782" s="145"/>
      <c r="H782" s="145"/>
      <c r="I782" s="145"/>
      <c r="J782" s="145"/>
      <c r="K782" s="158" t="s">
        <v>70</v>
      </c>
      <c r="L782" s="145"/>
      <c r="M782" s="145"/>
      <c r="N782" s="145"/>
      <c r="O782" s="159" t="str">
        <f>VLOOKUP(BL782,'(7) vstupní data'!$H$2:$P$29,2,0)</f>
        <v>TJ Orion Praha</v>
      </c>
      <c r="P782" s="159"/>
      <c r="Q782" s="159"/>
      <c r="R782" s="159"/>
      <c r="S782" s="159"/>
      <c r="T782" s="159"/>
      <c r="U782" s="159"/>
      <c r="V782" s="159"/>
      <c r="W782" s="159"/>
      <c r="X782" s="160" t="s">
        <v>71</v>
      </c>
      <c r="Y782" s="160"/>
      <c r="Z782" s="160"/>
      <c r="AA782" s="160"/>
      <c r="AB782" s="161" t="str">
        <f>VLOOKUP(BL782,'(7) vstupní data'!$H$2:$P$29,6,0)</f>
        <v>SK Kometa B</v>
      </c>
      <c r="AC782" s="161"/>
      <c r="AD782" s="161"/>
      <c r="AE782" s="161"/>
      <c r="AF782" s="161"/>
      <c r="AG782" s="161"/>
      <c r="AH782" s="161"/>
      <c r="AI782" s="161"/>
      <c r="AJ782" s="161"/>
      <c r="AK782" s="145"/>
      <c r="AL782" s="155"/>
      <c r="AM782" s="156" t="s">
        <v>72</v>
      </c>
      <c r="AN782" s="158"/>
      <c r="AO782" s="158"/>
      <c r="AP782" s="158"/>
      <c r="AQ782" s="157" t="str">
        <f>'(7) vstupní data'!$B$8</f>
        <v>starší žákyně</v>
      </c>
      <c r="AR782" s="157"/>
      <c r="AS782" s="157"/>
      <c r="AT782" s="157"/>
      <c r="AU782" s="157"/>
      <c r="AV782" s="157"/>
      <c r="AW782" s="157"/>
      <c r="AX782" s="157"/>
      <c r="AY782" s="157"/>
      <c r="AZ782" s="157"/>
      <c r="BA782" s="157"/>
      <c r="BB782" s="157"/>
      <c r="BC782" s="157"/>
      <c r="BD782" s="157"/>
      <c r="BE782" s="157"/>
      <c r="BF782" s="162"/>
      <c r="BG782" s="162"/>
      <c r="BH782" s="162"/>
      <c r="BI782" s="162"/>
      <c r="BJ782" s="163" t="str">
        <f>LEFT('(7) vstupní data'!$B$6,2)</f>
        <v>25</v>
      </c>
      <c r="BK782" s="164" t="s">
        <v>73</v>
      </c>
      <c r="BL782" s="165">
        <f>'(7) vstupní data'!H21</f>
        <v>20</v>
      </c>
      <c r="BM782" s="165"/>
    </row>
    <row r="783" spans="1:65" ht="13.5" customHeight="1">
      <c r="A783" s="144"/>
      <c r="B783" s="166"/>
      <c r="C783" s="145"/>
      <c r="D783" s="145"/>
      <c r="E783" s="145"/>
      <c r="F783" s="145"/>
      <c r="G783" s="145"/>
      <c r="H783" s="145"/>
      <c r="I783" s="145"/>
      <c r="J783" s="145"/>
      <c r="K783" s="167"/>
      <c r="L783" s="167"/>
      <c r="M783" s="167"/>
      <c r="N783" s="167"/>
      <c r="O783" s="168"/>
      <c r="P783" s="169"/>
      <c r="Q783" s="169"/>
      <c r="R783" s="169"/>
      <c r="S783" s="169"/>
      <c r="T783" s="169"/>
      <c r="U783" s="169"/>
      <c r="V783" s="169"/>
      <c r="W783" s="169"/>
      <c r="X783" s="170"/>
      <c r="Y783" s="170"/>
      <c r="Z783" s="170"/>
      <c r="AA783" s="170"/>
      <c r="AB783" s="168"/>
      <c r="AC783" s="169"/>
      <c r="AD783" s="169"/>
      <c r="AE783" s="169"/>
      <c r="AF783" s="169"/>
      <c r="AG783" s="169"/>
      <c r="AH783" s="169"/>
      <c r="AI783" s="169"/>
      <c r="AJ783" s="169"/>
      <c r="AK783" s="145"/>
      <c r="AL783" s="144"/>
      <c r="AM783" s="158"/>
      <c r="AN783" s="158"/>
      <c r="AO783" s="158"/>
      <c r="AP783" s="158"/>
      <c r="AQ783" s="166"/>
      <c r="AR783" s="162"/>
      <c r="AS783" s="162"/>
      <c r="AT783" s="162"/>
      <c r="AU783" s="162"/>
      <c r="AV783" s="162"/>
      <c r="AW783" s="162"/>
      <c r="AX783" s="162"/>
      <c r="AY783" s="162"/>
      <c r="AZ783" s="162"/>
      <c r="BA783" s="162"/>
      <c r="BB783" s="162"/>
      <c r="BC783" s="162"/>
      <c r="BD783" s="162"/>
      <c r="BE783" s="162"/>
      <c r="BF783" s="162"/>
      <c r="BG783" s="162"/>
      <c r="BH783" s="162"/>
      <c r="BI783" s="162"/>
      <c r="BJ783" s="163"/>
      <c r="BK783" s="164"/>
      <c r="BL783" s="165"/>
      <c r="BM783" s="165"/>
    </row>
    <row r="784" spans="1:65" ht="13.5" customHeight="1">
      <c r="A784" s="171" t="s">
        <v>53</v>
      </c>
      <c r="B784" s="172"/>
      <c r="C784" s="172"/>
      <c r="D784" s="172"/>
      <c r="E784" s="172"/>
      <c r="F784" s="173" t="str">
        <f>'(7) vstupní data'!$B$11</f>
        <v>3.skupina</v>
      </c>
      <c r="G784" s="173"/>
      <c r="H784" s="173"/>
      <c r="I784" s="173"/>
      <c r="J784" s="173"/>
      <c r="K784" s="172"/>
      <c r="L784" s="172" t="s">
        <v>74</v>
      </c>
      <c r="M784" s="174">
        <f>VLOOKUP(BL782,'(7) tabulka + rozpis'!$N$23:$Q$37,2,0)</f>
        <v>0.416668</v>
      </c>
      <c r="N784" s="174"/>
      <c r="O784" s="174"/>
      <c r="P784" s="172" t="s">
        <v>75</v>
      </c>
      <c r="Q784" s="175"/>
      <c r="R784" s="176" t="s">
        <v>76</v>
      </c>
      <c r="S784" s="176"/>
      <c r="T784" s="176"/>
      <c r="U784" s="176"/>
      <c r="V784" s="177" t="str">
        <f>'(7) vstupní data'!$B$1</f>
        <v>TJ Orion Praha</v>
      </c>
      <c r="W784" s="177"/>
      <c r="X784" s="177"/>
      <c r="Y784" s="177"/>
      <c r="Z784" s="177"/>
      <c r="AA784" s="177"/>
      <c r="AB784" s="177"/>
      <c r="AC784" s="177"/>
      <c r="AD784" s="177"/>
      <c r="AE784" s="177"/>
      <c r="AF784" s="177"/>
      <c r="AG784" s="177"/>
      <c r="AH784" s="177"/>
      <c r="AI784" s="177"/>
      <c r="AJ784" s="177"/>
      <c r="AK784" s="177"/>
      <c r="AL784" s="178" t="s">
        <v>77</v>
      </c>
      <c r="AM784" s="179"/>
      <c r="AN784" s="179"/>
      <c r="AO784" s="179"/>
      <c r="AP784" s="180"/>
      <c r="AQ784" s="181" t="s">
        <v>78</v>
      </c>
      <c r="AR784" s="181"/>
      <c r="AS784" s="181"/>
      <c r="AT784" s="181"/>
      <c r="AU784" s="181"/>
      <c r="AV784" s="181"/>
      <c r="AW784" s="181"/>
      <c r="AX784" s="181"/>
      <c r="AY784" s="181"/>
      <c r="AZ784" s="181"/>
      <c r="BA784" s="181"/>
      <c r="BB784" s="181"/>
      <c r="BC784" s="181"/>
      <c r="BD784" s="181"/>
      <c r="BE784" s="180"/>
      <c r="BF784" s="180"/>
      <c r="BG784" s="180"/>
      <c r="BH784" s="180"/>
      <c r="BI784" s="180"/>
      <c r="BJ784" s="163"/>
      <c r="BK784" s="164"/>
      <c r="BL784" s="165"/>
      <c r="BM784" s="165"/>
    </row>
    <row r="785" spans="1:65" ht="13.5" customHeight="1">
      <c r="A785" s="182"/>
      <c r="B785" s="183" t="s">
        <v>79</v>
      </c>
      <c r="C785" s="183"/>
      <c r="D785" s="183"/>
      <c r="E785" s="183"/>
      <c r="F785" s="183"/>
      <c r="G785" s="183"/>
      <c r="H785" s="183"/>
      <c r="I785" s="183"/>
      <c r="J785" s="183"/>
      <c r="K785" s="183"/>
      <c r="L785" s="183"/>
      <c r="M785" s="183"/>
      <c r="N785" s="183"/>
      <c r="O785" s="183" t="s">
        <v>80</v>
      </c>
      <c r="P785" s="183"/>
      <c r="Q785" s="183"/>
      <c r="R785" s="183"/>
      <c r="S785" s="183"/>
      <c r="T785" s="183"/>
      <c r="U785" s="183"/>
      <c r="V785" s="183"/>
      <c r="W785" s="183"/>
      <c r="X785" s="183"/>
      <c r="Y785" s="183"/>
      <c r="Z785" s="183"/>
      <c r="AA785" s="183"/>
      <c r="AB785" s="183" t="s">
        <v>81</v>
      </c>
      <c r="AC785" s="183"/>
      <c r="AD785" s="183"/>
      <c r="AE785" s="183"/>
      <c r="AF785" s="183"/>
      <c r="AG785" s="183"/>
      <c r="AH785" s="183"/>
      <c r="AI785" s="183"/>
      <c r="AJ785" s="183"/>
      <c r="AK785" s="183"/>
      <c r="AL785" s="183"/>
      <c r="AM785" s="183"/>
      <c r="AN785" s="183"/>
      <c r="AO785" s="183" t="s">
        <v>82</v>
      </c>
      <c r="AP785" s="183"/>
      <c r="AQ785" s="183"/>
      <c r="AR785" s="183"/>
      <c r="AS785" s="183"/>
      <c r="AT785" s="183"/>
      <c r="AU785" s="183"/>
      <c r="AV785" s="183"/>
      <c r="AW785" s="183"/>
      <c r="AX785" s="183"/>
      <c r="AY785" s="183"/>
      <c r="AZ785" s="183"/>
      <c r="BA785" s="183"/>
      <c r="BB785" s="183" t="s">
        <v>83</v>
      </c>
      <c r="BC785" s="183"/>
      <c r="BD785" s="183"/>
      <c r="BE785" s="183"/>
      <c r="BF785" s="183"/>
      <c r="BG785" s="183"/>
      <c r="BH785" s="183"/>
      <c r="BI785" s="183"/>
      <c r="BJ785" s="184"/>
      <c r="BK785" s="184"/>
      <c r="BL785" s="184"/>
      <c r="BM785" s="185"/>
    </row>
    <row r="786" spans="1:65" ht="13.5" customHeight="1">
      <c r="A786" s="155"/>
      <c r="B786" s="187" t="s">
        <v>84</v>
      </c>
      <c r="C786" s="187"/>
      <c r="D786" s="187"/>
      <c r="E786" s="187"/>
      <c r="F786" s="187"/>
      <c r="G786" s="187"/>
      <c r="H786" s="188" t="s">
        <v>85</v>
      </c>
      <c r="I786" s="188"/>
      <c r="J786" s="188"/>
      <c r="K786" s="188"/>
      <c r="L786" s="188"/>
      <c r="M786" s="188"/>
      <c r="N786" s="166"/>
      <c r="O786" s="187" t="s">
        <v>84</v>
      </c>
      <c r="P786" s="187"/>
      <c r="Q786" s="187"/>
      <c r="R786" s="187"/>
      <c r="S786" s="187"/>
      <c r="T786" s="187"/>
      <c r="U786" s="188" t="s">
        <v>85</v>
      </c>
      <c r="V786" s="188"/>
      <c r="W786" s="188"/>
      <c r="X786" s="188"/>
      <c r="Y786" s="188"/>
      <c r="Z786" s="188"/>
      <c r="AA786" s="166"/>
      <c r="AB786" s="187" t="s">
        <v>84</v>
      </c>
      <c r="AC786" s="187"/>
      <c r="AD786" s="187"/>
      <c r="AE786" s="187"/>
      <c r="AF786" s="187"/>
      <c r="AG786" s="187"/>
      <c r="AH786" s="188" t="s">
        <v>85</v>
      </c>
      <c r="AI786" s="188"/>
      <c r="AJ786" s="188"/>
      <c r="AK786" s="188"/>
      <c r="AL786" s="188"/>
      <c r="AM786" s="188"/>
      <c r="AN786" s="166"/>
      <c r="AO786" s="187" t="s">
        <v>84</v>
      </c>
      <c r="AP786" s="187"/>
      <c r="AQ786" s="187"/>
      <c r="AR786" s="187"/>
      <c r="AS786" s="187"/>
      <c r="AT786" s="187"/>
      <c r="AU786" s="188" t="s">
        <v>85</v>
      </c>
      <c r="AV786" s="188"/>
      <c r="AW786" s="188"/>
      <c r="AX786" s="188"/>
      <c r="AY786" s="188"/>
      <c r="AZ786" s="188"/>
      <c r="BA786" s="166"/>
      <c r="BB786" s="187" t="s">
        <v>84</v>
      </c>
      <c r="BC786" s="187"/>
      <c r="BD786" s="187"/>
      <c r="BE786" s="187"/>
      <c r="BF786" s="187"/>
      <c r="BG786" s="187"/>
      <c r="BH786" s="188" t="s">
        <v>85</v>
      </c>
      <c r="BI786" s="188"/>
      <c r="BJ786" s="188"/>
      <c r="BK786" s="188"/>
      <c r="BL786" s="188"/>
      <c r="BM786" s="188"/>
    </row>
    <row r="787" spans="1:65" ht="13.5" customHeight="1">
      <c r="A787" s="155"/>
      <c r="B787" s="189" t="s">
        <v>86</v>
      </c>
      <c r="C787" s="189"/>
      <c r="D787" s="189"/>
      <c r="E787" s="189"/>
      <c r="F787" s="189"/>
      <c r="G787" s="189"/>
      <c r="H787" s="190" t="s">
        <v>86</v>
      </c>
      <c r="I787" s="190"/>
      <c r="J787" s="190"/>
      <c r="K787" s="190"/>
      <c r="L787" s="190"/>
      <c r="M787" s="190"/>
      <c r="N787" s="166"/>
      <c r="O787" s="189" t="s">
        <v>86</v>
      </c>
      <c r="P787" s="189"/>
      <c r="Q787" s="189"/>
      <c r="R787" s="189"/>
      <c r="S787" s="189"/>
      <c r="T787" s="189"/>
      <c r="U787" s="190" t="s">
        <v>86</v>
      </c>
      <c r="V787" s="190"/>
      <c r="W787" s="190"/>
      <c r="X787" s="190"/>
      <c r="Y787" s="190"/>
      <c r="Z787" s="190"/>
      <c r="AA787" s="166"/>
      <c r="AB787" s="189" t="s">
        <v>86</v>
      </c>
      <c r="AC787" s="189"/>
      <c r="AD787" s="189"/>
      <c r="AE787" s="189"/>
      <c r="AF787" s="189"/>
      <c r="AG787" s="189"/>
      <c r="AH787" s="190" t="s">
        <v>86</v>
      </c>
      <c r="AI787" s="190"/>
      <c r="AJ787" s="190"/>
      <c r="AK787" s="190"/>
      <c r="AL787" s="190"/>
      <c r="AM787" s="190"/>
      <c r="AN787" s="166"/>
      <c r="AO787" s="189" t="s">
        <v>86</v>
      </c>
      <c r="AP787" s="189"/>
      <c r="AQ787" s="189"/>
      <c r="AR787" s="189"/>
      <c r="AS787" s="189"/>
      <c r="AT787" s="189"/>
      <c r="AU787" s="190" t="s">
        <v>86</v>
      </c>
      <c r="AV787" s="190"/>
      <c r="AW787" s="190"/>
      <c r="AX787" s="190"/>
      <c r="AY787" s="190"/>
      <c r="AZ787" s="190"/>
      <c r="BA787" s="166"/>
      <c r="BB787" s="189" t="s">
        <v>86</v>
      </c>
      <c r="BC787" s="189"/>
      <c r="BD787" s="189"/>
      <c r="BE787" s="189"/>
      <c r="BF787" s="189"/>
      <c r="BG787" s="189"/>
      <c r="BH787" s="190" t="s">
        <v>86</v>
      </c>
      <c r="BI787" s="190"/>
      <c r="BJ787" s="190"/>
      <c r="BK787" s="190"/>
      <c r="BL787" s="190"/>
      <c r="BM787" s="190"/>
    </row>
    <row r="788" spans="1:65" ht="13.5" customHeight="1">
      <c r="A788" s="191" t="s">
        <v>87</v>
      </c>
      <c r="B788" s="192">
        <v>1</v>
      </c>
      <c r="C788" s="193"/>
      <c r="D788" s="194"/>
      <c r="E788" s="194"/>
      <c r="F788" s="195" t="s">
        <v>88</v>
      </c>
      <c r="G788" s="195" t="s">
        <v>89</v>
      </c>
      <c r="H788" s="194">
        <v>1</v>
      </c>
      <c r="I788" s="193"/>
      <c r="J788" s="194"/>
      <c r="K788" s="194"/>
      <c r="L788" s="195" t="s">
        <v>88</v>
      </c>
      <c r="M788" s="196" t="s">
        <v>89</v>
      </c>
      <c r="N788" s="166"/>
      <c r="O788" s="192">
        <v>1</v>
      </c>
      <c r="P788" s="193"/>
      <c r="Q788" s="194"/>
      <c r="R788" s="194"/>
      <c r="S788" s="195" t="s">
        <v>88</v>
      </c>
      <c r="T788" s="195" t="s">
        <v>89</v>
      </c>
      <c r="U788" s="194">
        <v>1</v>
      </c>
      <c r="V788" s="193"/>
      <c r="W788" s="194"/>
      <c r="X788" s="194"/>
      <c r="Y788" s="195" t="s">
        <v>88</v>
      </c>
      <c r="Z788" s="196" t="s">
        <v>89</v>
      </c>
      <c r="AA788" s="166"/>
      <c r="AB788" s="192">
        <v>1</v>
      </c>
      <c r="AC788" s="193"/>
      <c r="AD788" s="194"/>
      <c r="AE788" s="194"/>
      <c r="AF788" s="195" t="s">
        <v>88</v>
      </c>
      <c r="AG788" s="195" t="s">
        <v>89</v>
      </c>
      <c r="AH788" s="194">
        <v>1</v>
      </c>
      <c r="AI788" s="193"/>
      <c r="AJ788" s="194"/>
      <c r="AK788" s="194"/>
      <c r="AL788" s="195" t="s">
        <v>88</v>
      </c>
      <c r="AM788" s="196" t="s">
        <v>89</v>
      </c>
      <c r="AN788" s="166"/>
      <c r="AO788" s="192">
        <v>1</v>
      </c>
      <c r="AP788" s="193"/>
      <c r="AQ788" s="194"/>
      <c r="AR788" s="194"/>
      <c r="AS788" s="195" t="s">
        <v>88</v>
      </c>
      <c r="AT788" s="195" t="s">
        <v>89</v>
      </c>
      <c r="AU788" s="194">
        <v>1</v>
      </c>
      <c r="AV788" s="193"/>
      <c r="AW788" s="194"/>
      <c r="AX788" s="194"/>
      <c r="AY788" s="195" t="s">
        <v>88</v>
      </c>
      <c r="AZ788" s="196" t="s">
        <v>89</v>
      </c>
      <c r="BA788" s="166"/>
      <c r="BB788" s="192">
        <v>1</v>
      </c>
      <c r="BC788" s="193"/>
      <c r="BD788" s="194"/>
      <c r="BE788" s="194"/>
      <c r="BF788" s="195" t="s">
        <v>88</v>
      </c>
      <c r="BG788" s="195" t="s">
        <v>89</v>
      </c>
      <c r="BH788" s="194">
        <v>1</v>
      </c>
      <c r="BI788" s="193"/>
      <c r="BJ788" s="194"/>
      <c r="BK788" s="194"/>
      <c r="BL788" s="195" t="s">
        <v>88</v>
      </c>
      <c r="BM788" s="196" t="s">
        <v>89</v>
      </c>
    </row>
    <row r="789" spans="1:65" ht="13.5" customHeight="1">
      <c r="A789" s="191"/>
      <c r="B789" s="192"/>
      <c r="C789" s="193"/>
      <c r="D789" s="194"/>
      <c r="E789" s="194"/>
      <c r="F789" s="195"/>
      <c r="G789" s="195"/>
      <c r="H789" s="194"/>
      <c r="I789" s="193"/>
      <c r="J789" s="194"/>
      <c r="K789" s="194"/>
      <c r="L789" s="195"/>
      <c r="M789" s="196"/>
      <c r="N789" s="166"/>
      <c r="O789" s="192"/>
      <c r="P789" s="193"/>
      <c r="Q789" s="194"/>
      <c r="R789" s="194"/>
      <c r="S789" s="195"/>
      <c r="T789" s="195"/>
      <c r="U789" s="194"/>
      <c r="V789" s="193"/>
      <c r="W789" s="194"/>
      <c r="X789" s="194"/>
      <c r="Y789" s="195"/>
      <c r="Z789" s="196"/>
      <c r="AA789" s="166"/>
      <c r="AB789" s="192"/>
      <c r="AC789" s="193"/>
      <c r="AD789" s="194"/>
      <c r="AE789" s="194"/>
      <c r="AF789" s="195"/>
      <c r="AG789" s="195"/>
      <c r="AH789" s="194"/>
      <c r="AI789" s="193"/>
      <c r="AJ789" s="194"/>
      <c r="AK789" s="194"/>
      <c r="AL789" s="195"/>
      <c r="AM789" s="196"/>
      <c r="AN789" s="166"/>
      <c r="AO789" s="192"/>
      <c r="AP789" s="193"/>
      <c r="AQ789" s="194"/>
      <c r="AR789" s="194"/>
      <c r="AS789" s="195"/>
      <c r="AT789" s="195"/>
      <c r="AU789" s="194"/>
      <c r="AV789" s="193"/>
      <c r="AW789" s="194"/>
      <c r="AX789" s="194"/>
      <c r="AY789" s="195"/>
      <c r="AZ789" s="196"/>
      <c r="BA789" s="166"/>
      <c r="BB789" s="192"/>
      <c r="BC789" s="193"/>
      <c r="BD789" s="194"/>
      <c r="BE789" s="194"/>
      <c r="BF789" s="195"/>
      <c r="BG789" s="195"/>
      <c r="BH789" s="194"/>
      <c r="BI789" s="193"/>
      <c r="BJ789" s="194"/>
      <c r="BK789" s="194"/>
      <c r="BL789" s="195"/>
      <c r="BM789" s="196"/>
    </row>
    <row r="790" spans="1:65" ht="13.5" customHeight="1">
      <c r="A790" s="191"/>
      <c r="B790" s="192">
        <v>2</v>
      </c>
      <c r="C790" s="193"/>
      <c r="D790" s="194"/>
      <c r="E790" s="194"/>
      <c r="F790" s="195"/>
      <c r="G790" s="195"/>
      <c r="H790" s="194">
        <v>2</v>
      </c>
      <c r="I790" s="193"/>
      <c r="J790" s="194"/>
      <c r="K790" s="194"/>
      <c r="L790" s="195"/>
      <c r="M790" s="196"/>
      <c r="N790" s="166"/>
      <c r="O790" s="192">
        <v>2</v>
      </c>
      <c r="P790" s="193"/>
      <c r="Q790" s="194"/>
      <c r="R790" s="194"/>
      <c r="S790" s="195"/>
      <c r="T790" s="195"/>
      <c r="U790" s="194">
        <v>2</v>
      </c>
      <c r="V790" s="193"/>
      <c r="W790" s="194"/>
      <c r="X790" s="194"/>
      <c r="Y790" s="195"/>
      <c r="Z790" s="196"/>
      <c r="AA790" s="166"/>
      <c r="AB790" s="192">
        <v>2</v>
      </c>
      <c r="AC790" s="193"/>
      <c r="AD790" s="194"/>
      <c r="AE790" s="194"/>
      <c r="AF790" s="195"/>
      <c r="AG790" s="195"/>
      <c r="AH790" s="194">
        <v>2</v>
      </c>
      <c r="AI790" s="193"/>
      <c r="AJ790" s="194"/>
      <c r="AK790" s="194"/>
      <c r="AL790" s="195"/>
      <c r="AM790" s="196"/>
      <c r="AN790" s="166"/>
      <c r="AO790" s="192">
        <v>2</v>
      </c>
      <c r="AP790" s="193"/>
      <c r="AQ790" s="194"/>
      <c r="AR790" s="194"/>
      <c r="AS790" s="195"/>
      <c r="AT790" s="195"/>
      <c r="AU790" s="194">
        <v>2</v>
      </c>
      <c r="AV790" s="193"/>
      <c r="AW790" s="194"/>
      <c r="AX790" s="194"/>
      <c r="AY790" s="195"/>
      <c r="AZ790" s="196"/>
      <c r="BA790" s="166"/>
      <c r="BB790" s="192">
        <v>2</v>
      </c>
      <c r="BC790" s="193"/>
      <c r="BD790" s="194"/>
      <c r="BE790" s="194"/>
      <c r="BF790" s="195"/>
      <c r="BG790" s="195"/>
      <c r="BH790" s="194">
        <v>2</v>
      </c>
      <c r="BI790" s="193"/>
      <c r="BJ790" s="194"/>
      <c r="BK790" s="194"/>
      <c r="BL790" s="195"/>
      <c r="BM790" s="196"/>
    </row>
    <row r="791" spans="1:65" ht="13.5" customHeight="1">
      <c r="A791" s="191"/>
      <c r="B791" s="192"/>
      <c r="C791" s="193"/>
      <c r="D791" s="194"/>
      <c r="E791" s="194"/>
      <c r="F791" s="195"/>
      <c r="G791" s="195"/>
      <c r="H791" s="194"/>
      <c r="I791" s="193"/>
      <c r="J791" s="194"/>
      <c r="K791" s="194"/>
      <c r="L791" s="195"/>
      <c r="M791" s="196"/>
      <c r="N791" s="166"/>
      <c r="O791" s="192"/>
      <c r="P791" s="193"/>
      <c r="Q791" s="194"/>
      <c r="R791" s="194"/>
      <c r="S791" s="195"/>
      <c r="T791" s="195"/>
      <c r="U791" s="194"/>
      <c r="V791" s="193"/>
      <c r="W791" s="194"/>
      <c r="X791" s="194"/>
      <c r="Y791" s="195"/>
      <c r="Z791" s="196"/>
      <c r="AA791" s="166"/>
      <c r="AB791" s="192"/>
      <c r="AC791" s="193"/>
      <c r="AD791" s="194"/>
      <c r="AE791" s="194"/>
      <c r="AF791" s="195"/>
      <c r="AG791" s="195"/>
      <c r="AH791" s="194"/>
      <c r="AI791" s="193"/>
      <c r="AJ791" s="194"/>
      <c r="AK791" s="194"/>
      <c r="AL791" s="195"/>
      <c r="AM791" s="196"/>
      <c r="AN791" s="166"/>
      <c r="AO791" s="192"/>
      <c r="AP791" s="193"/>
      <c r="AQ791" s="194"/>
      <c r="AR791" s="194"/>
      <c r="AS791" s="195"/>
      <c r="AT791" s="195"/>
      <c r="AU791" s="194"/>
      <c r="AV791" s="193"/>
      <c r="AW791" s="194"/>
      <c r="AX791" s="194"/>
      <c r="AY791" s="195"/>
      <c r="AZ791" s="196"/>
      <c r="BA791" s="166"/>
      <c r="BB791" s="192"/>
      <c r="BC791" s="193"/>
      <c r="BD791" s="194"/>
      <c r="BE791" s="194"/>
      <c r="BF791" s="195"/>
      <c r="BG791" s="195"/>
      <c r="BH791" s="194"/>
      <c r="BI791" s="193"/>
      <c r="BJ791" s="194"/>
      <c r="BK791" s="194"/>
      <c r="BL791" s="195"/>
      <c r="BM791" s="196"/>
    </row>
    <row r="792" spans="1:65" ht="13.5" customHeight="1">
      <c r="A792" s="191"/>
      <c r="B792" s="192">
        <v>3</v>
      </c>
      <c r="C792" s="193"/>
      <c r="D792" s="194"/>
      <c r="E792" s="194"/>
      <c r="F792" s="195"/>
      <c r="G792" s="195"/>
      <c r="H792" s="194">
        <v>3</v>
      </c>
      <c r="I792" s="193"/>
      <c r="J792" s="194"/>
      <c r="K792" s="194"/>
      <c r="L792" s="195"/>
      <c r="M792" s="196"/>
      <c r="N792" s="166"/>
      <c r="O792" s="192">
        <v>3</v>
      </c>
      <c r="P792" s="193"/>
      <c r="Q792" s="194"/>
      <c r="R792" s="194"/>
      <c r="S792" s="195"/>
      <c r="T792" s="195"/>
      <c r="U792" s="194">
        <v>3</v>
      </c>
      <c r="V792" s="193"/>
      <c r="W792" s="194"/>
      <c r="X792" s="194"/>
      <c r="Y792" s="195"/>
      <c r="Z792" s="196"/>
      <c r="AA792" s="166"/>
      <c r="AB792" s="192">
        <v>3</v>
      </c>
      <c r="AC792" s="193"/>
      <c r="AD792" s="194"/>
      <c r="AE792" s="194"/>
      <c r="AF792" s="195"/>
      <c r="AG792" s="195"/>
      <c r="AH792" s="194">
        <v>3</v>
      </c>
      <c r="AI792" s="193"/>
      <c r="AJ792" s="194"/>
      <c r="AK792" s="194"/>
      <c r="AL792" s="195"/>
      <c r="AM792" s="196"/>
      <c r="AN792" s="166"/>
      <c r="AO792" s="192">
        <v>3</v>
      </c>
      <c r="AP792" s="193"/>
      <c r="AQ792" s="194"/>
      <c r="AR792" s="194"/>
      <c r="AS792" s="195"/>
      <c r="AT792" s="195"/>
      <c r="AU792" s="194">
        <v>3</v>
      </c>
      <c r="AV792" s="193"/>
      <c r="AW792" s="194"/>
      <c r="AX792" s="194"/>
      <c r="AY792" s="195"/>
      <c r="AZ792" s="196"/>
      <c r="BA792" s="166"/>
      <c r="BB792" s="192">
        <v>3</v>
      </c>
      <c r="BC792" s="193"/>
      <c r="BD792" s="194"/>
      <c r="BE792" s="194"/>
      <c r="BF792" s="195"/>
      <c r="BG792" s="195"/>
      <c r="BH792" s="194">
        <v>3</v>
      </c>
      <c r="BI792" s="193"/>
      <c r="BJ792" s="194"/>
      <c r="BK792" s="194"/>
      <c r="BL792" s="195"/>
      <c r="BM792" s="196"/>
    </row>
    <row r="793" spans="1:65" ht="13.5" customHeight="1">
      <c r="A793" s="191"/>
      <c r="B793" s="192"/>
      <c r="C793" s="193"/>
      <c r="D793" s="194"/>
      <c r="E793" s="194"/>
      <c r="F793" s="195"/>
      <c r="G793" s="195"/>
      <c r="H793" s="194"/>
      <c r="I793" s="193"/>
      <c r="J793" s="194"/>
      <c r="K793" s="194"/>
      <c r="L793" s="195"/>
      <c r="M793" s="196"/>
      <c r="N793" s="166"/>
      <c r="O793" s="192"/>
      <c r="P793" s="193"/>
      <c r="Q793" s="194"/>
      <c r="R793" s="194"/>
      <c r="S793" s="195"/>
      <c r="T793" s="195"/>
      <c r="U793" s="194"/>
      <c r="V793" s="193"/>
      <c r="W793" s="194"/>
      <c r="X793" s="194"/>
      <c r="Y793" s="195"/>
      <c r="Z793" s="196"/>
      <c r="AA793" s="166"/>
      <c r="AB793" s="192"/>
      <c r="AC793" s="193"/>
      <c r="AD793" s="194"/>
      <c r="AE793" s="194"/>
      <c r="AF793" s="195"/>
      <c r="AG793" s="195"/>
      <c r="AH793" s="194"/>
      <c r="AI793" s="193"/>
      <c r="AJ793" s="194"/>
      <c r="AK793" s="194"/>
      <c r="AL793" s="195"/>
      <c r="AM793" s="196"/>
      <c r="AN793" s="166"/>
      <c r="AO793" s="192"/>
      <c r="AP793" s="193"/>
      <c r="AQ793" s="194"/>
      <c r="AR793" s="194"/>
      <c r="AS793" s="195"/>
      <c r="AT793" s="195"/>
      <c r="AU793" s="194"/>
      <c r="AV793" s="193"/>
      <c r="AW793" s="194"/>
      <c r="AX793" s="194"/>
      <c r="AY793" s="195"/>
      <c r="AZ793" s="196"/>
      <c r="BA793" s="166"/>
      <c r="BB793" s="192"/>
      <c r="BC793" s="193"/>
      <c r="BD793" s="194"/>
      <c r="BE793" s="194"/>
      <c r="BF793" s="195"/>
      <c r="BG793" s="195"/>
      <c r="BH793" s="194"/>
      <c r="BI793" s="193"/>
      <c r="BJ793" s="194"/>
      <c r="BK793" s="194"/>
      <c r="BL793" s="195"/>
      <c r="BM793" s="196"/>
    </row>
    <row r="794" spans="1:65" ht="13.5" customHeight="1">
      <c r="A794" s="191"/>
      <c r="B794" s="192">
        <v>4</v>
      </c>
      <c r="C794" s="193"/>
      <c r="D794" s="194"/>
      <c r="E794" s="194"/>
      <c r="F794" s="195"/>
      <c r="G794" s="195"/>
      <c r="H794" s="194">
        <v>4</v>
      </c>
      <c r="I794" s="193"/>
      <c r="J794" s="194"/>
      <c r="K794" s="194"/>
      <c r="L794" s="195"/>
      <c r="M794" s="196"/>
      <c r="N794" s="166"/>
      <c r="O794" s="192">
        <v>4</v>
      </c>
      <c r="P794" s="193"/>
      <c r="Q794" s="194"/>
      <c r="R794" s="194"/>
      <c r="S794" s="195"/>
      <c r="T794" s="195"/>
      <c r="U794" s="194">
        <v>4</v>
      </c>
      <c r="V794" s="193"/>
      <c r="W794" s="194"/>
      <c r="X794" s="194"/>
      <c r="Y794" s="195"/>
      <c r="Z794" s="196"/>
      <c r="AA794" s="166"/>
      <c r="AB794" s="192">
        <v>4</v>
      </c>
      <c r="AC794" s="193"/>
      <c r="AD794" s="194"/>
      <c r="AE794" s="194"/>
      <c r="AF794" s="195"/>
      <c r="AG794" s="195"/>
      <c r="AH794" s="194">
        <v>4</v>
      </c>
      <c r="AI794" s="193"/>
      <c r="AJ794" s="194"/>
      <c r="AK794" s="194"/>
      <c r="AL794" s="195"/>
      <c r="AM794" s="196"/>
      <c r="AN794" s="166"/>
      <c r="AO794" s="192">
        <v>4</v>
      </c>
      <c r="AP794" s="193"/>
      <c r="AQ794" s="194"/>
      <c r="AR794" s="194"/>
      <c r="AS794" s="195"/>
      <c r="AT794" s="195"/>
      <c r="AU794" s="194">
        <v>4</v>
      </c>
      <c r="AV794" s="193"/>
      <c r="AW794" s="194"/>
      <c r="AX794" s="194"/>
      <c r="AY794" s="195"/>
      <c r="AZ794" s="196"/>
      <c r="BA794" s="166"/>
      <c r="BB794" s="192">
        <v>4</v>
      </c>
      <c r="BC794" s="193"/>
      <c r="BD794" s="194"/>
      <c r="BE794" s="194"/>
      <c r="BF794" s="195"/>
      <c r="BG794" s="195"/>
      <c r="BH794" s="194">
        <v>4</v>
      </c>
      <c r="BI794" s="193"/>
      <c r="BJ794" s="194"/>
      <c r="BK794" s="194"/>
      <c r="BL794" s="195"/>
      <c r="BM794" s="196"/>
    </row>
    <row r="795" spans="1:65" ht="13.5" customHeight="1">
      <c r="A795" s="191"/>
      <c r="B795" s="192"/>
      <c r="C795" s="193"/>
      <c r="D795" s="194"/>
      <c r="E795" s="194"/>
      <c r="F795" s="195"/>
      <c r="G795" s="195"/>
      <c r="H795" s="194"/>
      <c r="I795" s="193"/>
      <c r="J795" s="194"/>
      <c r="K795" s="194"/>
      <c r="L795" s="195"/>
      <c r="M795" s="196"/>
      <c r="N795" s="166"/>
      <c r="O795" s="192"/>
      <c r="P795" s="193"/>
      <c r="Q795" s="194"/>
      <c r="R795" s="194"/>
      <c r="S795" s="195"/>
      <c r="T795" s="195"/>
      <c r="U795" s="194"/>
      <c r="V795" s="193"/>
      <c r="W795" s="194"/>
      <c r="X795" s="194"/>
      <c r="Y795" s="195"/>
      <c r="Z795" s="196"/>
      <c r="AA795" s="166"/>
      <c r="AB795" s="192"/>
      <c r="AC795" s="193"/>
      <c r="AD795" s="194"/>
      <c r="AE795" s="194"/>
      <c r="AF795" s="195"/>
      <c r="AG795" s="195"/>
      <c r="AH795" s="194"/>
      <c r="AI795" s="193"/>
      <c r="AJ795" s="194"/>
      <c r="AK795" s="194"/>
      <c r="AL795" s="195"/>
      <c r="AM795" s="196"/>
      <c r="AN795" s="166"/>
      <c r="AO795" s="192"/>
      <c r="AP795" s="193"/>
      <c r="AQ795" s="194"/>
      <c r="AR795" s="194"/>
      <c r="AS795" s="195"/>
      <c r="AT795" s="195"/>
      <c r="AU795" s="194"/>
      <c r="AV795" s="193"/>
      <c r="AW795" s="194"/>
      <c r="AX795" s="194"/>
      <c r="AY795" s="195"/>
      <c r="AZ795" s="196"/>
      <c r="BA795" s="166"/>
      <c r="BB795" s="192"/>
      <c r="BC795" s="193"/>
      <c r="BD795" s="194"/>
      <c r="BE795" s="194"/>
      <c r="BF795" s="195"/>
      <c r="BG795" s="195"/>
      <c r="BH795" s="194"/>
      <c r="BI795" s="193"/>
      <c r="BJ795" s="194"/>
      <c r="BK795" s="194"/>
      <c r="BL795" s="195"/>
      <c r="BM795" s="196"/>
    </row>
    <row r="796" spans="1:65" ht="13.5" customHeight="1">
      <c r="A796" s="191"/>
      <c r="B796" s="192">
        <v>5</v>
      </c>
      <c r="C796" s="193"/>
      <c r="D796" s="194"/>
      <c r="E796" s="194"/>
      <c r="F796" s="195"/>
      <c r="G796" s="195"/>
      <c r="H796" s="194">
        <v>5</v>
      </c>
      <c r="I796" s="193"/>
      <c r="J796" s="194"/>
      <c r="K796" s="194"/>
      <c r="L796" s="195"/>
      <c r="M796" s="196"/>
      <c r="N796" s="166"/>
      <c r="O796" s="192">
        <v>5</v>
      </c>
      <c r="P796" s="193"/>
      <c r="Q796" s="194"/>
      <c r="R796" s="194"/>
      <c r="S796" s="195"/>
      <c r="T796" s="195"/>
      <c r="U796" s="194">
        <v>5</v>
      </c>
      <c r="V796" s="193"/>
      <c r="W796" s="194"/>
      <c r="X796" s="194"/>
      <c r="Y796" s="195"/>
      <c r="Z796" s="196"/>
      <c r="AA796" s="166"/>
      <c r="AB796" s="192">
        <v>5</v>
      </c>
      <c r="AC796" s="193"/>
      <c r="AD796" s="194"/>
      <c r="AE796" s="194"/>
      <c r="AF796" s="195"/>
      <c r="AG796" s="195"/>
      <c r="AH796" s="194">
        <v>5</v>
      </c>
      <c r="AI796" s="193"/>
      <c r="AJ796" s="194"/>
      <c r="AK796" s="194"/>
      <c r="AL796" s="195"/>
      <c r="AM796" s="196"/>
      <c r="AN796" s="166"/>
      <c r="AO796" s="192">
        <v>5</v>
      </c>
      <c r="AP796" s="193"/>
      <c r="AQ796" s="194"/>
      <c r="AR796" s="194"/>
      <c r="AS796" s="195"/>
      <c r="AT796" s="195"/>
      <c r="AU796" s="194">
        <v>5</v>
      </c>
      <c r="AV796" s="193"/>
      <c r="AW796" s="194"/>
      <c r="AX796" s="194"/>
      <c r="AY796" s="195"/>
      <c r="AZ796" s="196"/>
      <c r="BA796" s="166"/>
      <c r="BB796" s="192">
        <v>5</v>
      </c>
      <c r="BC796" s="193"/>
      <c r="BD796" s="194"/>
      <c r="BE796" s="194"/>
      <c r="BF796" s="195"/>
      <c r="BG796" s="195"/>
      <c r="BH796" s="194">
        <v>5</v>
      </c>
      <c r="BI796" s="193"/>
      <c r="BJ796" s="194"/>
      <c r="BK796" s="194"/>
      <c r="BL796" s="195"/>
      <c r="BM796" s="196"/>
    </row>
    <row r="797" spans="1:65" ht="13.5" customHeight="1">
      <c r="A797" s="191"/>
      <c r="B797" s="192"/>
      <c r="C797" s="193"/>
      <c r="D797" s="194"/>
      <c r="E797" s="194"/>
      <c r="F797" s="195"/>
      <c r="G797" s="195"/>
      <c r="H797" s="194"/>
      <c r="I797" s="193"/>
      <c r="J797" s="194"/>
      <c r="K797" s="194"/>
      <c r="L797" s="195"/>
      <c r="M797" s="196"/>
      <c r="N797" s="166"/>
      <c r="O797" s="192"/>
      <c r="P797" s="193"/>
      <c r="Q797" s="194"/>
      <c r="R797" s="194"/>
      <c r="S797" s="195"/>
      <c r="T797" s="195"/>
      <c r="U797" s="194"/>
      <c r="V797" s="193"/>
      <c r="W797" s="194"/>
      <c r="X797" s="194"/>
      <c r="Y797" s="195"/>
      <c r="Z797" s="196"/>
      <c r="AA797" s="166"/>
      <c r="AB797" s="192"/>
      <c r="AC797" s="193"/>
      <c r="AD797" s="194"/>
      <c r="AE797" s="194"/>
      <c r="AF797" s="195"/>
      <c r="AG797" s="195"/>
      <c r="AH797" s="194"/>
      <c r="AI797" s="193"/>
      <c r="AJ797" s="194"/>
      <c r="AK797" s="194"/>
      <c r="AL797" s="195"/>
      <c r="AM797" s="196"/>
      <c r="AN797" s="166"/>
      <c r="AO797" s="192"/>
      <c r="AP797" s="193"/>
      <c r="AQ797" s="194"/>
      <c r="AR797" s="194"/>
      <c r="AS797" s="195"/>
      <c r="AT797" s="195"/>
      <c r="AU797" s="194"/>
      <c r="AV797" s="193"/>
      <c r="AW797" s="194"/>
      <c r="AX797" s="194"/>
      <c r="AY797" s="195"/>
      <c r="AZ797" s="196"/>
      <c r="BA797" s="166"/>
      <c r="BB797" s="192"/>
      <c r="BC797" s="193"/>
      <c r="BD797" s="194"/>
      <c r="BE797" s="194"/>
      <c r="BF797" s="195"/>
      <c r="BG797" s="195"/>
      <c r="BH797" s="194"/>
      <c r="BI797" s="193"/>
      <c r="BJ797" s="194"/>
      <c r="BK797" s="194"/>
      <c r="BL797" s="195"/>
      <c r="BM797" s="196"/>
    </row>
    <row r="798" spans="1:65" ht="13.5" customHeight="1">
      <c r="A798" s="191"/>
      <c r="B798" s="192">
        <v>6</v>
      </c>
      <c r="C798" s="193"/>
      <c r="D798" s="194"/>
      <c r="E798" s="194"/>
      <c r="F798" s="195"/>
      <c r="G798" s="195"/>
      <c r="H798" s="194">
        <v>6</v>
      </c>
      <c r="I798" s="193"/>
      <c r="J798" s="194"/>
      <c r="K798" s="194"/>
      <c r="L798" s="195"/>
      <c r="M798" s="196"/>
      <c r="N798" s="166"/>
      <c r="O798" s="192">
        <v>6</v>
      </c>
      <c r="P798" s="193"/>
      <c r="Q798" s="194"/>
      <c r="R798" s="194"/>
      <c r="S798" s="195"/>
      <c r="T798" s="195"/>
      <c r="U798" s="194">
        <v>6</v>
      </c>
      <c r="V798" s="193"/>
      <c r="W798" s="194"/>
      <c r="X798" s="194"/>
      <c r="Y798" s="195"/>
      <c r="Z798" s="196"/>
      <c r="AA798" s="166"/>
      <c r="AB798" s="192">
        <v>6</v>
      </c>
      <c r="AC798" s="193"/>
      <c r="AD798" s="194"/>
      <c r="AE798" s="194"/>
      <c r="AF798" s="195"/>
      <c r="AG798" s="195"/>
      <c r="AH798" s="194">
        <v>6</v>
      </c>
      <c r="AI798" s="193"/>
      <c r="AJ798" s="194"/>
      <c r="AK798" s="194"/>
      <c r="AL798" s="195"/>
      <c r="AM798" s="196"/>
      <c r="AN798" s="166"/>
      <c r="AO798" s="192">
        <v>6</v>
      </c>
      <c r="AP798" s="193"/>
      <c r="AQ798" s="194"/>
      <c r="AR798" s="194"/>
      <c r="AS798" s="195"/>
      <c r="AT798" s="195"/>
      <c r="AU798" s="194">
        <v>6</v>
      </c>
      <c r="AV798" s="193"/>
      <c r="AW798" s="194"/>
      <c r="AX798" s="194"/>
      <c r="AY798" s="195"/>
      <c r="AZ798" s="196"/>
      <c r="BA798" s="166"/>
      <c r="BB798" s="192">
        <v>6</v>
      </c>
      <c r="BC798" s="193"/>
      <c r="BD798" s="194"/>
      <c r="BE798" s="194"/>
      <c r="BF798" s="195"/>
      <c r="BG798" s="195"/>
      <c r="BH798" s="194">
        <v>6</v>
      </c>
      <c r="BI798" s="193"/>
      <c r="BJ798" s="194"/>
      <c r="BK798" s="194"/>
      <c r="BL798" s="195"/>
      <c r="BM798" s="196"/>
    </row>
    <row r="799" spans="1:65" ht="13.5" customHeight="1">
      <c r="A799" s="191"/>
      <c r="B799" s="192"/>
      <c r="C799" s="193"/>
      <c r="D799" s="194"/>
      <c r="E799" s="194"/>
      <c r="F799" s="195"/>
      <c r="G799" s="195"/>
      <c r="H799" s="194"/>
      <c r="I799" s="193"/>
      <c r="J799" s="194"/>
      <c r="K799" s="194"/>
      <c r="L799" s="195"/>
      <c r="M799" s="196"/>
      <c r="N799" s="166"/>
      <c r="O799" s="192"/>
      <c r="P799" s="193"/>
      <c r="Q799" s="194"/>
      <c r="R799" s="194"/>
      <c r="S799" s="195"/>
      <c r="T799" s="195"/>
      <c r="U799" s="194"/>
      <c r="V799" s="193"/>
      <c r="W799" s="194"/>
      <c r="X799" s="194"/>
      <c r="Y799" s="195"/>
      <c r="Z799" s="196"/>
      <c r="AA799" s="166"/>
      <c r="AB799" s="192"/>
      <c r="AC799" s="193"/>
      <c r="AD799" s="194"/>
      <c r="AE799" s="194"/>
      <c r="AF799" s="195"/>
      <c r="AG799" s="195"/>
      <c r="AH799" s="194"/>
      <c r="AI799" s="193"/>
      <c r="AJ799" s="194"/>
      <c r="AK799" s="194"/>
      <c r="AL799" s="195"/>
      <c r="AM799" s="196"/>
      <c r="AN799" s="166"/>
      <c r="AO799" s="192"/>
      <c r="AP799" s="193"/>
      <c r="AQ799" s="194"/>
      <c r="AR799" s="194"/>
      <c r="AS799" s="195"/>
      <c r="AT799" s="195"/>
      <c r="AU799" s="194"/>
      <c r="AV799" s="193"/>
      <c r="AW799" s="194"/>
      <c r="AX799" s="194"/>
      <c r="AY799" s="195"/>
      <c r="AZ799" s="196"/>
      <c r="BA799" s="166"/>
      <c r="BB799" s="192"/>
      <c r="BC799" s="193"/>
      <c r="BD799" s="194"/>
      <c r="BE799" s="194"/>
      <c r="BF799" s="195"/>
      <c r="BG799" s="195"/>
      <c r="BH799" s="194"/>
      <c r="BI799" s="193"/>
      <c r="BJ799" s="194"/>
      <c r="BK799" s="194"/>
      <c r="BL799" s="195"/>
      <c r="BM799" s="196"/>
    </row>
    <row r="800" spans="1:65" ht="13.5" customHeight="1">
      <c r="A800" s="197"/>
      <c r="B800" s="198" t="s">
        <v>90</v>
      </c>
      <c r="C800" s="198"/>
      <c r="D800" s="199" t="s">
        <v>91</v>
      </c>
      <c r="E800" s="199"/>
      <c r="F800" s="200"/>
      <c r="G800" s="200"/>
      <c r="H800" s="199" t="s">
        <v>90</v>
      </c>
      <c r="I800" s="199"/>
      <c r="J800" s="199" t="s">
        <v>91</v>
      </c>
      <c r="K800" s="199"/>
      <c r="L800" s="201"/>
      <c r="M800" s="201"/>
      <c r="N800" s="166"/>
      <c r="O800" s="198" t="s">
        <v>90</v>
      </c>
      <c r="P800" s="198"/>
      <c r="Q800" s="199" t="s">
        <v>91</v>
      </c>
      <c r="R800" s="199"/>
      <c r="S800" s="200"/>
      <c r="T800" s="200"/>
      <c r="U800" s="202" t="s">
        <v>90</v>
      </c>
      <c r="V800" s="202"/>
      <c r="W800" s="202" t="s">
        <v>91</v>
      </c>
      <c r="X800" s="202"/>
      <c r="Y800" s="201"/>
      <c r="Z800" s="201"/>
      <c r="AA800" s="166"/>
      <c r="AB800" s="203" t="s">
        <v>90</v>
      </c>
      <c r="AC800" s="203"/>
      <c r="AD800" s="202" t="s">
        <v>91</v>
      </c>
      <c r="AE800" s="202"/>
      <c r="AF800" s="200"/>
      <c r="AG800" s="200"/>
      <c r="AH800" s="202" t="s">
        <v>90</v>
      </c>
      <c r="AI800" s="202"/>
      <c r="AJ800" s="202" t="s">
        <v>91</v>
      </c>
      <c r="AK800" s="202"/>
      <c r="AL800" s="201"/>
      <c r="AM800" s="201"/>
      <c r="AN800" s="166"/>
      <c r="AO800" s="203" t="s">
        <v>90</v>
      </c>
      <c r="AP800" s="203"/>
      <c r="AQ800" s="202" t="s">
        <v>91</v>
      </c>
      <c r="AR800" s="202"/>
      <c r="AS800" s="200"/>
      <c r="AT800" s="200"/>
      <c r="AU800" s="202" t="s">
        <v>90</v>
      </c>
      <c r="AV800" s="202"/>
      <c r="AW800" s="202" t="s">
        <v>91</v>
      </c>
      <c r="AX800" s="202"/>
      <c r="AY800" s="201"/>
      <c r="AZ800" s="201"/>
      <c r="BA800" s="166"/>
      <c r="BB800" s="203" t="s">
        <v>90</v>
      </c>
      <c r="BC800" s="203"/>
      <c r="BD800" s="202" t="s">
        <v>91</v>
      </c>
      <c r="BE800" s="202"/>
      <c r="BF800" s="204"/>
      <c r="BG800" s="204"/>
      <c r="BH800" s="202" t="s">
        <v>90</v>
      </c>
      <c r="BI800" s="202"/>
      <c r="BJ800" s="202" t="s">
        <v>91</v>
      </c>
      <c r="BK800" s="202"/>
      <c r="BL800" s="205"/>
      <c r="BM800" s="205"/>
    </row>
    <row r="801" spans="1:65" ht="10.5" customHeight="1">
      <c r="A801" s="155"/>
      <c r="B801" s="206"/>
      <c r="C801" s="166"/>
      <c r="D801" s="206"/>
      <c r="E801" s="206"/>
      <c r="F801" s="207"/>
      <c r="G801" s="207"/>
      <c r="H801" s="206"/>
      <c r="I801" s="166"/>
      <c r="J801" s="206"/>
      <c r="K801" s="206"/>
      <c r="L801" s="207"/>
      <c r="M801" s="207"/>
      <c r="N801" s="166"/>
      <c r="O801" s="206"/>
      <c r="P801" s="166"/>
      <c r="Q801" s="206"/>
      <c r="R801" s="206"/>
      <c r="S801" s="207"/>
      <c r="T801" s="207"/>
      <c r="U801" s="206"/>
      <c r="V801" s="166"/>
      <c r="W801" s="206"/>
      <c r="X801" s="206"/>
      <c r="Y801" s="207"/>
      <c r="Z801" s="207"/>
      <c r="AA801" s="166"/>
      <c r="AB801" s="206"/>
      <c r="AC801" s="166"/>
      <c r="AD801" s="206"/>
      <c r="AE801" s="206"/>
      <c r="AF801" s="207"/>
      <c r="AG801" s="207"/>
      <c r="AH801" s="206"/>
      <c r="AI801" s="166"/>
      <c r="AJ801" s="206"/>
      <c r="AK801" s="206"/>
      <c r="AL801" s="207"/>
      <c r="AM801" s="207"/>
      <c r="AN801" s="166"/>
      <c r="AO801" s="206"/>
      <c r="AP801" s="166"/>
      <c r="AQ801" s="206"/>
      <c r="AR801" s="206"/>
      <c r="AS801" s="207"/>
      <c r="AT801" s="207"/>
      <c r="AU801" s="206"/>
      <c r="AV801" s="166"/>
      <c r="AW801" s="206"/>
      <c r="AX801" s="206"/>
      <c r="AY801" s="207"/>
      <c r="AZ801" s="207"/>
      <c r="BA801" s="166"/>
      <c r="BB801" s="206"/>
      <c r="BC801" s="166"/>
      <c r="BD801" s="206"/>
      <c r="BE801" s="206"/>
      <c r="BF801" s="207"/>
      <c r="BG801" s="207"/>
      <c r="BH801" s="206"/>
      <c r="BI801" s="166"/>
      <c r="BJ801" s="206"/>
      <c r="BK801" s="206"/>
      <c r="BL801" s="207"/>
      <c r="BM801" s="208"/>
    </row>
    <row r="802" spans="1:65" ht="15" customHeight="1">
      <c r="A802" s="209" t="s">
        <v>92</v>
      </c>
      <c r="B802" s="209"/>
      <c r="C802" s="209"/>
      <c r="D802" s="209"/>
      <c r="E802" s="210" t="str">
        <f>O782</f>
        <v>TJ Orion Praha</v>
      </c>
      <c r="F802" s="210"/>
      <c r="G802" s="210"/>
      <c r="H802" s="210"/>
      <c r="I802" s="210"/>
      <c r="J802" s="210"/>
      <c r="K802" s="210"/>
      <c r="L802" s="211" t="s">
        <v>93</v>
      </c>
      <c r="M802" s="211"/>
      <c r="N802" s="211"/>
      <c r="O802" s="211"/>
      <c r="P802" s="211"/>
      <c r="Q802" s="295" t="str">
        <f aca="true" t="shared" si="17" ref="Q802">AB782</f>
        <v>SK Kometa B</v>
      </c>
      <c r="R802" s="295"/>
      <c r="S802" s="295"/>
      <c r="T802" s="295"/>
      <c r="U802" s="295"/>
      <c r="V802" s="295"/>
      <c r="W802" s="213" t="s">
        <v>94</v>
      </c>
      <c r="X802" s="213"/>
      <c r="Y802" s="213"/>
      <c r="Z802" s="166"/>
      <c r="AA802" s="214" t="s">
        <v>95</v>
      </c>
      <c r="AB802" s="214"/>
      <c r="AC802" s="214"/>
      <c r="AD802" s="214"/>
      <c r="AE802" s="214"/>
      <c r="AF802" s="215" t="s">
        <v>96</v>
      </c>
      <c r="AG802" s="216" t="s">
        <v>97</v>
      </c>
      <c r="AH802" s="166"/>
      <c r="AI802" s="217" t="s">
        <v>98</v>
      </c>
      <c r="AJ802" s="218"/>
      <c r="AK802" s="218"/>
      <c r="AL802" s="218"/>
      <c r="AM802" s="218"/>
      <c r="AN802" s="218"/>
      <c r="AO802" s="218"/>
      <c r="AP802" s="218"/>
      <c r="AQ802" s="218"/>
      <c r="AR802" s="218"/>
      <c r="AS802" s="218"/>
      <c r="AT802" s="218"/>
      <c r="AU802" s="218"/>
      <c r="AV802" s="218"/>
      <c r="AW802" s="218"/>
      <c r="AX802" s="218"/>
      <c r="AY802" s="218"/>
      <c r="AZ802" s="218"/>
      <c r="BA802" s="218"/>
      <c r="BB802" s="166"/>
      <c r="BC802" s="166"/>
      <c r="BD802" s="166"/>
      <c r="BE802" s="166"/>
      <c r="BF802" s="166"/>
      <c r="BG802" s="166"/>
      <c r="BH802" s="166"/>
      <c r="BI802" s="166"/>
      <c r="BJ802" s="166"/>
      <c r="BK802" s="166"/>
      <c r="BL802" s="166"/>
      <c r="BM802" s="219"/>
    </row>
    <row r="803" spans="1:65" ht="15" customHeight="1">
      <c r="A803" s="220" t="s">
        <v>99</v>
      </c>
      <c r="B803" s="220"/>
      <c r="C803" s="220"/>
      <c r="D803" s="220"/>
      <c r="E803" s="220"/>
      <c r="F803" s="220"/>
      <c r="G803" s="220"/>
      <c r="H803" s="220"/>
      <c r="I803" s="220"/>
      <c r="J803" s="221" t="s">
        <v>100</v>
      </c>
      <c r="K803" s="221"/>
      <c r="L803" s="222" t="s">
        <v>99</v>
      </c>
      <c r="M803" s="222"/>
      <c r="N803" s="222"/>
      <c r="O803" s="222"/>
      <c r="P803" s="222"/>
      <c r="Q803" s="222"/>
      <c r="R803" s="222"/>
      <c r="S803" s="222"/>
      <c r="T803" s="222"/>
      <c r="U803" s="223" t="s">
        <v>100</v>
      </c>
      <c r="V803" s="223"/>
      <c r="W803" s="224" t="s">
        <v>101</v>
      </c>
      <c r="X803" s="225" t="s">
        <v>102</v>
      </c>
      <c r="Y803" s="225" t="s">
        <v>103</v>
      </c>
      <c r="Z803" s="225"/>
      <c r="AA803" s="225" t="s">
        <v>104</v>
      </c>
      <c r="AB803" s="226" t="s">
        <v>105</v>
      </c>
      <c r="AC803" s="227" t="s">
        <v>106</v>
      </c>
      <c r="AD803" s="228" t="s">
        <v>107</v>
      </c>
      <c r="AE803" s="228"/>
      <c r="AF803" s="228"/>
      <c r="AG803" s="228"/>
      <c r="AH803" s="145"/>
      <c r="AI803" s="229"/>
      <c r="AJ803" s="229"/>
      <c r="AK803" s="229"/>
      <c r="AL803" s="229"/>
      <c r="AM803" s="229"/>
      <c r="AN803" s="229"/>
      <c r="AO803" s="229"/>
      <c r="AP803" s="229"/>
      <c r="AQ803" s="229"/>
      <c r="AR803" s="229"/>
      <c r="AS803" s="229"/>
      <c r="AT803" s="229"/>
      <c r="AU803" s="229"/>
      <c r="AV803" s="229"/>
      <c r="AW803" s="229"/>
      <c r="AX803" s="229"/>
      <c r="AY803" s="229"/>
      <c r="AZ803" s="229"/>
      <c r="BA803" s="229"/>
      <c r="BB803" s="145"/>
      <c r="BC803" s="230" t="s">
        <v>108</v>
      </c>
      <c r="BD803" s="230"/>
      <c r="BE803" s="230"/>
      <c r="BF803" s="230"/>
      <c r="BG803" s="230"/>
      <c r="BH803" s="230"/>
      <c r="BI803" s="230"/>
      <c r="BJ803" s="230"/>
      <c r="BK803" s="230"/>
      <c r="BL803" s="230"/>
      <c r="BM803" s="230"/>
    </row>
    <row r="804" spans="1:65" ht="15" customHeight="1">
      <c r="A804" s="232"/>
      <c r="B804" s="232"/>
      <c r="C804" s="232"/>
      <c r="D804" s="232"/>
      <c r="E804" s="232"/>
      <c r="F804" s="232"/>
      <c r="G804" s="232"/>
      <c r="H804" s="232"/>
      <c r="I804" s="232"/>
      <c r="J804" s="233"/>
      <c r="K804" s="233"/>
      <c r="L804" s="234"/>
      <c r="M804" s="234"/>
      <c r="N804" s="234"/>
      <c r="O804" s="234"/>
      <c r="P804" s="234"/>
      <c r="Q804" s="234"/>
      <c r="R804" s="234"/>
      <c r="S804" s="234"/>
      <c r="T804" s="234"/>
      <c r="U804" s="233"/>
      <c r="V804" s="233"/>
      <c r="W804" s="235"/>
      <c r="X804" s="193"/>
      <c r="Y804" s="194"/>
      <c r="Z804" s="194"/>
      <c r="AA804" s="193"/>
      <c r="AB804" s="193"/>
      <c r="AC804" s="193"/>
      <c r="AD804" s="236"/>
      <c r="AE804" s="236"/>
      <c r="AF804" s="236"/>
      <c r="AG804" s="236"/>
      <c r="AH804" s="166"/>
      <c r="AI804" s="229"/>
      <c r="AJ804" s="229"/>
      <c r="AK804" s="229"/>
      <c r="AL804" s="229"/>
      <c r="AM804" s="229"/>
      <c r="AN804" s="229"/>
      <c r="AO804" s="229"/>
      <c r="AP804" s="229"/>
      <c r="AQ804" s="229"/>
      <c r="AR804" s="229"/>
      <c r="AS804" s="229"/>
      <c r="AT804" s="229"/>
      <c r="AU804" s="229"/>
      <c r="AV804" s="229"/>
      <c r="AW804" s="229"/>
      <c r="AX804" s="229"/>
      <c r="AY804" s="229"/>
      <c r="AZ804" s="229"/>
      <c r="BA804" s="229"/>
      <c r="BB804" s="166"/>
      <c r="BC804" s="232"/>
      <c r="BD804" s="232"/>
      <c r="BE804" s="232"/>
      <c r="BF804" s="237" t="s">
        <v>96</v>
      </c>
      <c r="BG804" s="237"/>
      <c r="BH804" s="237"/>
      <c r="BI804" s="237" t="s">
        <v>97</v>
      </c>
      <c r="BJ804" s="237"/>
      <c r="BK804" s="238" t="s">
        <v>109</v>
      </c>
      <c r="BL804" s="238"/>
      <c r="BM804" s="238"/>
    </row>
    <row r="805" spans="1:65" ht="15" customHeight="1">
      <c r="A805" s="232"/>
      <c r="B805" s="232"/>
      <c r="C805" s="232"/>
      <c r="D805" s="232"/>
      <c r="E805" s="232"/>
      <c r="F805" s="232"/>
      <c r="G805" s="232"/>
      <c r="H805" s="232"/>
      <c r="I805" s="232"/>
      <c r="J805" s="233"/>
      <c r="K805" s="233"/>
      <c r="L805" s="239"/>
      <c r="M805" s="239"/>
      <c r="N805" s="239"/>
      <c r="O805" s="239"/>
      <c r="P805" s="239"/>
      <c r="Q805" s="239"/>
      <c r="R805" s="239"/>
      <c r="S805" s="239"/>
      <c r="T805" s="239"/>
      <c r="U805" s="233"/>
      <c r="V805" s="233"/>
      <c r="W805" s="235"/>
      <c r="X805" s="193"/>
      <c r="Y805" s="194"/>
      <c r="Z805" s="194"/>
      <c r="AA805" s="193"/>
      <c r="AB805" s="193"/>
      <c r="AC805" s="193"/>
      <c r="AD805" s="236"/>
      <c r="AE805" s="236"/>
      <c r="AF805" s="236"/>
      <c r="AG805" s="236"/>
      <c r="AH805" s="166"/>
      <c r="AI805" s="229"/>
      <c r="AJ805" s="229"/>
      <c r="AK805" s="229"/>
      <c r="AL805" s="229"/>
      <c r="AM805" s="229"/>
      <c r="AN805" s="229"/>
      <c r="AO805" s="229"/>
      <c r="AP805" s="229"/>
      <c r="AQ805" s="229"/>
      <c r="AR805" s="229"/>
      <c r="AS805" s="229"/>
      <c r="AT805" s="229"/>
      <c r="AU805" s="229"/>
      <c r="AV805" s="229"/>
      <c r="AW805" s="229"/>
      <c r="AX805" s="229"/>
      <c r="AY805" s="229"/>
      <c r="AZ805" s="229"/>
      <c r="BA805" s="229"/>
      <c r="BB805" s="166"/>
      <c r="BC805" s="189" t="s">
        <v>79</v>
      </c>
      <c r="BD805" s="189"/>
      <c r="BE805" s="189"/>
      <c r="BF805" s="240"/>
      <c r="BG805" s="241"/>
      <c r="BH805" s="242"/>
      <c r="BI805" s="240"/>
      <c r="BJ805" s="242"/>
      <c r="BK805" s="240"/>
      <c r="BL805" s="241"/>
      <c r="BM805" s="243"/>
    </row>
    <row r="806" spans="1:65" ht="15" customHeight="1">
      <c r="A806" s="232"/>
      <c r="B806" s="232"/>
      <c r="C806" s="232"/>
      <c r="D806" s="232"/>
      <c r="E806" s="232"/>
      <c r="F806" s="232"/>
      <c r="G806" s="232"/>
      <c r="H806" s="232"/>
      <c r="I806" s="232"/>
      <c r="J806" s="233"/>
      <c r="K806" s="233"/>
      <c r="L806" s="239"/>
      <c r="M806" s="239"/>
      <c r="N806" s="239"/>
      <c r="O806" s="239"/>
      <c r="P806" s="239"/>
      <c r="Q806" s="239"/>
      <c r="R806" s="239"/>
      <c r="S806" s="239"/>
      <c r="T806" s="239"/>
      <c r="U806" s="233"/>
      <c r="V806" s="233"/>
      <c r="W806" s="235"/>
      <c r="X806" s="193"/>
      <c r="Y806" s="194"/>
      <c r="Z806" s="194"/>
      <c r="AA806" s="193"/>
      <c r="AB806" s="193"/>
      <c r="AC806" s="193"/>
      <c r="AD806" s="236"/>
      <c r="AE806" s="236"/>
      <c r="AF806" s="236"/>
      <c r="AG806" s="236"/>
      <c r="AH806" s="166"/>
      <c r="AI806" s="229"/>
      <c r="AJ806" s="229"/>
      <c r="AK806" s="229"/>
      <c r="AL806" s="229"/>
      <c r="AM806" s="229"/>
      <c r="AN806" s="229"/>
      <c r="AO806" s="229"/>
      <c r="AP806" s="229"/>
      <c r="AQ806" s="229"/>
      <c r="AR806" s="229"/>
      <c r="AS806" s="229"/>
      <c r="AT806" s="229"/>
      <c r="AU806" s="229"/>
      <c r="AV806" s="229"/>
      <c r="AW806" s="229"/>
      <c r="AX806" s="229"/>
      <c r="AY806" s="229"/>
      <c r="AZ806" s="229"/>
      <c r="BA806" s="229"/>
      <c r="BB806" s="166"/>
      <c r="BC806" s="189" t="s">
        <v>80</v>
      </c>
      <c r="BD806" s="189"/>
      <c r="BE806" s="189"/>
      <c r="BF806" s="244"/>
      <c r="BG806" s="245"/>
      <c r="BH806" s="246"/>
      <c r="BI806" s="244"/>
      <c r="BJ806" s="246"/>
      <c r="BK806" s="240"/>
      <c r="BL806" s="241"/>
      <c r="BM806" s="243"/>
    </row>
    <row r="807" spans="1:65" ht="15" customHeight="1">
      <c r="A807" s="232"/>
      <c r="B807" s="232"/>
      <c r="C807" s="232"/>
      <c r="D807" s="232"/>
      <c r="E807" s="232"/>
      <c r="F807" s="232"/>
      <c r="G807" s="232"/>
      <c r="H807" s="232"/>
      <c r="I807" s="232"/>
      <c r="J807" s="233"/>
      <c r="K807" s="233"/>
      <c r="L807" s="239"/>
      <c r="M807" s="239"/>
      <c r="N807" s="239"/>
      <c r="O807" s="239"/>
      <c r="P807" s="239"/>
      <c r="Q807" s="239"/>
      <c r="R807" s="239"/>
      <c r="S807" s="239"/>
      <c r="T807" s="239"/>
      <c r="U807" s="233"/>
      <c r="V807" s="233"/>
      <c r="W807" s="235"/>
      <c r="X807" s="193"/>
      <c r="Y807" s="194"/>
      <c r="Z807" s="194"/>
      <c r="AA807" s="193"/>
      <c r="AB807" s="193"/>
      <c r="AC807" s="193"/>
      <c r="AD807" s="236"/>
      <c r="AE807" s="236"/>
      <c r="AF807" s="236"/>
      <c r="AG807" s="236"/>
      <c r="AH807" s="166"/>
      <c r="AI807" s="229"/>
      <c r="AJ807" s="229"/>
      <c r="AK807" s="229"/>
      <c r="AL807" s="229"/>
      <c r="AM807" s="229"/>
      <c r="AN807" s="229"/>
      <c r="AO807" s="229"/>
      <c r="AP807" s="229"/>
      <c r="AQ807" s="229"/>
      <c r="AR807" s="229"/>
      <c r="AS807" s="229"/>
      <c r="AT807" s="229"/>
      <c r="AU807" s="229"/>
      <c r="AV807" s="229"/>
      <c r="AW807" s="229"/>
      <c r="AX807" s="229"/>
      <c r="AY807" s="229"/>
      <c r="AZ807" s="229"/>
      <c r="BA807" s="229"/>
      <c r="BB807" s="166"/>
      <c r="BC807" s="189" t="s">
        <v>81</v>
      </c>
      <c r="BD807" s="189"/>
      <c r="BE807" s="189"/>
      <c r="BF807" s="244"/>
      <c r="BG807" s="245"/>
      <c r="BH807" s="246"/>
      <c r="BI807" s="244"/>
      <c r="BJ807" s="246"/>
      <c r="BK807" s="240"/>
      <c r="BL807" s="241"/>
      <c r="BM807" s="243"/>
    </row>
    <row r="808" spans="1:65" ht="15" customHeight="1">
      <c r="A808" s="232"/>
      <c r="B808" s="232"/>
      <c r="C808" s="232"/>
      <c r="D808" s="232"/>
      <c r="E808" s="232"/>
      <c r="F808" s="232"/>
      <c r="G808" s="232"/>
      <c r="H808" s="232"/>
      <c r="I808" s="232"/>
      <c r="J808" s="233"/>
      <c r="K808" s="233"/>
      <c r="L808" s="239"/>
      <c r="M808" s="239"/>
      <c r="N808" s="239"/>
      <c r="O808" s="239"/>
      <c r="P808" s="239"/>
      <c r="Q808" s="239"/>
      <c r="R808" s="239"/>
      <c r="S808" s="239"/>
      <c r="T808" s="239"/>
      <c r="U808" s="233"/>
      <c r="V808" s="233"/>
      <c r="W808" s="235"/>
      <c r="X808" s="193"/>
      <c r="Y808" s="194"/>
      <c r="Z808" s="194"/>
      <c r="AA808" s="193"/>
      <c r="AB808" s="193"/>
      <c r="AC808" s="193"/>
      <c r="AD808" s="236"/>
      <c r="AE808" s="236"/>
      <c r="AF808" s="236"/>
      <c r="AG808" s="236"/>
      <c r="AH808" s="166"/>
      <c r="AI808" s="229"/>
      <c r="AJ808" s="229"/>
      <c r="AK808" s="229"/>
      <c r="AL808" s="229"/>
      <c r="AM808" s="229"/>
      <c r="AN808" s="229"/>
      <c r="AO808" s="229"/>
      <c r="AP808" s="229"/>
      <c r="AQ808" s="229"/>
      <c r="AR808" s="229"/>
      <c r="AS808" s="229"/>
      <c r="AT808" s="229"/>
      <c r="AU808" s="229"/>
      <c r="AV808" s="229"/>
      <c r="AW808" s="229"/>
      <c r="AX808" s="229"/>
      <c r="AY808" s="229"/>
      <c r="AZ808" s="229"/>
      <c r="BA808" s="229"/>
      <c r="BB808" s="166"/>
      <c r="BC808" s="189" t="s">
        <v>82</v>
      </c>
      <c r="BD808" s="189"/>
      <c r="BE808" s="189"/>
      <c r="BF808" s="244"/>
      <c r="BG808" s="245"/>
      <c r="BH808" s="246"/>
      <c r="BI808" s="244"/>
      <c r="BJ808" s="246"/>
      <c r="BK808" s="240"/>
      <c r="BL808" s="241"/>
      <c r="BM808" s="243"/>
    </row>
    <row r="809" spans="1:65" ht="15" customHeight="1">
      <c r="A809" s="232"/>
      <c r="B809" s="232"/>
      <c r="C809" s="232"/>
      <c r="D809" s="232"/>
      <c r="E809" s="232"/>
      <c r="F809" s="232"/>
      <c r="G809" s="232"/>
      <c r="H809" s="232"/>
      <c r="I809" s="232"/>
      <c r="J809" s="233"/>
      <c r="K809" s="233"/>
      <c r="L809" s="239"/>
      <c r="M809" s="239"/>
      <c r="N809" s="239"/>
      <c r="O809" s="239"/>
      <c r="P809" s="239"/>
      <c r="Q809" s="239"/>
      <c r="R809" s="239"/>
      <c r="S809" s="239"/>
      <c r="T809" s="239"/>
      <c r="U809" s="233"/>
      <c r="V809" s="233"/>
      <c r="W809" s="235"/>
      <c r="X809" s="193"/>
      <c r="Y809" s="194"/>
      <c r="Z809" s="194"/>
      <c r="AA809" s="193"/>
      <c r="AB809" s="193"/>
      <c r="AC809" s="193"/>
      <c r="AD809" s="236"/>
      <c r="AE809" s="236"/>
      <c r="AF809" s="236"/>
      <c r="AG809" s="236"/>
      <c r="AH809" s="166"/>
      <c r="AI809" s="229"/>
      <c r="AJ809" s="229"/>
      <c r="AK809" s="229"/>
      <c r="AL809" s="229"/>
      <c r="AM809" s="229"/>
      <c r="AN809" s="229"/>
      <c r="AO809" s="229"/>
      <c r="AP809" s="229"/>
      <c r="AQ809" s="229"/>
      <c r="AR809" s="229"/>
      <c r="AS809" s="229"/>
      <c r="AT809" s="229"/>
      <c r="AU809" s="229"/>
      <c r="AV809" s="229"/>
      <c r="AW809" s="229"/>
      <c r="AX809" s="229"/>
      <c r="AY809" s="229"/>
      <c r="AZ809" s="229"/>
      <c r="BA809" s="229"/>
      <c r="BB809" s="166"/>
      <c r="BC809" s="189" t="s">
        <v>83</v>
      </c>
      <c r="BD809" s="189"/>
      <c r="BE809" s="189"/>
      <c r="BF809" s="244"/>
      <c r="BG809" s="245"/>
      <c r="BH809" s="246"/>
      <c r="BI809" s="244"/>
      <c r="BJ809" s="246"/>
      <c r="BK809" s="240"/>
      <c r="BL809" s="241"/>
      <c r="BM809" s="243"/>
    </row>
    <row r="810" spans="1:65" ht="15" customHeight="1">
      <c r="A810" s="232"/>
      <c r="B810" s="232"/>
      <c r="C810" s="232"/>
      <c r="D810" s="232"/>
      <c r="E810" s="232"/>
      <c r="F810" s="232"/>
      <c r="G810" s="232"/>
      <c r="H810" s="232"/>
      <c r="I810" s="232"/>
      <c r="J810" s="233"/>
      <c r="K810" s="233"/>
      <c r="L810" s="239"/>
      <c r="M810" s="239"/>
      <c r="N810" s="239"/>
      <c r="O810" s="239"/>
      <c r="P810" s="239"/>
      <c r="Q810" s="239"/>
      <c r="R810" s="239"/>
      <c r="S810" s="239"/>
      <c r="T810" s="239"/>
      <c r="U810" s="233"/>
      <c r="V810" s="233"/>
      <c r="W810" s="235"/>
      <c r="X810" s="193"/>
      <c r="Y810" s="194"/>
      <c r="Z810" s="194"/>
      <c r="AA810" s="193"/>
      <c r="AB810" s="193"/>
      <c r="AC810" s="193"/>
      <c r="AD810" s="236"/>
      <c r="AE810" s="236"/>
      <c r="AF810" s="236"/>
      <c r="AG810" s="236"/>
      <c r="AH810" s="166"/>
      <c r="AI810" s="229"/>
      <c r="AJ810" s="229"/>
      <c r="AK810" s="229"/>
      <c r="AL810" s="229"/>
      <c r="AM810" s="229"/>
      <c r="AN810" s="229"/>
      <c r="AO810" s="229"/>
      <c r="AP810" s="229"/>
      <c r="AQ810" s="229"/>
      <c r="AR810" s="229"/>
      <c r="AS810" s="229"/>
      <c r="AT810" s="229"/>
      <c r="AU810" s="229"/>
      <c r="AV810" s="229"/>
      <c r="AW810" s="229"/>
      <c r="AX810" s="229"/>
      <c r="AY810" s="229"/>
      <c r="AZ810" s="229"/>
      <c r="BA810" s="229"/>
      <c r="BB810" s="166"/>
      <c r="BC810" s="189" t="s">
        <v>110</v>
      </c>
      <c r="BD810" s="189"/>
      <c r="BE810" s="189"/>
      <c r="BF810" s="244"/>
      <c r="BG810" s="245"/>
      <c r="BH810" s="246"/>
      <c r="BI810" s="244"/>
      <c r="BJ810" s="246"/>
      <c r="BK810" s="240"/>
      <c r="BL810" s="241"/>
      <c r="BM810" s="243"/>
    </row>
    <row r="811" spans="1:65" ht="15" customHeight="1">
      <c r="A811" s="232"/>
      <c r="B811" s="232"/>
      <c r="C811" s="232"/>
      <c r="D811" s="232"/>
      <c r="E811" s="232"/>
      <c r="F811" s="232"/>
      <c r="G811" s="232"/>
      <c r="H811" s="232"/>
      <c r="I811" s="232"/>
      <c r="J811" s="233"/>
      <c r="K811" s="233"/>
      <c r="L811" s="239"/>
      <c r="M811" s="239"/>
      <c r="N811" s="239"/>
      <c r="O811" s="239"/>
      <c r="P811" s="239"/>
      <c r="Q811" s="239"/>
      <c r="R811" s="239"/>
      <c r="S811" s="239"/>
      <c r="T811" s="239"/>
      <c r="U811" s="233"/>
      <c r="V811" s="233"/>
      <c r="W811" s="235"/>
      <c r="X811" s="193"/>
      <c r="Y811" s="194"/>
      <c r="Z811" s="194"/>
      <c r="AA811" s="193"/>
      <c r="AB811" s="193"/>
      <c r="AC811" s="193"/>
      <c r="AD811" s="236"/>
      <c r="AE811" s="236"/>
      <c r="AF811" s="236"/>
      <c r="AG811" s="236"/>
      <c r="AH811" s="166"/>
      <c r="AI811" s="229"/>
      <c r="AJ811" s="229"/>
      <c r="AK811" s="229"/>
      <c r="AL811" s="229"/>
      <c r="AM811" s="229"/>
      <c r="AN811" s="229"/>
      <c r="AO811" s="229"/>
      <c r="AP811" s="229"/>
      <c r="AQ811" s="229"/>
      <c r="AR811" s="229"/>
      <c r="AS811" s="229"/>
      <c r="AT811" s="229"/>
      <c r="AU811" s="229"/>
      <c r="AV811" s="229"/>
      <c r="AW811" s="229"/>
      <c r="AX811" s="229"/>
      <c r="AY811" s="229"/>
      <c r="AZ811" s="229"/>
      <c r="BA811" s="229"/>
      <c r="BB811" s="166"/>
      <c r="BC811" s="247" t="s">
        <v>111</v>
      </c>
      <c r="BD811" s="247"/>
      <c r="BE811" s="247"/>
      <c r="BF811" s="247"/>
      <c r="BG811" s="247"/>
      <c r="BH811" s="247"/>
      <c r="BI811" s="247"/>
      <c r="BJ811" s="247"/>
      <c r="BK811" s="248" t="s">
        <v>112</v>
      </c>
      <c r="BL811" s="248"/>
      <c r="BM811" s="248"/>
    </row>
    <row r="812" spans="1:65" ht="15" customHeight="1">
      <c r="A812" s="232"/>
      <c r="B812" s="232"/>
      <c r="C812" s="232"/>
      <c r="D812" s="232"/>
      <c r="E812" s="232"/>
      <c r="F812" s="232"/>
      <c r="G812" s="232"/>
      <c r="H812" s="232"/>
      <c r="I812" s="232"/>
      <c r="J812" s="233"/>
      <c r="K812" s="233"/>
      <c r="L812" s="239"/>
      <c r="M812" s="239"/>
      <c r="N812" s="239"/>
      <c r="O812" s="239"/>
      <c r="P812" s="239"/>
      <c r="Q812" s="239"/>
      <c r="R812" s="239"/>
      <c r="S812" s="239"/>
      <c r="T812" s="239"/>
      <c r="U812" s="233"/>
      <c r="V812" s="233"/>
      <c r="W812" s="235"/>
      <c r="X812" s="193"/>
      <c r="Y812" s="194"/>
      <c r="Z812" s="194"/>
      <c r="AA812" s="193"/>
      <c r="AB812" s="193"/>
      <c r="AC812" s="193"/>
      <c r="AD812" s="236"/>
      <c r="AE812" s="236"/>
      <c r="AF812" s="236"/>
      <c r="AG812" s="236"/>
      <c r="AH812" s="166"/>
      <c r="AI812" s="229"/>
      <c r="AJ812" s="229"/>
      <c r="AK812" s="229"/>
      <c r="AL812" s="229"/>
      <c r="AM812" s="229"/>
      <c r="AN812" s="229"/>
      <c r="AO812" s="229"/>
      <c r="AP812" s="229"/>
      <c r="AQ812" s="229"/>
      <c r="AR812" s="229"/>
      <c r="AS812" s="229"/>
      <c r="AT812" s="229"/>
      <c r="AU812" s="229"/>
      <c r="AV812" s="229"/>
      <c r="AW812" s="229"/>
      <c r="AX812" s="229"/>
      <c r="AY812" s="229"/>
      <c r="AZ812" s="229"/>
      <c r="BA812" s="229"/>
      <c r="BB812" s="166"/>
      <c r="BC812" s="249"/>
      <c r="BD812" s="249"/>
      <c r="BE812" s="249"/>
      <c r="BF812" s="249"/>
      <c r="BG812" s="249"/>
      <c r="BH812" s="249"/>
      <c r="BI812" s="249"/>
      <c r="BJ812" s="249"/>
      <c r="BK812" s="250" t="s">
        <v>113</v>
      </c>
      <c r="BL812" s="250"/>
      <c r="BM812" s="250"/>
    </row>
    <row r="813" spans="1:65" ht="15" customHeight="1">
      <c r="A813" s="232"/>
      <c r="B813" s="232"/>
      <c r="C813" s="232"/>
      <c r="D813" s="232"/>
      <c r="E813" s="232"/>
      <c r="F813" s="232"/>
      <c r="G813" s="232"/>
      <c r="H813" s="232"/>
      <c r="I813" s="232"/>
      <c r="J813" s="233"/>
      <c r="K813" s="233"/>
      <c r="L813" s="239"/>
      <c r="M813" s="239"/>
      <c r="N813" s="239"/>
      <c r="O813" s="239"/>
      <c r="P813" s="239"/>
      <c r="Q813" s="239"/>
      <c r="R813" s="239"/>
      <c r="S813" s="239"/>
      <c r="T813" s="239"/>
      <c r="U813" s="233"/>
      <c r="V813" s="233"/>
      <c r="W813" s="251"/>
      <c r="X813" s="252"/>
      <c r="Y813" s="200"/>
      <c r="Z813" s="200"/>
      <c r="AA813" s="252"/>
      <c r="AB813" s="252"/>
      <c r="AC813" s="252"/>
      <c r="AD813" s="201"/>
      <c r="AE813" s="201"/>
      <c r="AF813" s="201"/>
      <c r="AG813" s="201"/>
      <c r="AH813" s="166"/>
      <c r="AI813" s="229"/>
      <c r="AJ813" s="229"/>
      <c r="AK813" s="229"/>
      <c r="AL813" s="229"/>
      <c r="AM813" s="229"/>
      <c r="AN813" s="229"/>
      <c r="AO813" s="229"/>
      <c r="AP813" s="229"/>
      <c r="AQ813" s="229"/>
      <c r="AR813" s="229"/>
      <c r="AS813" s="229"/>
      <c r="AT813" s="229"/>
      <c r="AU813" s="229"/>
      <c r="AV813" s="229"/>
      <c r="AW813" s="229"/>
      <c r="AX813" s="229"/>
      <c r="AY813" s="229"/>
      <c r="AZ813" s="229"/>
      <c r="BA813" s="229"/>
      <c r="BB813" s="166"/>
      <c r="BC813" s="253" t="s">
        <v>114</v>
      </c>
      <c r="BD813" s="253"/>
      <c r="BE813" s="253"/>
      <c r="BF813" s="253"/>
      <c r="BG813" s="253"/>
      <c r="BH813" s="253"/>
      <c r="BI813" s="253"/>
      <c r="BJ813" s="253"/>
      <c r="BK813" s="253"/>
      <c r="BL813" s="253"/>
      <c r="BM813" s="253"/>
    </row>
    <row r="814" spans="1:65" ht="15" customHeight="1">
      <c r="A814" s="232"/>
      <c r="B814" s="232"/>
      <c r="C814" s="232"/>
      <c r="D814" s="232"/>
      <c r="E814" s="232"/>
      <c r="F814" s="232"/>
      <c r="G814" s="232"/>
      <c r="H814" s="232"/>
      <c r="I814" s="232"/>
      <c r="J814" s="233"/>
      <c r="K814" s="233"/>
      <c r="L814" s="239"/>
      <c r="M814" s="239"/>
      <c r="N814" s="239"/>
      <c r="O814" s="239"/>
      <c r="P814" s="239"/>
      <c r="Q814" s="239"/>
      <c r="R814" s="239"/>
      <c r="S814" s="239"/>
      <c r="T814" s="239"/>
      <c r="U814" s="233"/>
      <c r="V814" s="233"/>
      <c r="W814" s="254" t="s">
        <v>115</v>
      </c>
      <c r="X814" s="254"/>
      <c r="Y814" s="254"/>
      <c r="Z814" s="254"/>
      <c r="AA814" s="254"/>
      <c r="AB814" s="254"/>
      <c r="AC814" s="254"/>
      <c r="AD814" s="254"/>
      <c r="AE814" s="254"/>
      <c r="AF814" s="254"/>
      <c r="AG814" s="254"/>
      <c r="AH814" s="166"/>
      <c r="AI814" s="255"/>
      <c r="AJ814" s="255"/>
      <c r="AK814" s="255"/>
      <c r="AL814" s="255"/>
      <c r="AM814" s="255"/>
      <c r="AN814" s="255"/>
      <c r="AO814" s="255"/>
      <c r="AP814" s="255"/>
      <c r="AQ814" s="255"/>
      <c r="AR814" s="255"/>
      <c r="AS814" s="255"/>
      <c r="AT814" s="255"/>
      <c r="AU814" s="255"/>
      <c r="AV814" s="255"/>
      <c r="AW814" s="255"/>
      <c r="AX814" s="255"/>
      <c r="AY814" s="255"/>
      <c r="AZ814" s="255"/>
      <c r="BA814" s="255"/>
      <c r="BB814" s="166"/>
      <c r="BC814" s="256"/>
      <c r="BD814" s="257"/>
      <c r="BE814" s="257"/>
      <c r="BF814" s="257"/>
      <c r="BG814" s="257"/>
      <c r="BH814" s="257"/>
      <c r="BI814" s="257"/>
      <c r="BJ814" s="257"/>
      <c r="BK814" s="257"/>
      <c r="BL814" s="257"/>
      <c r="BM814" s="258"/>
    </row>
    <row r="815" spans="1:65" ht="15" customHeight="1">
      <c r="A815" s="259"/>
      <c r="B815" s="259"/>
      <c r="C815" s="259"/>
      <c r="D815" s="259"/>
      <c r="E815" s="259"/>
      <c r="F815" s="259"/>
      <c r="G815" s="259"/>
      <c r="H815" s="259"/>
      <c r="I815" s="259"/>
      <c r="J815" s="260"/>
      <c r="K815" s="260"/>
      <c r="L815" s="239"/>
      <c r="M815" s="239"/>
      <c r="N815" s="239"/>
      <c r="O815" s="239"/>
      <c r="P815" s="239"/>
      <c r="Q815" s="239"/>
      <c r="R815" s="239"/>
      <c r="S815" s="239"/>
      <c r="T815" s="239"/>
      <c r="U815" s="233"/>
      <c r="V815" s="233"/>
      <c r="W815" s="254"/>
      <c r="X815" s="254"/>
      <c r="Y815" s="254"/>
      <c r="Z815" s="254"/>
      <c r="AA815" s="254"/>
      <c r="AB815" s="254"/>
      <c r="AC815" s="254"/>
      <c r="AD815" s="254"/>
      <c r="AE815" s="254"/>
      <c r="AF815" s="254"/>
      <c r="AG815" s="254"/>
      <c r="AH815" s="166"/>
      <c r="AI815" s="255"/>
      <c r="AJ815" s="255"/>
      <c r="AK815" s="255"/>
      <c r="AL815" s="255"/>
      <c r="AM815" s="255"/>
      <c r="AN815" s="255"/>
      <c r="AO815" s="255"/>
      <c r="AP815" s="255"/>
      <c r="AQ815" s="255"/>
      <c r="AR815" s="255"/>
      <c r="AS815" s="255"/>
      <c r="AT815" s="255"/>
      <c r="AU815" s="255"/>
      <c r="AV815" s="255"/>
      <c r="AW815" s="255"/>
      <c r="AX815" s="255"/>
      <c r="AY815" s="255"/>
      <c r="AZ815" s="255"/>
      <c r="BA815" s="255"/>
      <c r="BB815" s="166"/>
      <c r="BC815" s="261" t="s">
        <v>116</v>
      </c>
      <c r="BD815" s="261"/>
      <c r="BE815" s="261"/>
      <c r="BF815" s="261"/>
      <c r="BG815" s="261"/>
      <c r="BH815" s="261"/>
      <c r="BI815" s="261"/>
      <c r="BJ815" s="261"/>
      <c r="BK815" s="261"/>
      <c r="BL815" s="261"/>
      <c r="BM815" s="261"/>
    </row>
    <row r="816" spans="1:65" ht="15" customHeight="1">
      <c r="A816" s="262" t="s">
        <v>117</v>
      </c>
      <c r="B816" s="262"/>
      <c r="C816" s="263"/>
      <c r="D816" s="263"/>
      <c r="E816" s="263"/>
      <c r="F816" s="263"/>
      <c r="G816" s="263"/>
      <c r="H816" s="263"/>
      <c r="I816" s="263"/>
      <c r="J816" s="264"/>
      <c r="K816" s="264"/>
      <c r="L816" s="262" t="s">
        <v>117</v>
      </c>
      <c r="M816" s="262"/>
      <c r="N816" s="265"/>
      <c r="O816" s="265"/>
      <c r="P816" s="265"/>
      <c r="Q816" s="265"/>
      <c r="R816" s="265"/>
      <c r="S816" s="265"/>
      <c r="T816" s="265"/>
      <c r="U816" s="264"/>
      <c r="V816" s="264"/>
      <c r="W816" s="254"/>
      <c r="X816" s="254"/>
      <c r="Y816" s="254"/>
      <c r="Z816" s="254"/>
      <c r="AA816" s="254"/>
      <c r="AB816" s="254"/>
      <c r="AC816" s="254"/>
      <c r="AD816" s="254"/>
      <c r="AE816" s="254"/>
      <c r="AF816" s="254"/>
      <c r="AG816" s="254"/>
      <c r="AH816" s="166"/>
      <c r="AI816" s="209" t="s">
        <v>118</v>
      </c>
      <c r="AJ816" s="209"/>
      <c r="AK816" s="209"/>
      <c r="AL816" s="209"/>
      <c r="AM816" s="209"/>
      <c r="AN816" s="209"/>
      <c r="AO816" s="209"/>
      <c r="AP816" s="209"/>
      <c r="AQ816" s="209"/>
      <c r="AR816" s="209"/>
      <c r="AS816" s="209"/>
      <c r="AT816" s="209"/>
      <c r="AU816" s="209"/>
      <c r="AV816" s="152"/>
      <c r="AW816" s="152"/>
      <c r="AX816" s="152"/>
      <c r="AY816" s="152"/>
      <c r="AZ816" s="152"/>
      <c r="BA816" s="152"/>
      <c r="BB816" s="152"/>
      <c r="BC816" s="266"/>
      <c r="BD816" s="266"/>
      <c r="BE816" s="266"/>
      <c r="BF816" s="266"/>
      <c r="BG816" s="266"/>
      <c r="BH816" s="266"/>
      <c r="BI816" s="266"/>
      <c r="BJ816" s="266"/>
      <c r="BK816" s="266"/>
      <c r="BL816" s="266"/>
      <c r="BM816" s="267"/>
    </row>
    <row r="817" spans="1:65" ht="15" customHeight="1">
      <c r="A817" s="268" t="s">
        <v>117</v>
      </c>
      <c r="B817" s="268"/>
      <c r="C817" s="269"/>
      <c r="D817" s="269"/>
      <c r="E817" s="269"/>
      <c r="F817" s="269"/>
      <c r="G817" s="269"/>
      <c r="H817" s="269"/>
      <c r="I817" s="269"/>
      <c r="J817" s="270"/>
      <c r="K817" s="270"/>
      <c r="L817" s="268" t="s">
        <v>117</v>
      </c>
      <c r="M817" s="268"/>
      <c r="N817" s="271"/>
      <c r="O817" s="271"/>
      <c r="P817" s="271"/>
      <c r="Q817" s="271"/>
      <c r="R817" s="271"/>
      <c r="S817" s="271"/>
      <c r="T817" s="271"/>
      <c r="U817" s="270"/>
      <c r="V817" s="270"/>
      <c r="W817" s="254"/>
      <c r="X817" s="254"/>
      <c r="Y817" s="254"/>
      <c r="Z817" s="254"/>
      <c r="AA817" s="254"/>
      <c r="AB817" s="254"/>
      <c r="AC817" s="254"/>
      <c r="AD817" s="254"/>
      <c r="AE817" s="254"/>
      <c r="AF817" s="254"/>
      <c r="AG817" s="254"/>
      <c r="AH817" s="166"/>
      <c r="AI817" s="189" t="s">
        <v>119</v>
      </c>
      <c r="AJ817" s="189"/>
      <c r="AK817" s="189"/>
      <c r="AL817" s="189"/>
      <c r="AM817" s="189"/>
      <c r="AN817" s="189"/>
      <c r="AO817" s="272"/>
      <c r="AP817" s="272"/>
      <c r="AQ817" s="272"/>
      <c r="AR817" s="272"/>
      <c r="AS817" s="272"/>
      <c r="AT817" s="272"/>
      <c r="AU817" s="273"/>
      <c r="AV817" s="274" t="s">
        <v>120</v>
      </c>
      <c r="AW817" s="274"/>
      <c r="AX817" s="274"/>
      <c r="AY817" s="274"/>
      <c r="AZ817" s="274"/>
      <c r="BA817" s="274"/>
      <c r="BB817" s="240"/>
      <c r="BC817" s="275"/>
      <c r="BD817" s="275"/>
      <c r="BE817" s="275"/>
      <c r="BF817" s="275"/>
      <c r="BG817" s="276"/>
      <c r="BH817" s="277"/>
      <c r="BI817" s="275"/>
      <c r="BJ817" s="275"/>
      <c r="BK817" s="275"/>
      <c r="BL817" s="275"/>
      <c r="BM817" s="278"/>
    </row>
    <row r="818" spans="1:65" ht="15" customHeight="1">
      <c r="A818" s="279" t="s">
        <v>121</v>
      </c>
      <c r="B818" s="279"/>
      <c r="C818" s="280"/>
      <c r="D818" s="280"/>
      <c r="E818" s="280"/>
      <c r="F818" s="280"/>
      <c r="G818" s="280"/>
      <c r="H818" s="280"/>
      <c r="I818" s="280"/>
      <c r="J818" s="280"/>
      <c r="K818" s="280"/>
      <c r="L818" s="281" t="s">
        <v>122</v>
      </c>
      <c r="M818" s="282"/>
      <c r="N818" s="283"/>
      <c r="O818" s="283"/>
      <c r="P818" s="283"/>
      <c r="Q818" s="283"/>
      <c r="R818" s="283"/>
      <c r="S818" s="283"/>
      <c r="T818" s="283"/>
      <c r="U818" s="283"/>
      <c r="V818" s="283"/>
      <c r="W818" s="254"/>
      <c r="X818" s="254"/>
      <c r="Y818" s="254"/>
      <c r="Z818" s="254"/>
      <c r="AA818" s="254"/>
      <c r="AB818" s="254"/>
      <c r="AC818" s="254"/>
      <c r="AD818" s="254"/>
      <c r="AE818" s="254"/>
      <c r="AF818" s="254"/>
      <c r="AG818" s="254"/>
      <c r="AH818" s="166"/>
      <c r="AI818" s="189"/>
      <c r="AJ818" s="189"/>
      <c r="AK818" s="189"/>
      <c r="AL818" s="189"/>
      <c r="AM818" s="189"/>
      <c r="AN818" s="189"/>
      <c r="AO818" s="217"/>
      <c r="AP818" s="217"/>
      <c r="AQ818" s="217"/>
      <c r="AR818" s="217"/>
      <c r="AS818" s="217"/>
      <c r="AT818" s="217"/>
      <c r="AU818" s="284"/>
      <c r="AV818" s="274" t="s">
        <v>123</v>
      </c>
      <c r="AW818" s="274"/>
      <c r="AX818" s="274"/>
      <c r="AY818" s="274"/>
      <c r="AZ818" s="274"/>
      <c r="BA818" s="274"/>
      <c r="BB818" s="240"/>
      <c r="BC818" s="275"/>
      <c r="BD818" s="275"/>
      <c r="BE818" s="275"/>
      <c r="BF818" s="275"/>
      <c r="BG818" s="276"/>
      <c r="BH818" s="277"/>
      <c r="BI818" s="275"/>
      <c r="BJ818" s="275"/>
      <c r="BK818" s="275"/>
      <c r="BL818" s="275"/>
      <c r="BM818" s="278"/>
    </row>
    <row r="819" spans="1:65" ht="15" customHeight="1">
      <c r="A819" s="189" t="s">
        <v>124</v>
      </c>
      <c r="B819" s="189"/>
      <c r="C819" s="190"/>
      <c r="D819" s="190"/>
      <c r="E819" s="190"/>
      <c r="F819" s="190"/>
      <c r="G819" s="190"/>
      <c r="H819" s="190"/>
      <c r="I819" s="190"/>
      <c r="J819" s="190"/>
      <c r="K819" s="190"/>
      <c r="L819" s="246" t="s">
        <v>125</v>
      </c>
      <c r="M819" s="274"/>
      <c r="N819" s="190"/>
      <c r="O819" s="190"/>
      <c r="P819" s="190"/>
      <c r="Q819" s="190"/>
      <c r="R819" s="190"/>
      <c r="S819" s="190"/>
      <c r="T819" s="190"/>
      <c r="U819" s="190"/>
      <c r="V819" s="190"/>
      <c r="W819" s="254"/>
      <c r="X819" s="254"/>
      <c r="Y819" s="254"/>
      <c r="Z819" s="254"/>
      <c r="AA819" s="254"/>
      <c r="AB819" s="254"/>
      <c r="AC819" s="254"/>
      <c r="AD819" s="254"/>
      <c r="AE819" s="254"/>
      <c r="AF819" s="254"/>
      <c r="AG819" s="254"/>
      <c r="AH819" s="166"/>
      <c r="AI819" s="285" t="s">
        <v>126</v>
      </c>
      <c r="AJ819" s="285"/>
      <c r="AK819" s="285"/>
      <c r="AL819" s="285"/>
      <c r="AM819" s="285"/>
      <c r="AN819" s="285"/>
      <c r="AO819" s="145"/>
      <c r="AP819" s="145"/>
      <c r="AQ819" s="145"/>
      <c r="AR819" s="145"/>
      <c r="AS819" s="145"/>
      <c r="AT819" s="145"/>
      <c r="AU819" s="286"/>
      <c r="AV819" s="274" t="s">
        <v>127</v>
      </c>
      <c r="AW819" s="274"/>
      <c r="AX819" s="274"/>
      <c r="AY819" s="274"/>
      <c r="AZ819" s="274"/>
      <c r="BA819" s="274"/>
      <c r="BB819" s="240"/>
      <c r="BC819" s="275"/>
      <c r="BD819" s="275"/>
      <c r="BE819" s="275"/>
      <c r="BF819" s="275"/>
      <c r="BG819" s="276"/>
      <c r="BH819" s="277"/>
      <c r="BI819" s="275"/>
      <c r="BJ819" s="275"/>
      <c r="BK819" s="275"/>
      <c r="BL819" s="275"/>
      <c r="BM819" s="278"/>
    </row>
    <row r="820" spans="1:65" ht="15" customHeight="1">
      <c r="A820" s="285" t="s">
        <v>128</v>
      </c>
      <c r="B820" s="285"/>
      <c r="C820" s="287"/>
      <c r="D820" s="287"/>
      <c r="E820" s="287"/>
      <c r="F820" s="287"/>
      <c r="G820" s="287"/>
      <c r="H820" s="287"/>
      <c r="I820" s="287"/>
      <c r="J820" s="287"/>
      <c r="K820" s="287"/>
      <c r="L820" s="288" t="s">
        <v>129</v>
      </c>
      <c r="M820" s="269"/>
      <c r="N820" s="287"/>
      <c r="O820" s="287"/>
      <c r="P820" s="287"/>
      <c r="Q820" s="287"/>
      <c r="R820" s="287"/>
      <c r="S820" s="287"/>
      <c r="T820" s="287"/>
      <c r="U820" s="287"/>
      <c r="V820" s="287"/>
      <c r="W820" s="254"/>
      <c r="X820" s="254"/>
      <c r="Y820" s="254"/>
      <c r="Z820" s="254"/>
      <c r="AA820" s="254"/>
      <c r="AB820" s="254"/>
      <c r="AC820" s="254"/>
      <c r="AD820" s="254"/>
      <c r="AE820" s="254"/>
      <c r="AF820" s="254"/>
      <c r="AG820" s="254"/>
      <c r="AH820" s="289"/>
      <c r="AI820" s="285"/>
      <c r="AJ820" s="285"/>
      <c r="AK820" s="285"/>
      <c r="AL820" s="285"/>
      <c r="AM820" s="285"/>
      <c r="AN820" s="285"/>
      <c r="AO820" s="180"/>
      <c r="AP820" s="180"/>
      <c r="AQ820" s="180"/>
      <c r="AR820" s="180"/>
      <c r="AS820" s="180"/>
      <c r="AT820" s="180"/>
      <c r="AU820" s="290"/>
      <c r="AV820" s="291" t="s">
        <v>130</v>
      </c>
      <c r="AW820" s="291"/>
      <c r="AX820" s="291"/>
      <c r="AY820" s="291"/>
      <c r="AZ820" s="291"/>
      <c r="BA820" s="291"/>
      <c r="BB820" s="292"/>
      <c r="BC820" s="180"/>
      <c r="BD820" s="180"/>
      <c r="BE820" s="180"/>
      <c r="BF820" s="180"/>
      <c r="BG820" s="290"/>
      <c r="BH820" s="292"/>
      <c r="BI820" s="180"/>
      <c r="BJ820" s="180"/>
      <c r="BK820" s="180"/>
      <c r="BL820" s="180"/>
      <c r="BM820" s="293"/>
    </row>
    <row r="821" spans="1:65" ht="13.5" customHeight="1">
      <c r="A821" s="144" t="s">
        <v>63</v>
      </c>
      <c r="B821" s="145"/>
      <c r="C821" s="145"/>
      <c r="D821" s="145"/>
      <c r="E821" s="145"/>
      <c r="F821" s="145"/>
      <c r="G821" s="145"/>
      <c r="H821" s="145"/>
      <c r="I821" s="145"/>
      <c r="J821" s="145"/>
      <c r="K821" s="146"/>
      <c r="L821" s="146" t="s">
        <v>64</v>
      </c>
      <c r="M821" s="145"/>
      <c r="N821" s="145"/>
      <c r="O821" s="145"/>
      <c r="P821" s="145"/>
      <c r="Q821" s="145"/>
      <c r="R821" s="145"/>
      <c r="S821" s="145"/>
      <c r="T821" s="145"/>
      <c r="U821" s="145"/>
      <c r="V821" s="145"/>
      <c r="W821" s="145"/>
      <c r="X821" s="145"/>
      <c r="Y821" s="145"/>
      <c r="Z821" s="145"/>
      <c r="AA821" s="145"/>
      <c r="AB821" s="145"/>
      <c r="AC821" s="145"/>
      <c r="AD821" s="145"/>
      <c r="AE821" s="145"/>
      <c r="AF821" s="145"/>
      <c r="AG821" s="145"/>
      <c r="AH821" s="145"/>
      <c r="AI821" s="145"/>
      <c r="AJ821" s="145"/>
      <c r="AK821" s="147"/>
      <c r="AL821" s="155"/>
      <c r="AM821" s="156" t="s">
        <v>65</v>
      </c>
      <c r="AN821" s="158"/>
      <c r="AO821" s="158"/>
      <c r="AP821" s="158"/>
      <c r="AQ821" s="157" t="str">
        <f>'(7) vstupní data'!$B$7</f>
        <v>Český pohár</v>
      </c>
      <c r="AR821" s="157"/>
      <c r="AS821" s="157"/>
      <c r="AT821" s="157"/>
      <c r="AU821" s="157"/>
      <c r="AV821" s="157"/>
      <c r="AW821" s="157"/>
      <c r="AX821" s="157"/>
      <c r="AY821" s="157"/>
      <c r="AZ821" s="157"/>
      <c r="BA821" s="157"/>
      <c r="BB821" s="157"/>
      <c r="BC821" s="157"/>
      <c r="BD821" s="157"/>
      <c r="BE821" s="157"/>
      <c r="BF821" s="145"/>
      <c r="BG821" s="145"/>
      <c r="BH821" s="145"/>
      <c r="BI821" s="145"/>
      <c r="BJ821" s="294" t="s">
        <v>66</v>
      </c>
      <c r="BK821" s="294"/>
      <c r="BL821" s="294"/>
      <c r="BM821" s="294"/>
    </row>
    <row r="822" spans="1:65" ht="13.5" customHeight="1">
      <c r="A822" s="144"/>
      <c r="B822" s="145"/>
      <c r="C822" s="154" t="s">
        <v>67</v>
      </c>
      <c r="D822" s="145"/>
      <c r="E822" s="145"/>
      <c r="F822" s="145"/>
      <c r="G822" s="145"/>
      <c r="H822" s="145"/>
      <c r="I822" s="145"/>
      <c r="J822" s="145"/>
      <c r="K822" s="146"/>
      <c r="L822" s="145"/>
      <c r="M822" s="145"/>
      <c r="N822" s="145"/>
      <c r="O822" s="145"/>
      <c r="P822" s="145"/>
      <c r="Q822" s="145"/>
      <c r="R822" s="145"/>
      <c r="S822" s="145"/>
      <c r="T822" s="145"/>
      <c r="U822" s="145"/>
      <c r="V822" s="145"/>
      <c r="W822" s="145"/>
      <c r="X822" s="145"/>
      <c r="Y822" s="145"/>
      <c r="Z822" s="145"/>
      <c r="AA822" s="145"/>
      <c r="AB822" s="145"/>
      <c r="AC822" s="145"/>
      <c r="AD822" s="145"/>
      <c r="AE822" s="145"/>
      <c r="AF822" s="145"/>
      <c r="AG822" s="145"/>
      <c r="AH822" s="145"/>
      <c r="AI822" s="145"/>
      <c r="AJ822" s="145"/>
      <c r="AK822" s="145"/>
      <c r="AL822" s="155"/>
      <c r="AM822" s="156" t="s">
        <v>68</v>
      </c>
      <c r="AN822" s="156"/>
      <c r="AO822" s="156"/>
      <c r="AP822" s="156"/>
      <c r="AQ822" s="157">
        <f>'(7) vstupní data'!$B$9</f>
        <v>0</v>
      </c>
      <c r="AR822" s="157"/>
      <c r="AS822" s="157"/>
      <c r="AT822" s="157"/>
      <c r="AU822" s="157"/>
      <c r="AV822" s="157"/>
      <c r="AW822" s="157"/>
      <c r="AX822" s="157"/>
      <c r="AY822" s="157"/>
      <c r="AZ822" s="157"/>
      <c r="BA822" s="157"/>
      <c r="BB822" s="157"/>
      <c r="BC822" s="157"/>
      <c r="BD822" s="157"/>
      <c r="BE822" s="157"/>
      <c r="BF822" s="145"/>
      <c r="BG822" s="145"/>
      <c r="BH822" s="145"/>
      <c r="BI822" s="145"/>
      <c r="BJ822" s="294"/>
      <c r="BK822" s="294"/>
      <c r="BL822" s="294"/>
      <c r="BM822" s="294"/>
    </row>
    <row r="823" spans="1:65" ht="13.5" customHeight="1">
      <c r="A823" s="144"/>
      <c r="B823" s="145"/>
      <c r="C823" s="145" t="s">
        <v>69</v>
      </c>
      <c r="D823" s="145"/>
      <c r="E823" s="145"/>
      <c r="F823" s="145"/>
      <c r="G823" s="145"/>
      <c r="H823" s="145"/>
      <c r="I823" s="145"/>
      <c r="J823" s="145"/>
      <c r="K823" s="158" t="s">
        <v>70</v>
      </c>
      <c r="L823" s="145"/>
      <c r="M823" s="145"/>
      <c r="N823" s="145"/>
      <c r="O823" s="159" t="str">
        <f>VLOOKUP(BL823,'(7) vstupní data'!$H$2:$P$29,2,0)</f>
        <v>SK Třebín B</v>
      </c>
      <c r="P823" s="159"/>
      <c r="Q823" s="159"/>
      <c r="R823" s="159"/>
      <c r="S823" s="159"/>
      <c r="T823" s="159"/>
      <c r="U823" s="159"/>
      <c r="V823" s="159"/>
      <c r="W823" s="159"/>
      <c r="X823" s="160" t="s">
        <v>71</v>
      </c>
      <c r="Y823" s="160"/>
      <c r="Z823" s="160"/>
      <c r="AA823" s="160"/>
      <c r="AB823" s="161" t="str">
        <f>VLOOKUP(BL823,'(7) vstupní data'!$H$2:$P$29,6,0)</f>
        <v>TJ Kralupy</v>
      </c>
      <c r="AC823" s="161"/>
      <c r="AD823" s="161"/>
      <c r="AE823" s="161"/>
      <c r="AF823" s="161"/>
      <c r="AG823" s="161"/>
      <c r="AH823" s="161"/>
      <c r="AI823" s="161"/>
      <c r="AJ823" s="161"/>
      <c r="AK823" s="145"/>
      <c r="AL823" s="155"/>
      <c r="AM823" s="156" t="s">
        <v>72</v>
      </c>
      <c r="AN823" s="158"/>
      <c r="AO823" s="158"/>
      <c r="AP823" s="158"/>
      <c r="AQ823" s="157" t="str">
        <f>'(7) vstupní data'!$B$8</f>
        <v>starší žákyně</v>
      </c>
      <c r="AR823" s="157"/>
      <c r="AS823" s="157"/>
      <c r="AT823" s="157"/>
      <c r="AU823" s="157"/>
      <c r="AV823" s="157"/>
      <c r="AW823" s="157"/>
      <c r="AX823" s="157"/>
      <c r="AY823" s="157"/>
      <c r="AZ823" s="157"/>
      <c r="BA823" s="157"/>
      <c r="BB823" s="157"/>
      <c r="BC823" s="157"/>
      <c r="BD823" s="157"/>
      <c r="BE823" s="157"/>
      <c r="BF823" s="162"/>
      <c r="BG823" s="162"/>
      <c r="BH823" s="162"/>
      <c r="BI823" s="162"/>
      <c r="BJ823" s="163" t="str">
        <f>LEFT('(7) vstupní data'!$B$6,2)</f>
        <v>25</v>
      </c>
      <c r="BK823" s="164" t="s">
        <v>73</v>
      </c>
      <c r="BL823" s="165">
        <f>'(7) vstupní data'!H22</f>
        <v>21</v>
      </c>
      <c r="BM823" s="165"/>
    </row>
    <row r="824" spans="1:65" ht="13.5" customHeight="1">
      <c r="A824" s="144"/>
      <c r="B824" s="166"/>
      <c r="C824" s="145"/>
      <c r="D824" s="145"/>
      <c r="E824" s="145"/>
      <c r="F824" s="145"/>
      <c r="G824" s="145"/>
      <c r="H824" s="145"/>
      <c r="I824" s="145"/>
      <c r="J824" s="145"/>
      <c r="K824" s="167"/>
      <c r="L824" s="167"/>
      <c r="M824" s="167"/>
      <c r="N824" s="167"/>
      <c r="O824" s="168"/>
      <c r="P824" s="169"/>
      <c r="Q824" s="169"/>
      <c r="R824" s="169"/>
      <c r="S824" s="169"/>
      <c r="T824" s="169"/>
      <c r="U824" s="169"/>
      <c r="V824" s="169"/>
      <c r="W824" s="169"/>
      <c r="X824" s="170"/>
      <c r="Y824" s="170"/>
      <c r="Z824" s="170"/>
      <c r="AA824" s="170"/>
      <c r="AB824" s="168"/>
      <c r="AC824" s="169"/>
      <c r="AD824" s="169"/>
      <c r="AE824" s="169"/>
      <c r="AF824" s="169"/>
      <c r="AG824" s="169"/>
      <c r="AH824" s="169"/>
      <c r="AI824" s="169"/>
      <c r="AJ824" s="169"/>
      <c r="AK824" s="145"/>
      <c r="AL824" s="144"/>
      <c r="AM824" s="158"/>
      <c r="AN824" s="158"/>
      <c r="AO824" s="158"/>
      <c r="AP824" s="158"/>
      <c r="AQ824" s="166"/>
      <c r="AR824" s="162"/>
      <c r="AS824" s="162"/>
      <c r="AT824" s="162"/>
      <c r="AU824" s="162"/>
      <c r="AV824" s="162"/>
      <c r="AW824" s="162"/>
      <c r="AX824" s="162"/>
      <c r="AY824" s="162"/>
      <c r="AZ824" s="162"/>
      <c r="BA824" s="162"/>
      <c r="BB824" s="162"/>
      <c r="BC824" s="162"/>
      <c r="BD824" s="162"/>
      <c r="BE824" s="162"/>
      <c r="BF824" s="162"/>
      <c r="BG824" s="162"/>
      <c r="BH824" s="162"/>
      <c r="BI824" s="162"/>
      <c r="BJ824" s="163"/>
      <c r="BK824" s="164"/>
      <c r="BL824" s="165"/>
      <c r="BM824" s="165"/>
    </row>
    <row r="825" spans="1:65" ht="13.5" customHeight="1">
      <c r="A825" s="171" t="s">
        <v>53</v>
      </c>
      <c r="B825" s="172"/>
      <c r="C825" s="172"/>
      <c r="D825" s="172"/>
      <c r="E825" s="172"/>
      <c r="F825" s="173">
        <f>'(7) vstupní data'!$B$11+1</f>
        <v>1</v>
      </c>
      <c r="G825" s="173"/>
      <c r="H825" s="173"/>
      <c r="I825" s="173"/>
      <c r="J825" s="173"/>
      <c r="K825" s="172"/>
      <c r="L825" s="172" t="s">
        <v>74</v>
      </c>
      <c r="M825" s="174">
        <f>VLOOKUP(BL823,'(7) tabulka + rozpis'!$D$23:$G$37,2,0)</f>
        <v>0.500004</v>
      </c>
      <c r="N825" s="174"/>
      <c r="O825" s="174"/>
      <c r="P825" s="172" t="s">
        <v>75</v>
      </c>
      <c r="Q825" s="175"/>
      <c r="R825" s="176" t="s">
        <v>76</v>
      </c>
      <c r="S825" s="176"/>
      <c r="T825" s="176"/>
      <c r="U825" s="176"/>
      <c r="V825" s="177" t="str">
        <f>'(7) vstupní data'!$B$1</f>
        <v>TJ Orion Praha</v>
      </c>
      <c r="W825" s="177"/>
      <c r="X825" s="177"/>
      <c r="Y825" s="177"/>
      <c r="Z825" s="177"/>
      <c r="AA825" s="177"/>
      <c r="AB825" s="177"/>
      <c r="AC825" s="177"/>
      <c r="AD825" s="177"/>
      <c r="AE825" s="177"/>
      <c r="AF825" s="177"/>
      <c r="AG825" s="177"/>
      <c r="AH825" s="177"/>
      <c r="AI825" s="177"/>
      <c r="AJ825" s="177"/>
      <c r="AK825" s="177"/>
      <c r="AL825" s="178" t="s">
        <v>77</v>
      </c>
      <c r="AM825" s="179"/>
      <c r="AN825" s="179"/>
      <c r="AO825" s="179"/>
      <c r="AP825" s="180"/>
      <c r="AQ825" s="181" t="s">
        <v>78</v>
      </c>
      <c r="AR825" s="181"/>
      <c r="AS825" s="181"/>
      <c r="AT825" s="181"/>
      <c r="AU825" s="181"/>
      <c r="AV825" s="181"/>
      <c r="AW825" s="181"/>
      <c r="AX825" s="181"/>
      <c r="AY825" s="181"/>
      <c r="AZ825" s="181"/>
      <c r="BA825" s="181"/>
      <c r="BB825" s="181"/>
      <c r="BC825" s="181"/>
      <c r="BD825" s="181"/>
      <c r="BE825" s="180"/>
      <c r="BF825" s="180"/>
      <c r="BG825" s="180"/>
      <c r="BH825" s="180"/>
      <c r="BI825" s="180"/>
      <c r="BJ825" s="163"/>
      <c r="BK825" s="164"/>
      <c r="BL825" s="165"/>
      <c r="BM825" s="165"/>
    </row>
    <row r="826" spans="1:65" ht="13.5" customHeight="1">
      <c r="A826" s="182"/>
      <c r="B826" s="183" t="s">
        <v>79</v>
      </c>
      <c r="C826" s="183"/>
      <c r="D826" s="183"/>
      <c r="E826" s="183"/>
      <c r="F826" s="183"/>
      <c r="G826" s="183"/>
      <c r="H826" s="183"/>
      <c r="I826" s="183"/>
      <c r="J826" s="183"/>
      <c r="K826" s="183"/>
      <c r="L826" s="183"/>
      <c r="M826" s="183"/>
      <c r="N826" s="183"/>
      <c r="O826" s="183" t="s">
        <v>80</v>
      </c>
      <c r="P826" s="183"/>
      <c r="Q826" s="183"/>
      <c r="R826" s="183"/>
      <c r="S826" s="183"/>
      <c r="T826" s="183"/>
      <c r="U826" s="183"/>
      <c r="V826" s="183"/>
      <c r="W826" s="183"/>
      <c r="X826" s="183"/>
      <c r="Y826" s="183"/>
      <c r="Z826" s="183"/>
      <c r="AA826" s="183"/>
      <c r="AB826" s="183" t="s">
        <v>81</v>
      </c>
      <c r="AC826" s="183"/>
      <c r="AD826" s="183"/>
      <c r="AE826" s="183"/>
      <c r="AF826" s="183"/>
      <c r="AG826" s="183"/>
      <c r="AH826" s="183"/>
      <c r="AI826" s="183"/>
      <c r="AJ826" s="183"/>
      <c r="AK826" s="183"/>
      <c r="AL826" s="183"/>
      <c r="AM826" s="183"/>
      <c r="AN826" s="183"/>
      <c r="AO826" s="183" t="s">
        <v>82</v>
      </c>
      <c r="AP826" s="183"/>
      <c r="AQ826" s="183"/>
      <c r="AR826" s="183"/>
      <c r="AS826" s="183"/>
      <c r="AT826" s="183"/>
      <c r="AU826" s="183"/>
      <c r="AV826" s="183"/>
      <c r="AW826" s="183"/>
      <c r="AX826" s="183"/>
      <c r="AY826" s="183"/>
      <c r="AZ826" s="183"/>
      <c r="BA826" s="183"/>
      <c r="BB826" s="183" t="s">
        <v>83</v>
      </c>
      <c r="BC826" s="183"/>
      <c r="BD826" s="183"/>
      <c r="BE826" s="183"/>
      <c r="BF826" s="183"/>
      <c r="BG826" s="183"/>
      <c r="BH826" s="183"/>
      <c r="BI826" s="183"/>
      <c r="BJ826" s="184"/>
      <c r="BK826" s="184"/>
      <c r="BL826" s="184"/>
      <c r="BM826" s="185"/>
    </row>
    <row r="827" spans="1:65" ht="13.5" customHeight="1">
      <c r="A827" s="155"/>
      <c r="B827" s="187" t="s">
        <v>84</v>
      </c>
      <c r="C827" s="187"/>
      <c r="D827" s="187"/>
      <c r="E827" s="187"/>
      <c r="F827" s="187"/>
      <c r="G827" s="187"/>
      <c r="H827" s="188" t="s">
        <v>85</v>
      </c>
      <c r="I827" s="188"/>
      <c r="J827" s="188"/>
      <c r="K827" s="188"/>
      <c r="L827" s="188"/>
      <c r="M827" s="188"/>
      <c r="N827" s="166"/>
      <c r="O827" s="187" t="s">
        <v>84</v>
      </c>
      <c r="P827" s="187"/>
      <c r="Q827" s="187"/>
      <c r="R827" s="187"/>
      <c r="S827" s="187"/>
      <c r="T827" s="187"/>
      <c r="U827" s="188" t="s">
        <v>85</v>
      </c>
      <c r="V827" s="188"/>
      <c r="W827" s="188"/>
      <c r="X827" s="188"/>
      <c r="Y827" s="188"/>
      <c r="Z827" s="188"/>
      <c r="AA827" s="166"/>
      <c r="AB827" s="187" t="s">
        <v>84</v>
      </c>
      <c r="AC827" s="187"/>
      <c r="AD827" s="187"/>
      <c r="AE827" s="187"/>
      <c r="AF827" s="187"/>
      <c r="AG827" s="187"/>
      <c r="AH827" s="188" t="s">
        <v>85</v>
      </c>
      <c r="AI827" s="188"/>
      <c r="AJ827" s="188"/>
      <c r="AK827" s="188"/>
      <c r="AL827" s="188"/>
      <c r="AM827" s="188"/>
      <c r="AN827" s="166"/>
      <c r="AO827" s="187" t="s">
        <v>84</v>
      </c>
      <c r="AP827" s="187"/>
      <c r="AQ827" s="187"/>
      <c r="AR827" s="187"/>
      <c r="AS827" s="187"/>
      <c r="AT827" s="187"/>
      <c r="AU827" s="188" t="s">
        <v>85</v>
      </c>
      <c r="AV827" s="188"/>
      <c r="AW827" s="188"/>
      <c r="AX827" s="188"/>
      <c r="AY827" s="188"/>
      <c r="AZ827" s="188"/>
      <c r="BA827" s="166"/>
      <c r="BB827" s="187" t="s">
        <v>84</v>
      </c>
      <c r="BC827" s="187"/>
      <c r="BD827" s="187"/>
      <c r="BE827" s="187"/>
      <c r="BF827" s="187"/>
      <c r="BG827" s="187"/>
      <c r="BH827" s="188" t="s">
        <v>85</v>
      </c>
      <c r="BI827" s="188"/>
      <c r="BJ827" s="188"/>
      <c r="BK827" s="188"/>
      <c r="BL827" s="188"/>
      <c r="BM827" s="188"/>
    </row>
    <row r="828" spans="1:65" ht="13.5" customHeight="1">
      <c r="A828" s="155"/>
      <c r="B828" s="189" t="s">
        <v>86</v>
      </c>
      <c r="C828" s="189"/>
      <c r="D828" s="189"/>
      <c r="E828" s="189"/>
      <c r="F828" s="189"/>
      <c r="G828" s="189"/>
      <c r="H828" s="190" t="s">
        <v>86</v>
      </c>
      <c r="I828" s="190"/>
      <c r="J828" s="190"/>
      <c r="K828" s="190"/>
      <c r="L828" s="190"/>
      <c r="M828" s="190"/>
      <c r="N828" s="166"/>
      <c r="O828" s="189" t="s">
        <v>86</v>
      </c>
      <c r="P828" s="189"/>
      <c r="Q828" s="189"/>
      <c r="R828" s="189"/>
      <c r="S828" s="189"/>
      <c r="T828" s="189"/>
      <c r="U828" s="190" t="s">
        <v>86</v>
      </c>
      <c r="V828" s="190"/>
      <c r="W828" s="190"/>
      <c r="X828" s="190"/>
      <c r="Y828" s="190"/>
      <c r="Z828" s="190"/>
      <c r="AA828" s="166"/>
      <c r="AB828" s="189" t="s">
        <v>86</v>
      </c>
      <c r="AC828" s="189"/>
      <c r="AD828" s="189"/>
      <c r="AE828" s="189"/>
      <c r="AF828" s="189"/>
      <c r="AG828" s="189"/>
      <c r="AH828" s="190" t="s">
        <v>86</v>
      </c>
      <c r="AI828" s="190"/>
      <c r="AJ828" s="190"/>
      <c r="AK828" s="190"/>
      <c r="AL828" s="190"/>
      <c r="AM828" s="190"/>
      <c r="AN828" s="166"/>
      <c r="AO828" s="189" t="s">
        <v>86</v>
      </c>
      <c r="AP828" s="189"/>
      <c r="AQ828" s="189"/>
      <c r="AR828" s="189"/>
      <c r="AS828" s="189"/>
      <c r="AT828" s="189"/>
      <c r="AU828" s="190" t="s">
        <v>86</v>
      </c>
      <c r="AV828" s="190"/>
      <c r="AW828" s="190"/>
      <c r="AX828" s="190"/>
      <c r="AY828" s="190"/>
      <c r="AZ828" s="190"/>
      <c r="BA828" s="166"/>
      <c r="BB828" s="189" t="s">
        <v>86</v>
      </c>
      <c r="BC828" s="189"/>
      <c r="BD828" s="189"/>
      <c r="BE828" s="189"/>
      <c r="BF828" s="189"/>
      <c r="BG828" s="189"/>
      <c r="BH828" s="190" t="s">
        <v>86</v>
      </c>
      <c r="BI828" s="190"/>
      <c r="BJ828" s="190"/>
      <c r="BK828" s="190"/>
      <c r="BL828" s="190"/>
      <c r="BM828" s="190"/>
    </row>
    <row r="829" spans="1:65" ht="13.5" customHeight="1">
      <c r="A829" s="191" t="s">
        <v>87</v>
      </c>
      <c r="B829" s="192">
        <v>1</v>
      </c>
      <c r="C829" s="193"/>
      <c r="D829" s="194"/>
      <c r="E829" s="194"/>
      <c r="F829" s="195" t="s">
        <v>88</v>
      </c>
      <c r="G829" s="195" t="s">
        <v>89</v>
      </c>
      <c r="H829" s="194">
        <v>1</v>
      </c>
      <c r="I829" s="193"/>
      <c r="J829" s="194"/>
      <c r="K829" s="194"/>
      <c r="L829" s="195" t="s">
        <v>88</v>
      </c>
      <c r="M829" s="196" t="s">
        <v>89</v>
      </c>
      <c r="N829" s="166"/>
      <c r="O829" s="192">
        <v>1</v>
      </c>
      <c r="P829" s="193"/>
      <c r="Q829" s="194"/>
      <c r="R829" s="194"/>
      <c r="S829" s="195" t="s">
        <v>88</v>
      </c>
      <c r="T829" s="195" t="s">
        <v>89</v>
      </c>
      <c r="U829" s="194">
        <v>1</v>
      </c>
      <c r="V829" s="193"/>
      <c r="W829" s="194"/>
      <c r="X829" s="194"/>
      <c r="Y829" s="195" t="s">
        <v>88</v>
      </c>
      <c r="Z829" s="196" t="s">
        <v>89</v>
      </c>
      <c r="AA829" s="166"/>
      <c r="AB829" s="192">
        <v>1</v>
      </c>
      <c r="AC829" s="193"/>
      <c r="AD829" s="194"/>
      <c r="AE829" s="194"/>
      <c r="AF829" s="195" t="s">
        <v>88</v>
      </c>
      <c r="AG829" s="195" t="s">
        <v>89</v>
      </c>
      <c r="AH829" s="194">
        <v>1</v>
      </c>
      <c r="AI829" s="193"/>
      <c r="AJ829" s="194"/>
      <c r="AK829" s="194"/>
      <c r="AL829" s="195" t="s">
        <v>88</v>
      </c>
      <c r="AM829" s="196" t="s">
        <v>89</v>
      </c>
      <c r="AN829" s="166"/>
      <c r="AO829" s="192">
        <v>1</v>
      </c>
      <c r="AP829" s="193"/>
      <c r="AQ829" s="194"/>
      <c r="AR829" s="194"/>
      <c r="AS829" s="195" t="s">
        <v>88</v>
      </c>
      <c r="AT829" s="195" t="s">
        <v>89</v>
      </c>
      <c r="AU829" s="194">
        <v>1</v>
      </c>
      <c r="AV829" s="193"/>
      <c r="AW829" s="194"/>
      <c r="AX829" s="194"/>
      <c r="AY829" s="195" t="s">
        <v>88</v>
      </c>
      <c r="AZ829" s="196" t="s">
        <v>89</v>
      </c>
      <c r="BA829" s="166"/>
      <c r="BB829" s="192">
        <v>1</v>
      </c>
      <c r="BC829" s="193"/>
      <c r="BD829" s="194"/>
      <c r="BE829" s="194"/>
      <c r="BF829" s="195" t="s">
        <v>88</v>
      </c>
      <c r="BG829" s="195" t="s">
        <v>89</v>
      </c>
      <c r="BH829" s="194">
        <v>1</v>
      </c>
      <c r="BI829" s="193"/>
      <c r="BJ829" s="194"/>
      <c r="BK829" s="194"/>
      <c r="BL829" s="195" t="s">
        <v>88</v>
      </c>
      <c r="BM829" s="196" t="s">
        <v>89</v>
      </c>
    </row>
    <row r="830" spans="1:65" ht="13.5" customHeight="1">
      <c r="A830" s="191"/>
      <c r="B830" s="192"/>
      <c r="C830" s="193"/>
      <c r="D830" s="194"/>
      <c r="E830" s="194"/>
      <c r="F830" s="195"/>
      <c r="G830" s="195"/>
      <c r="H830" s="194"/>
      <c r="I830" s="193"/>
      <c r="J830" s="194"/>
      <c r="K830" s="194"/>
      <c r="L830" s="195"/>
      <c r="M830" s="196"/>
      <c r="N830" s="166"/>
      <c r="O830" s="192"/>
      <c r="P830" s="193"/>
      <c r="Q830" s="194"/>
      <c r="R830" s="194"/>
      <c r="S830" s="195"/>
      <c r="T830" s="195"/>
      <c r="U830" s="194"/>
      <c r="V830" s="193"/>
      <c r="W830" s="194"/>
      <c r="X830" s="194"/>
      <c r="Y830" s="195"/>
      <c r="Z830" s="196"/>
      <c r="AA830" s="166"/>
      <c r="AB830" s="192"/>
      <c r="AC830" s="193"/>
      <c r="AD830" s="194"/>
      <c r="AE830" s="194"/>
      <c r="AF830" s="195"/>
      <c r="AG830" s="195"/>
      <c r="AH830" s="194"/>
      <c r="AI830" s="193"/>
      <c r="AJ830" s="194"/>
      <c r="AK830" s="194"/>
      <c r="AL830" s="195"/>
      <c r="AM830" s="196"/>
      <c r="AN830" s="166"/>
      <c r="AO830" s="192"/>
      <c r="AP830" s="193"/>
      <c r="AQ830" s="194"/>
      <c r="AR830" s="194"/>
      <c r="AS830" s="195"/>
      <c r="AT830" s="195"/>
      <c r="AU830" s="194"/>
      <c r="AV830" s="193"/>
      <c r="AW830" s="194"/>
      <c r="AX830" s="194"/>
      <c r="AY830" s="195"/>
      <c r="AZ830" s="196"/>
      <c r="BA830" s="166"/>
      <c r="BB830" s="192"/>
      <c r="BC830" s="193"/>
      <c r="BD830" s="194"/>
      <c r="BE830" s="194"/>
      <c r="BF830" s="195"/>
      <c r="BG830" s="195"/>
      <c r="BH830" s="194"/>
      <c r="BI830" s="193"/>
      <c r="BJ830" s="194"/>
      <c r="BK830" s="194"/>
      <c r="BL830" s="195"/>
      <c r="BM830" s="196"/>
    </row>
    <row r="831" spans="1:65" ht="13.5" customHeight="1">
      <c r="A831" s="191"/>
      <c r="B831" s="192">
        <v>2</v>
      </c>
      <c r="C831" s="193"/>
      <c r="D831" s="194"/>
      <c r="E831" s="194"/>
      <c r="F831" s="195"/>
      <c r="G831" s="195"/>
      <c r="H831" s="194">
        <v>2</v>
      </c>
      <c r="I831" s="193"/>
      <c r="J831" s="194"/>
      <c r="K831" s="194"/>
      <c r="L831" s="195"/>
      <c r="M831" s="196"/>
      <c r="N831" s="166"/>
      <c r="O831" s="192">
        <v>2</v>
      </c>
      <c r="P831" s="193"/>
      <c r="Q831" s="194"/>
      <c r="R831" s="194"/>
      <c r="S831" s="195"/>
      <c r="T831" s="195"/>
      <c r="U831" s="194">
        <v>2</v>
      </c>
      <c r="V831" s="193"/>
      <c r="W831" s="194"/>
      <c r="X831" s="194"/>
      <c r="Y831" s="195"/>
      <c r="Z831" s="196"/>
      <c r="AA831" s="166"/>
      <c r="AB831" s="192">
        <v>2</v>
      </c>
      <c r="AC831" s="193"/>
      <c r="AD831" s="194"/>
      <c r="AE831" s="194"/>
      <c r="AF831" s="195"/>
      <c r="AG831" s="195"/>
      <c r="AH831" s="194">
        <v>2</v>
      </c>
      <c r="AI831" s="193"/>
      <c r="AJ831" s="194"/>
      <c r="AK831" s="194"/>
      <c r="AL831" s="195"/>
      <c r="AM831" s="196"/>
      <c r="AN831" s="166"/>
      <c r="AO831" s="192">
        <v>2</v>
      </c>
      <c r="AP831" s="193"/>
      <c r="AQ831" s="194"/>
      <c r="AR831" s="194"/>
      <c r="AS831" s="195"/>
      <c r="AT831" s="195"/>
      <c r="AU831" s="194">
        <v>2</v>
      </c>
      <c r="AV831" s="193"/>
      <c r="AW831" s="194"/>
      <c r="AX831" s="194"/>
      <c r="AY831" s="195"/>
      <c r="AZ831" s="196"/>
      <c r="BA831" s="166"/>
      <c r="BB831" s="192">
        <v>2</v>
      </c>
      <c r="BC831" s="193"/>
      <c r="BD831" s="194"/>
      <c r="BE831" s="194"/>
      <c r="BF831" s="195"/>
      <c r="BG831" s="195"/>
      <c r="BH831" s="194">
        <v>2</v>
      </c>
      <c r="BI831" s="193"/>
      <c r="BJ831" s="194"/>
      <c r="BK831" s="194"/>
      <c r="BL831" s="195"/>
      <c r="BM831" s="196"/>
    </row>
    <row r="832" spans="1:65" ht="13.5" customHeight="1">
      <c r="A832" s="191"/>
      <c r="B832" s="192"/>
      <c r="C832" s="193"/>
      <c r="D832" s="194"/>
      <c r="E832" s="194"/>
      <c r="F832" s="195"/>
      <c r="G832" s="195"/>
      <c r="H832" s="194"/>
      <c r="I832" s="193"/>
      <c r="J832" s="194"/>
      <c r="K832" s="194"/>
      <c r="L832" s="195"/>
      <c r="M832" s="196"/>
      <c r="N832" s="166"/>
      <c r="O832" s="192"/>
      <c r="P832" s="193"/>
      <c r="Q832" s="194"/>
      <c r="R832" s="194"/>
      <c r="S832" s="195"/>
      <c r="T832" s="195"/>
      <c r="U832" s="194"/>
      <c r="V832" s="193"/>
      <c r="W832" s="194"/>
      <c r="X832" s="194"/>
      <c r="Y832" s="195"/>
      <c r="Z832" s="196"/>
      <c r="AA832" s="166"/>
      <c r="AB832" s="192"/>
      <c r="AC832" s="193"/>
      <c r="AD832" s="194"/>
      <c r="AE832" s="194"/>
      <c r="AF832" s="195"/>
      <c r="AG832" s="195"/>
      <c r="AH832" s="194"/>
      <c r="AI832" s="193"/>
      <c r="AJ832" s="194"/>
      <c r="AK832" s="194"/>
      <c r="AL832" s="195"/>
      <c r="AM832" s="196"/>
      <c r="AN832" s="166"/>
      <c r="AO832" s="192"/>
      <c r="AP832" s="193"/>
      <c r="AQ832" s="194"/>
      <c r="AR832" s="194"/>
      <c r="AS832" s="195"/>
      <c r="AT832" s="195"/>
      <c r="AU832" s="194"/>
      <c r="AV832" s="193"/>
      <c r="AW832" s="194"/>
      <c r="AX832" s="194"/>
      <c r="AY832" s="195"/>
      <c r="AZ832" s="196"/>
      <c r="BA832" s="166"/>
      <c r="BB832" s="192"/>
      <c r="BC832" s="193"/>
      <c r="BD832" s="194"/>
      <c r="BE832" s="194"/>
      <c r="BF832" s="195"/>
      <c r="BG832" s="195"/>
      <c r="BH832" s="194"/>
      <c r="BI832" s="193"/>
      <c r="BJ832" s="194"/>
      <c r="BK832" s="194"/>
      <c r="BL832" s="195"/>
      <c r="BM832" s="196"/>
    </row>
    <row r="833" spans="1:65" ht="13.5" customHeight="1">
      <c r="A833" s="191"/>
      <c r="B833" s="192">
        <v>3</v>
      </c>
      <c r="C833" s="193"/>
      <c r="D833" s="194"/>
      <c r="E833" s="194"/>
      <c r="F833" s="195"/>
      <c r="G833" s="195"/>
      <c r="H833" s="194">
        <v>3</v>
      </c>
      <c r="I833" s="193"/>
      <c r="J833" s="194"/>
      <c r="K833" s="194"/>
      <c r="L833" s="195"/>
      <c r="M833" s="196"/>
      <c r="N833" s="166"/>
      <c r="O833" s="192">
        <v>3</v>
      </c>
      <c r="P833" s="193"/>
      <c r="Q833" s="194"/>
      <c r="R833" s="194"/>
      <c r="S833" s="195"/>
      <c r="T833" s="195"/>
      <c r="U833" s="194">
        <v>3</v>
      </c>
      <c r="V833" s="193"/>
      <c r="W833" s="194"/>
      <c r="X833" s="194"/>
      <c r="Y833" s="195"/>
      <c r="Z833" s="196"/>
      <c r="AA833" s="166"/>
      <c r="AB833" s="192">
        <v>3</v>
      </c>
      <c r="AC833" s="193"/>
      <c r="AD833" s="194"/>
      <c r="AE833" s="194"/>
      <c r="AF833" s="195"/>
      <c r="AG833" s="195"/>
      <c r="AH833" s="194">
        <v>3</v>
      </c>
      <c r="AI833" s="193"/>
      <c r="AJ833" s="194"/>
      <c r="AK833" s="194"/>
      <c r="AL833" s="195"/>
      <c r="AM833" s="196"/>
      <c r="AN833" s="166"/>
      <c r="AO833" s="192">
        <v>3</v>
      </c>
      <c r="AP833" s="193"/>
      <c r="AQ833" s="194"/>
      <c r="AR833" s="194"/>
      <c r="AS833" s="195"/>
      <c r="AT833" s="195"/>
      <c r="AU833" s="194">
        <v>3</v>
      </c>
      <c r="AV833" s="193"/>
      <c r="AW833" s="194"/>
      <c r="AX833" s="194"/>
      <c r="AY833" s="195"/>
      <c r="AZ833" s="196"/>
      <c r="BA833" s="166"/>
      <c r="BB833" s="192">
        <v>3</v>
      </c>
      <c r="BC833" s="193"/>
      <c r="BD833" s="194"/>
      <c r="BE833" s="194"/>
      <c r="BF833" s="195"/>
      <c r="BG833" s="195"/>
      <c r="BH833" s="194">
        <v>3</v>
      </c>
      <c r="BI833" s="193"/>
      <c r="BJ833" s="194"/>
      <c r="BK833" s="194"/>
      <c r="BL833" s="195"/>
      <c r="BM833" s="196"/>
    </row>
    <row r="834" spans="1:65" ht="13.5" customHeight="1">
      <c r="A834" s="191"/>
      <c r="B834" s="192"/>
      <c r="C834" s="193"/>
      <c r="D834" s="194"/>
      <c r="E834" s="194"/>
      <c r="F834" s="195"/>
      <c r="G834" s="195"/>
      <c r="H834" s="194"/>
      <c r="I834" s="193"/>
      <c r="J834" s="194"/>
      <c r="K834" s="194"/>
      <c r="L834" s="195"/>
      <c r="M834" s="196"/>
      <c r="N834" s="166"/>
      <c r="O834" s="192"/>
      <c r="P834" s="193"/>
      <c r="Q834" s="194"/>
      <c r="R834" s="194"/>
      <c r="S834" s="195"/>
      <c r="T834" s="195"/>
      <c r="U834" s="194"/>
      <c r="V834" s="193"/>
      <c r="W834" s="194"/>
      <c r="X834" s="194"/>
      <c r="Y834" s="195"/>
      <c r="Z834" s="196"/>
      <c r="AA834" s="166"/>
      <c r="AB834" s="192"/>
      <c r="AC834" s="193"/>
      <c r="AD834" s="194"/>
      <c r="AE834" s="194"/>
      <c r="AF834" s="195"/>
      <c r="AG834" s="195"/>
      <c r="AH834" s="194"/>
      <c r="AI834" s="193"/>
      <c r="AJ834" s="194"/>
      <c r="AK834" s="194"/>
      <c r="AL834" s="195"/>
      <c r="AM834" s="196"/>
      <c r="AN834" s="166"/>
      <c r="AO834" s="192"/>
      <c r="AP834" s="193"/>
      <c r="AQ834" s="194"/>
      <c r="AR834" s="194"/>
      <c r="AS834" s="195"/>
      <c r="AT834" s="195"/>
      <c r="AU834" s="194"/>
      <c r="AV834" s="193"/>
      <c r="AW834" s="194"/>
      <c r="AX834" s="194"/>
      <c r="AY834" s="195"/>
      <c r="AZ834" s="196"/>
      <c r="BA834" s="166"/>
      <c r="BB834" s="192"/>
      <c r="BC834" s="193"/>
      <c r="BD834" s="194"/>
      <c r="BE834" s="194"/>
      <c r="BF834" s="195"/>
      <c r="BG834" s="195"/>
      <c r="BH834" s="194"/>
      <c r="BI834" s="193"/>
      <c r="BJ834" s="194"/>
      <c r="BK834" s="194"/>
      <c r="BL834" s="195"/>
      <c r="BM834" s="196"/>
    </row>
    <row r="835" spans="1:65" ht="13.5" customHeight="1">
      <c r="A835" s="191"/>
      <c r="B835" s="192">
        <v>4</v>
      </c>
      <c r="C835" s="193"/>
      <c r="D835" s="194"/>
      <c r="E835" s="194"/>
      <c r="F835" s="195"/>
      <c r="G835" s="195"/>
      <c r="H835" s="194">
        <v>4</v>
      </c>
      <c r="I835" s="193"/>
      <c r="J835" s="194"/>
      <c r="K835" s="194"/>
      <c r="L835" s="195"/>
      <c r="M835" s="196"/>
      <c r="N835" s="166"/>
      <c r="O835" s="192">
        <v>4</v>
      </c>
      <c r="P835" s="193"/>
      <c r="Q835" s="194"/>
      <c r="R835" s="194"/>
      <c r="S835" s="195"/>
      <c r="T835" s="195"/>
      <c r="U835" s="194">
        <v>4</v>
      </c>
      <c r="V835" s="193"/>
      <c r="W835" s="194"/>
      <c r="X835" s="194"/>
      <c r="Y835" s="195"/>
      <c r="Z835" s="196"/>
      <c r="AA835" s="166"/>
      <c r="AB835" s="192">
        <v>4</v>
      </c>
      <c r="AC835" s="193"/>
      <c r="AD835" s="194"/>
      <c r="AE835" s="194"/>
      <c r="AF835" s="195"/>
      <c r="AG835" s="195"/>
      <c r="AH835" s="194">
        <v>4</v>
      </c>
      <c r="AI835" s="193"/>
      <c r="AJ835" s="194"/>
      <c r="AK835" s="194"/>
      <c r="AL835" s="195"/>
      <c r="AM835" s="196"/>
      <c r="AN835" s="166"/>
      <c r="AO835" s="192">
        <v>4</v>
      </c>
      <c r="AP835" s="193"/>
      <c r="AQ835" s="194"/>
      <c r="AR835" s="194"/>
      <c r="AS835" s="195"/>
      <c r="AT835" s="195"/>
      <c r="AU835" s="194">
        <v>4</v>
      </c>
      <c r="AV835" s="193"/>
      <c r="AW835" s="194"/>
      <c r="AX835" s="194"/>
      <c r="AY835" s="195"/>
      <c r="AZ835" s="196"/>
      <c r="BA835" s="166"/>
      <c r="BB835" s="192">
        <v>4</v>
      </c>
      <c r="BC835" s="193"/>
      <c r="BD835" s="194"/>
      <c r="BE835" s="194"/>
      <c r="BF835" s="195"/>
      <c r="BG835" s="195"/>
      <c r="BH835" s="194">
        <v>4</v>
      </c>
      <c r="BI835" s="193"/>
      <c r="BJ835" s="194"/>
      <c r="BK835" s="194"/>
      <c r="BL835" s="195"/>
      <c r="BM835" s="196"/>
    </row>
    <row r="836" spans="1:65" ht="13.5" customHeight="1">
      <c r="A836" s="191"/>
      <c r="B836" s="192"/>
      <c r="C836" s="193"/>
      <c r="D836" s="194"/>
      <c r="E836" s="194"/>
      <c r="F836" s="195"/>
      <c r="G836" s="195"/>
      <c r="H836" s="194"/>
      <c r="I836" s="193"/>
      <c r="J836" s="194"/>
      <c r="K836" s="194"/>
      <c r="L836" s="195"/>
      <c r="M836" s="196"/>
      <c r="N836" s="166"/>
      <c r="O836" s="192"/>
      <c r="P836" s="193"/>
      <c r="Q836" s="194"/>
      <c r="R836" s="194"/>
      <c r="S836" s="195"/>
      <c r="T836" s="195"/>
      <c r="U836" s="194"/>
      <c r="V836" s="193"/>
      <c r="W836" s="194"/>
      <c r="X836" s="194"/>
      <c r="Y836" s="195"/>
      <c r="Z836" s="196"/>
      <c r="AA836" s="166"/>
      <c r="AB836" s="192"/>
      <c r="AC836" s="193"/>
      <c r="AD836" s="194"/>
      <c r="AE836" s="194"/>
      <c r="AF836" s="195"/>
      <c r="AG836" s="195"/>
      <c r="AH836" s="194"/>
      <c r="AI836" s="193"/>
      <c r="AJ836" s="194"/>
      <c r="AK836" s="194"/>
      <c r="AL836" s="195"/>
      <c r="AM836" s="196"/>
      <c r="AN836" s="166"/>
      <c r="AO836" s="192"/>
      <c r="AP836" s="193"/>
      <c r="AQ836" s="194"/>
      <c r="AR836" s="194"/>
      <c r="AS836" s="195"/>
      <c r="AT836" s="195"/>
      <c r="AU836" s="194"/>
      <c r="AV836" s="193"/>
      <c r="AW836" s="194"/>
      <c r="AX836" s="194"/>
      <c r="AY836" s="195"/>
      <c r="AZ836" s="196"/>
      <c r="BA836" s="166"/>
      <c r="BB836" s="192"/>
      <c r="BC836" s="193"/>
      <c r="BD836" s="194"/>
      <c r="BE836" s="194"/>
      <c r="BF836" s="195"/>
      <c r="BG836" s="195"/>
      <c r="BH836" s="194"/>
      <c r="BI836" s="193"/>
      <c r="BJ836" s="194"/>
      <c r="BK836" s="194"/>
      <c r="BL836" s="195"/>
      <c r="BM836" s="196"/>
    </row>
    <row r="837" spans="1:65" ht="13.5" customHeight="1">
      <c r="A837" s="191"/>
      <c r="B837" s="192">
        <v>5</v>
      </c>
      <c r="C837" s="193"/>
      <c r="D837" s="194"/>
      <c r="E837" s="194"/>
      <c r="F837" s="195"/>
      <c r="G837" s="195"/>
      <c r="H837" s="194">
        <v>5</v>
      </c>
      <c r="I837" s="193"/>
      <c r="J837" s="194"/>
      <c r="K837" s="194"/>
      <c r="L837" s="195"/>
      <c r="M837" s="196"/>
      <c r="N837" s="166"/>
      <c r="O837" s="192">
        <v>5</v>
      </c>
      <c r="P837" s="193"/>
      <c r="Q837" s="194"/>
      <c r="R837" s="194"/>
      <c r="S837" s="195"/>
      <c r="T837" s="195"/>
      <c r="U837" s="194">
        <v>5</v>
      </c>
      <c r="V837" s="193"/>
      <c r="W837" s="194"/>
      <c r="X837" s="194"/>
      <c r="Y837" s="195"/>
      <c r="Z837" s="196"/>
      <c r="AA837" s="166"/>
      <c r="AB837" s="192">
        <v>5</v>
      </c>
      <c r="AC837" s="193"/>
      <c r="AD837" s="194"/>
      <c r="AE837" s="194"/>
      <c r="AF837" s="195"/>
      <c r="AG837" s="195"/>
      <c r="AH837" s="194">
        <v>5</v>
      </c>
      <c r="AI837" s="193"/>
      <c r="AJ837" s="194"/>
      <c r="AK837" s="194"/>
      <c r="AL837" s="195"/>
      <c r="AM837" s="196"/>
      <c r="AN837" s="166"/>
      <c r="AO837" s="192">
        <v>5</v>
      </c>
      <c r="AP837" s="193"/>
      <c r="AQ837" s="194"/>
      <c r="AR837" s="194"/>
      <c r="AS837" s="195"/>
      <c r="AT837" s="195"/>
      <c r="AU837" s="194">
        <v>5</v>
      </c>
      <c r="AV837" s="193"/>
      <c r="AW837" s="194"/>
      <c r="AX837" s="194"/>
      <c r="AY837" s="195"/>
      <c r="AZ837" s="196"/>
      <c r="BA837" s="166"/>
      <c r="BB837" s="192">
        <v>5</v>
      </c>
      <c r="BC837" s="193"/>
      <c r="BD837" s="194"/>
      <c r="BE837" s="194"/>
      <c r="BF837" s="195"/>
      <c r="BG837" s="195"/>
      <c r="BH837" s="194">
        <v>5</v>
      </c>
      <c r="BI837" s="193"/>
      <c r="BJ837" s="194"/>
      <c r="BK837" s="194"/>
      <c r="BL837" s="195"/>
      <c r="BM837" s="196"/>
    </row>
    <row r="838" spans="1:65" ht="13.5" customHeight="1">
      <c r="A838" s="191"/>
      <c r="B838" s="192"/>
      <c r="C838" s="193"/>
      <c r="D838" s="194"/>
      <c r="E838" s="194"/>
      <c r="F838" s="195"/>
      <c r="G838" s="195"/>
      <c r="H838" s="194"/>
      <c r="I838" s="193"/>
      <c r="J838" s="194"/>
      <c r="K838" s="194"/>
      <c r="L838" s="195"/>
      <c r="M838" s="196"/>
      <c r="N838" s="166"/>
      <c r="O838" s="192"/>
      <c r="P838" s="193"/>
      <c r="Q838" s="194"/>
      <c r="R838" s="194"/>
      <c r="S838" s="195"/>
      <c r="T838" s="195"/>
      <c r="U838" s="194"/>
      <c r="V838" s="193"/>
      <c r="W838" s="194"/>
      <c r="X838" s="194"/>
      <c r="Y838" s="195"/>
      <c r="Z838" s="196"/>
      <c r="AA838" s="166"/>
      <c r="AB838" s="192"/>
      <c r="AC838" s="193"/>
      <c r="AD838" s="194"/>
      <c r="AE838" s="194"/>
      <c r="AF838" s="195"/>
      <c r="AG838" s="195"/>
      <c r="AH838" s="194"/>
      <c r="AI838" s="193"/>
      <c r="AJ838" s="194"/>
      <c r="AK838" s="194"/>
      <c r="AL838" s="195"/>
      <c r="AM838" s="196"/>
      <c r="AN838" s="166"/>
      <c r="AO838" s="192"/>
      <c r="AP838" s="193"/>
      <c r="AQ838" s="194"/>
      <c r="AR838" s="194"/>
      <c r="AS838" s="195"/>
      <c r="AT838" s="195"/>
      <c r="AU838" s="194"/>
      <c r="AV838" s="193"/>
      <c r="AW838" s="194"/>
      <c r="AX838" s="194"/>
      <c r="AY838" s="195"/>
      <c r="AZ838" s="196"/>
      <c r="BA838" s="166"/>
      <c r="BB838" s="192"/>
      <c r="BC838" s="193"/>
      <c r="BD838" s="194"/>
      <c r="BE838" s="194"/>
      <c r="BF838" s="195"/>
      <c r="BG838" s="195"/>
      <c r="BH838" s="194"/>
      <c r="BI838" s="193"/>
      <c r="BJ838" s="194"/>
      <c r="BK838" s="194"/>
      <c r="BL838" s="195"/>
      <c r="BM838" s="196"/>
    </row>
    <row r="839" spans="1:65" ht="13.5" customHeight="1">
      <c r="A839" s="191"/>
      <c r="B839" s="192">
        <v>6</v>
      </c>
      <c r="C839" s="193"/>
      <c r="D839" s="194"/>
      <c r="E839" s="194"/>
      <c r="F839" s="195"/>
      <c r="G839" s="195"/>
      <c r="H839" s="194">
        <v>6</v>
      </c>
      <c r="I839" s="193"/>
      <c r="J839" s="194"/>
      <c r="K839" s="194"/>
      <c r="L839" s="195"/>
      <c r="M839" s="196"/>
      <c r="N839" s="166"/>
      <c r="O839" s="192">
        <v>6</v>
      </c>
      <c r="P839" s="193"/>
      <c r="Q839" s="194"/>
      <c r="R839" s="194"/>
      <c r="S839" s="195"/>
      <c r="T839" s="195"/>
      <c r="U839" s="194">
        <v>6</v>
      </c>
      <c r="V839" s="193"/>
      <c r="W839" s="194"/>
      <c r="X839" s="194"/>
      <c r="Y839" s="195"/>
      <c r="Z839" s="196"/>
      <c r="AA839" s="166"/>
      <c r="AB839" s="192">
        <v>6</v>
      </c>
      <c r="AC839" s="193"/>
      <c r="AD839" s="194"/>
      <c r="AE839" s="194"/>
      <c r="AF839" s="195"/>
      <c r="AG839" s="195"/>
      <c r="AH839" s="194">
        <v>6</v>
      </c>
      <c r="AI839" s="193"/>
      <c r="AJ839" s="194"/>
      <c r="AK839" s="194"/>
      <c r="AL839" s="195"/>
      <c r="AM839" s="196"/>
      <c r="AN839" s="166"/>
      <c r="AO839" s="192">
        <v>6</v>
      </c>
      <c r="AP839" s="193"/>
      <c r="AQ839" s="194"/>
      <c r="AR839" s="194"/>
      <c r="AS839" s="195"/>
      <c r="AT839" s="195"/>
      <c r="AU839" s="194">
        <v>6</v>
      </c>
      <c r="AV839" s="193"/>
      <c r="AW839" s="194"/>
      <c r="AX839" s="194"/>
      <c r="AY839" s="195"/>
      <c r="AZ839" s="196"/>
      <c r="BA839" s="166"/>
      <c r="BB839" s="192">
        <v>6</v>
      </c>
      <c r="BC839" s="193"/>
      <c r="BD839" s="194"/>
      <c r="BE839" s="194"/>
      <c r="BF839" s="195"/>
      <c r="BG839" s="195"/>
      <c r="BH839" s="194">
        <v>6</v>
      </c>
      <c r="BI839" s="193"/>
      <c r="BJ839" s="194"/>
      <c r="BK839" s="194"/>
      <c r="BL839" s="195"/>
      <c r="BM839" s="196"/>
    </row>
    <row r="840" spans="1:65" ht="13.5" customHeight="1">
      <c r="A840" s="191"/>
      <c r="B840" s="192"/>
      <c r="C840" s="193"/>
      <c r="D840" s="194"/>
      <c r="E840" s="194"/>
      <c r="F840" s="195"/>
      <c r="G840" s="195"/>
      <c r="H840" s="194"/>
      <c r="I840" s="193"/>
      <c r="J840" s="194"/>
      <c r="K840" s="194"/>
      <c r="L840" s="195"/>
      <c r="M840" s="196"/>
      <c r="N840" s="166"/>
      <c r="O840" s="192"/>
      <c r="P840" s="193"/>
      <c r="Q840" s="194"/>
      <c r="R840" s="194"/>
      <c r="S840" s="195"/>
      <c r="T840" s="195"/>
      <c r="U840" s="194"/>
      <c r="V840" s="193"/>
      <c r="W840" s="194"/>
      <c r="X840" s="194"/>
      <c r="Y840" s="195"/>
      <c r="Z840" s="196"/>
      <c r="AA840" s="166"/>
      <c r="AB840" s="192"/>
      <c r="AC840" s="193"/>
      <c r="AD840" s="194"/>
      <c r="AE840" s="194"/>
      <c r="AF840" s="195"/>
      <c r="AG840" s="195"/>
      <c r="AH840" s="194"/>
      <c r="AI840" s="193"/>
      <c r="AJ840" s="194"/>
      <c r="AK840" s="194"/>
      <c r="AL840" s="195"/>
      <c r="AM840" s="196"/>
      <c r="AN840" s="166"/>
      <c r="AO840" s="192"/>
      <c r="AP840" s="193"/>
      <c r="AQ840" s="194"/>
      <c r="AR840" s="194"/>
      <c r="AS840" s="195"/>
      <c r="AT840" s="195"/>
      <c r="AU840" s="194"/>
      <c r="AV840" s="193"/>
      <c r="AW840" s="194"/>
      <c r="AX840" s="194"/>
      <c r="AY840" s="195"/>
      <c r="AZ840" s="196"/>
      <c r="BA840" s="166"/>
      <c r="BB840" s="192"/>
      <c r="BC840" s="193"/>
      <c r="BD840" s="194"/>
      <c r="BE840" s="194"/>
      <c r="BF840" s="195"/>
      <c r="BG840" s="195"/>
      <c r="BH840" s="194"/>
      <c r="BI840" s="193"/>
      <c r="BJ840" s="194"/>
      <c r="BK840" s="194"/>
      <c r="BL840" s="195"/>
      <c r="BM840" s="196"/>
    </row>
    <row r="841" spans="1:65" ht="13.5" customHeight="1">
      <c r="A841" s="197"/>
      <c r="B841" s="198" t="s">
        <v>90</v>
      </c>
      <c r="C841" s="198"/>
      <c r="D841" s="199" t="s">
        <v>91</v>
      </c>
      <c r="E841" s="199"/>
      <c r="F841" s="200"/>
      <c r="G841" s="200"/>
      <c r="H841" s="199" t="s">
        <v>90</v>
      </c>
      <c r="I841" s="199"/>
      <c r="J841" s="199" t="s">
        <v>91</v>
      </c>
      <c r="K841" s="199"/>
      <c r="L841" s="201"/>
      <c r="M841" s="201"/>
      <c r="N841" s="166"/>
      <c r="O841" s="198" t="s">
        <v>90</v>
      </c>
      <c r="P841" s="198"/>
      <c r="Q841" s="199" t="s">
        <v>91</v>
      </c>
      <c r="R841" s="199"/>
      <c r="S841" s="200"/>
      <c r="T841" s="200"/>
      <c r="U841" s="202" t="s">
        <v>90</v>
      </c>
      <c r="V841" s="202"/>
      <c r="W841" s="202" t="s">
        <v>91</v>
      </c>
      <c r="X841" s="202"/>
      <c r="Y841" s="201"/>
      <c r="Z841" s="201"/>
      <c r="AA841" s="166"/>
      <c r="AB841" s="203" t="s">
        <v>90</v>
      </c>
      <c r="AC841" s="203"/>
      <c r="AD841" s="202" t="s">
        <v>91</v>
      </c>
      <c r="AE841" s="202"/>
      <c r="AF841" s="200"/>
      <c r="AG841" s="200"/>
      <c r="AH841" s="202" t="s">
        <v>90</v>
      </c>
      <c r="AI841" s="202"/>
      <c r="AJ841" s="202" t="s">
        <v>91</v>
      </c>
      <c r="AK841" s="202"/>
      <c r="AL841" s="201"/>
      <c r="AM841" s="201"/>
      <c r="AN841" s="166"/>
      <c r="AO841" s="203" t="s">
        <v>90</v>
      </c>
      <c r="AP841" s="203"/>
      <c r="AQ841" s="202" t="s">
        <v>91</v>
      </c>
      <c r="AR841" s="202"/>
      <c r="AS841" s="200"/>
      <c r="AT841" s="200"/>
      <c r="AU841" s="202" t="s">
        <v>90</v>
      </c>
      <c r="AV841" s="202"/>
      <c r="AW841" s="202" t="s">
        <v>91</v>
      </c>
      <c r="AX841" s="202"/>
      <c r="AY841" s="201"/>
      <c r="AZ841" s="201"/>
      <c r="BA841" s="166"/>
      <c r="BB841" s="203" t="s">
        <v>90</v>
      </c>
      <c r="BC841" s="203"/>
      <c r="BD841" s="202" t="s">
        <v>91</v>
      </c>
      <c r="BE841" s="202"/>
      <c r="BF841" s="204"/>
      <c r="BG841" s="204"/>
      <c r="BH841" s="202" t="s">
        <v>90</v>
      </c>
      <c r="BI841" s="202"/>
      <c r="BJ841" s="202" t="s">
        <v>91</v>
      </c>
      <c r="BK841" s="202"/>
      <c r="BL841" s="205"/>
      <c r="BM841" s="205"/>
    </row>
    <row r="842" spans="1:65" ht="10.5" customHeight="1">
      <c r="A842" s="155"/>
      <c r="B842" s="206"/>
      <c r="C842" s="166"/>
      <c r="D842" s="206"/>
      <c r="E842" s="206"/>
      <c r="F842" s="207"/>
      <c r="G842" s="207"/>
      <c r="H842" s="206"/>
      <c r="I842" s="166"/>
      <c r="J842" s="206"/>
      <c r="K842" s="206"/>
      <c r="L842" s="207"/>
      <c r="M842" s="207"/>
      <c r="N842" s="166"/>
      <c r="O842" s="206"/>
      <c r="P842" s="166"/>
      <c r="Q842" s="206"/>
      <c r="R842" s="206"/>
      <c r="S842" s="207"/>
      <c r="T842" s="207"/>
      <c r="U842" s="206"/>
      <c r="V842" s="166"/>
      <c r="W842" s="206"/>
      <c r="X842" s="206"/>
      <c r="Y842" s="207"/>
      <c r="Z842" s="207"/>
      <c r="AA842" s="166"/>
      <c r="AB842" s="206"/>
      <c r="AC842" s="166"/>
      <c r="AD842" s="206"/>
      <c r="AE842" s="206"/>
      <c r="AF842" s="207"/>
      <c r="AG842" s="207"/>
      <c r="AH842" s="206"/>
      <c r="AI842" s="166"/>
      <c r="AJ842" s="206"/>
      <c r="AK842" s="206"/>
      <c r="AL842" s="207"/>
      <c r="AM842" s="207"/>
      <c r="AN842" s="166"/>
      <c r="AO842" s="206"/>
      <c r="AP842" s="166"/>
      <c r="AQ842" s="206"/>
      <c r="AR842" s="206"/>
      <c r="AS842" s="207"/>
      <c r="AT842" s="207"/>
      <c r="AU842" s="206"/>
      <c r="AV842" s="166"/>
      <c r="AW842" s="206"/>
      <c r="AX842" s="206"/>
      <c r="AY842" s="207"/>
      <c r="AZ842" s="207"/>
      <c r="BA842" s="166"/>
      <c r="BB842" s="206"/>
      <c r="BC842" s="166"/>
      <c r="BD842" s="206"/>
      <c r="BE842" s="206"/>
      <c r="BF842" s="207"/>
      <c r="BG842" s="207"/>
      <c r="BH842" s="206"/>
      <c r="BI842" s="166"/>
      <c r="BJ842" s="206"/>
      <c r="BK842" s="206"/>
      <c r="BL842" s="207"/>
      <c r="BM842" s="208"/>
    </row>
    <row r="843" spans="1:65" ht="15" customHeight="1">
      <c r="A843" s="209" t="s">
        <v>92</v>
      </c>
      <c r="B843" s="209"/>
      <c r="C843" s="209"/>
      <c r="D843" s="209"/>
      <c r="E843" s="210" t="str">
        <f>O823</f>
        <v>SK Třebín B</v>
      </c>
      <c r="F843" s="210"/>
      <c r="G843" s="210"/>
      <c r="H843" s="210"/>
      <c r="I843" s="210"/>
      <c r="J843" s="210"/>
      <c r="K843" s="210"/>
      <c r="L843" s="211" t="s">
        <v>93</v>
      </c>
      <c r="M843" s="211"/>
      <c r="N843" s="211"/>
      <c r="O843" s="211"/>
      <c r="P843" s="211"/>
      <c r="Q843" s="295" t="str">
        <f aca="true" t="shared" si="18" ref="Q843">AB823</f>
        <v>TJ Kralupy</v>
      </c>
      <c r="R843" s="295"/>
      <c r="S843" s="295"/>
      <c r="T843" s="295"/>
      <c r="U843" s="295"/>
      <c r="V843" s="295"/>
      <c r="W843" s="213" t="s">
        <v>94</v>
      </c>
      <c r="X843" s="213"/>
      <c r="Y843" s="213"/>
      <c r="Z843" s="166"/>
      <c r="AA843" s="214" t="s">
        <v>95</v>
      </c>
      <c r="AB843" s="214"/>
      <c r="AC843" s="214"/>
      <c r="AD843" s="214"/>
      <c r="AE843" s="214"/>
      <c r="AF843" s="215" t="s">
        <v>96</v>
      </c>
      <c r="AG843" s="216" t="s">
        <v>97</v>
      </c>
      <c r="AH843" s="166"/>
      <c r="AI843" s="217" t="s">
        <v>98</v>
      </c>
      <c r="AJ843" s="218"/>
      <c r="AK843" s="218"/>
      <c r="AL843" s="218"/>
      <c r="AM843" s="218"/>
      <c r="AN843" s="218"/>
      <c r="AO843" s="218"/>
      <c r="AP843" s="218"/>
      <c r="AQ843" s="218"/>
      <c r="AR843" s="218"/>
      <c r="AS843" s="218"/>
      <c r="AT843" s="218"/>
      <c r="AU843" s="218"/>
      <c r="AV843" s="218"/>
      <c r="AW843" s="218"/>
      <c r="AX843" s="218"/>
      <c r="AY843" s="218"/>
      <c r="AZ843" s="218"/>
      <c r="BA843" s="218"/>
      <c r="BB843" s="166"/>
      <c r="BC843" s="166"/>
      <c r="BD843" s="166"/>
      <c r="BE843" s="166"/>
      <c r="BF843" s="166"/>
      <c r="BG843" s="166"/>
      <c r="BH843" s="166"/>
      <c r="BI843" s="166"/>
      <c r="BJ843" s="166"/>
      <c r="BK843" s="166"/>
      <c r="BL843" s="166"/>
      <c r="BM843" s="219"/>
    </row>
    <row r="844" spans="1:65" ht="15" customHeight="1">
      <c r="A844" s="220" t="s">
        <v>99</v>
      </c>
      <c r="B844" s="220"/>
      <c r="C844" s="220"/>
      <c r="D844" s="220"/>
      <c r="E844" s="220"/>
      <c r="F844" s="220"/>
      <c r="G844" s="220"/>
      <c r="H844" s="220"/>
      <c r="I844" s="220"/>
      <c r="J844" s="221" t="s">
        <v>100</v>
      </c>
      <c r="K844" s="221"/>
      <c r="L844" s="222" t="s">
        <v>99</v>
      </c>
      <c r="M844" s="222"/>
      <c r="N844" s="222"/>
      <c r="O844" s="222"/>
      <c r="P844" s="222"/>
      <c r="Q844" s="222"/>
      <c r="R844" s="222"/>
      <c r="S844" s="222"/>
      <c r="T844" s="222"/>
      <c r="U844" s="223" t="s">
        <v>100</v>
      </c>
      <c r="V844" s="223"/>
      <c r="W844" s="224" t="s">
        <v>101</v>
      </c>
      <c r="X844" s="225" t="s">
        <v>102</v>
      </c>
      <c r="Y844" s="225" t="s">
        <v>103</v>
      </c>
      <c r="Z844" s="225"/>
      <c r="AA844" s="225" t="s">
        <v>104</v>
      </c>
      <c r="AB844" s="226" t="s">
        <v>105</v>
      </c>
      <c r="AC844" s="227" t="s">
        <v>106</v>
      </c>
      <c r="AD844" s="228" t="s">
        <v>107</v>
      </c>
      <c r="AE844" s="228"/>
      <c r="AF844" s="228"/>
      <c r="AG844" s="228"/>
      <c r="AH844" s="145"/>
      <c r="AI844" s="229"/>
      <c r="AJ844" s="229"/>
      <c r="AK844" s="229"/>
      <c r="AL844" s="229"/>
      <c r="AM844" s="229"/>
      <c r="AN844" s="229"/>
      <c r="AO844" s="229"/>
      <c r="AP844" s="229"/>
      <c r="AQ844" s="229"/>
      <c r="AR844" s="229"/>
      <c r="AS844" s="229"/>
      <c r="AT844" s="229"/>
      <c r="AU844" s="229"/>
      <c r="AV844" s="229"/>
      <c r="AW844" s="229"/>
      <c r="AX844" s="229"/>
      <c r="AY844" s="229"/>
      <c r="AZ844" s="229"/>
      <c r="BA844" s="229"/>
      <c r="BB844" s="145"/>
      <c r="BC844" s="230" t="s">
        <v>108</v>
      </c>
      <c r="BD844" s="230"/>
      <c r="BE844" s="230"/>
      <c r="BF844" s="230"/>
      <c r="BG844" s="230"/>
      <c r="BH844" s="230"/>
      <c r="BI844" s="230"/>
      <c r="BJ844" s="230"/>
      <c r="BK844" s="230"/>
      <c r="BL844" s="230"/>
      <c r="BM844" s="230"/>
    </row>
    <row r="845" spans="1:65" ht="15" customHeight="1">
      <c r="A845" s="232"/>
      <c r="B845" s="232"/>
      <c r="C845" s="232"/>
      <c r="D845" s="232"/>
      <c r="E845" s="232"/>
      <c r="F845" s="232"/>
      <c r="G845" s="232"/>
      <c r="H845" s="232"/>
      <c r="I845" s="232"/>
      <c r="J845" s="233"/>
      <c r="K845" s="233"/>
      <c r="L845" s="234"/>
      <c r="M845" s="234"/>
      <c r="N845" s="234"/>
      <c r="O845" s="234"/>
      <c r="P845" s="234"/>
      <c r="Q845" s="234"/>
      <c r="R845" s="234"/>
      <c r="S845" s="234"/>
      <c r="T845" s="234"/>
      <c r="U845" s="233"/>
      <c r="V845" s="233"/>
      <c r="W845" s="235"/>
      <c r="X845" s="193"/>
      <c r="Y845" s="194"/>
      <c r="Z845" s="194"/>
      <c r="AA845" s="193"/>
      <c r="AB845" s="193"/>
      <c r="AC845" s="193"/>
      <c r="AD845" s="236"/>
      <c r="AE845" s="236"/>
      <c r="AF845" s="236"/>
      <c r="AG845" s="236"/>
      <c r="AH845" s="166"/>
      <c r="AI845" s="229"/>
      <c r="AJ845" s="229"/>
      <c r="AK845" s="229"/>
      <c r="AL845" s="229"/>
      <c r="AM845" s="229"/>
      <c r="AN845" s="229"/>
      <c r="AO845" s="229"/>
      <c r="AP845" s="229"/>
      <c r="AQ845" s="229"/>
      <c r="AR845" s="229"/>
      <c r="AS845" s="229"/>
      <c r="AT845" s="229"/>
      <c r="AU845" s="229"/>
      <c r="AV845" s="229"/>
      <c r="AW845" s="229"/>
      <c r="AX845" s="229"/>
      <c r="AY845" s="229"/>
      <c r="AZ845" s="229"/>
      <c r="BA845" s="229"/>
      <c r="BB845" s="166"/>
      <c r="BC845" s="232"/>
      <c r="BD845" s="232"/>
      <c r="BE845" s="232"/>
      <c r="BF845" s="237" t="s">
        <v>96</v>
      </c>
      <c r="BG845" s="237"/>
      <c r="BH845" s="237"/>
      <c r="BI845" s="237" t="s">
        <v>97</v>
      </c>
      <c r="BJ845" s="237"/>
      <c r="BK845" s="238" t="s">
        <v>109</v>
      </c>
      <c r="BL845" s="238"/>
      <c r="BM845" s="238"/>
    </row>
    <row r="846" spans="1:65" ht="15" customHeight="1">
      <c r="A846" s="232"/>
      <c r="B846" s="232"/>
      <c r="C846" s="232"/>
      <c r="D846" s="232"/>
      <c r="E846" s="232"/>
      <c r="F846" s="232"/>
      <c r="G846" s="232"/>
      <c r="H846" s="232"/>
      <c r="I846" s="232"/>
      <c r="J846" s="233"/>
      <c r="K846" s="233"/>
      <c r="L846" s="239"/>
      <c r="M846" s="239"/>
      <c r="N846" s="239"/>
      <c r="O846" s="239"/>
      <c r="P846" s="239"/>
      <c r="Q846" s="239"/>
      <c r="R846" s="239"/>
      <c r="S846" s="239"/>
      <c r="T846" s="239"/>
      <c r="U846" s="233"/>
      <c r="V846" s="233"/>
      <c r="W846" s="235"/>
      <c r="X846" s="193"/>
      <c r="Y846" s="194"/>
      <c r="Z846" s="194"/>
      <c r="AA846" s="193"/>
      <c r="AB846" s="193"/>
      <c r="AC846" s="193"/>
      <c r="AD846" s="236"/>
      <c r="AE846" s="236"/>
      <c r="AF846" s="236"/>
      <c r="AG846" s="236"/>
      <c r="AH846" s="166"/>
      <c r="AI846" s="229"/>
      <c r="AJ846" s="229"/>
      <c r="AK846" s="229"/>
      <c r="AL846" s="229"/>
      <c r="AM846" s="229"/>
      <c r="AN846" s="229"/>
      <c r="AO846" s="229"/>
      <c r="AP846" s="229"/>
      <c r="AQ846" s="229"/>
      <c r="AR846" s="229"/>
      <c r="AS846" s="229"/>
      <c r="AT846" s="229"/>
      <c r="AU846" s="229"/>
      <c r="AV846" s="229"/>
      <c r="AW846" s="229"/>
      <c r="AX846" s="229"/>
      <c r="AY846" s="229"/>
      <c r="AZ846" s="229"/>
      <c r="BA846" s="229"/>
      <c r="BB846" s="166"/>
      <c r="BC846" s="189" t="s">
        <v>79</v>
      </c>
      <c r="BD846" s="189"/>
      <c r="BE846" s="189"/>
      <c r="BF846" s="240"/>
      <c r="BG846" s="241"/>
      <c r="BH846" s="242"/>
      <c r="BI846" s="240"/>
      <c r="BJ846" s="242"/>
      <c r="BK846" s="240"/>
      <c r="BL846" s="241"/>
      <c r="BM846" s="243"/>
    </row>
    <row r="847" spans="1:65" ht="15" customHeight="1">
      <c r="A847" s="232"/>
      <c r="B847" s="232"/>
      <c r="C847" s="232"/>
      <c r="D847" s="232"/>
      <c r="E847" s="232"/>
      <c r="F847" s="232"/>
      <c r="G847" s="232"/>
      <c r="H847" s="232"/>
      <c r="I847" s="232"/>
      <c r="J847" s="233"/>
      <c r="K847" s="233"/>
      <c r="L847" s="239"/>
      <c r="M847" s="239"/>
      <c r="N847" s="239"/>
      <c r="O847" s="239"/>
      <c r="P847" s="239"/>
      <c r="Q847" s="239"/>
      <c r="R847" s="239"/>
      <c r="S847" s="239"/>
      <c r="T847" s="239"/>
      <c r="U847" s="233"/>
      <c r="V847" s="233"/>
      <c r="W847" s="235"/>
      <c r="X847" s="193"/>
      <c r="Y847" s="194"/>
      <c r="Z847" s="194"/>
      <c r="AA847" s="193"/>
      <c r="AB847" s="193"/>
      <c r="AC847" s="193"/>
      <c r="AD847" s="236"/>
      <c r="AE847" s="236"/>
      <c r="AF847" s="236"/>
      <c r="AG847" s="236"/>
      <c r="AH847" s="166"/>
      <c r="AI847" s="229"/>
      <c r="AJ847" s="229"/>
      <c r="AK847" s="229"/>
      <c r="AL847" s="229"/>
      <c r="AM847" s="229"/>
      <c r="AN847" s="229"/>
      <c r="AO847" s="229"/>
      <c r="AP847" s="229"/>
      <c r="AQ847" s="229"/>
      <c r="AR847" s="229"/>
      <c r="AS847" s="229"/>
      <c r="AT847" s="229"/>
      <c r="AU847" s="229"/>
      <c r="AV847" s="229"/>
      <c r="AW847" s="229"/>
      <c r="AX847" s="229"/>
      <c r="AY847" s="229"/>
      <c r="AZ847" s="229"/>
      <c r="BA847" s="229"/>
      <c r="BB847" s="166"/>
      <c r="BC847" s="189" t="s">
        <v>80</v>
      </c>
      <c r="BD847" s="189"/>
      <c r="BE847" s="189"/>
      <c r="BF847" s="244"/>
      <c r="BG847" s="245"/>
      <c r="BH847" s="246"/>
      <c r="BI847" s="244"/>
      <c r="BJ847" s="246"/>
      <c r="BK847" s="240"/>
      <c r="BL847" s="241"/>
      <c r="BM847" s="243"/>
    </row>
    <row r="848" spans="1:65" ht="15" customHeight="1">
      <c r="A848" s="232"/>
      <c r="B848" s="232"/>
      <c r="C848" s="232"/>
      <c r="D848" s="232"/>
      <c r="E848" s="232"/>
      <c r="F848" s="232"/>
      <c r="G848" s="232"/>
      <c r="H848" s="232"/>
      <c r="I848" s="232"/>
      <c r="J848" s="233"/>
      <c r="K848" s="233"/>
      <c r="L848" s="239"/>
      <c r="M848" s="239"/>
      <c r="N848" s="239"/>
      <c r="O848" s="239"/>
      <c r="P848" s="239"/>
      <c r="Q848" s="239"/>
      <c r="R848" s="239"/>
      <c r="S848" s="239"/>
      <c r="T848" s="239"/>
      <c r="U848" s="233"/>
      <c r="V848" s="233"/>
      <c r="W848" s="235"/>
      <c r="X848" s="193"/>
      <c r="Y848" s="194"/>
      <c r="Z848" s="194"/>
      <c r="AA848" s="193"/>
      <c r="AB848" s="193"/>
      <c r="AC848" s="193"/>
      <c r="AD848" s="236"/>
      <c r="AE848" s="236"/>
      <c r="AF848" s="236"/>
      <c r="AG848" s="236"/>
      <c r="AH848" s="166"/>
      <c r="AI848" s="229"/>
      <c r="AJ848" s="229"/>
      <c r="AK848" s="229"/>
      <c r="AL848" s="229"/>
      <c r="AM848" s="229"/>
      <c r="AN848" s="229"/>
      <c r="AO848" s="229"/>
      <c r="AP848" s="229"/>
      <c r="AQ848" s="229"/>
      <c r="AR848" s="229"/>
      <c r="AS848" s="229"/>
      <c r="AT848" s="229"/>
      <c r="AU848" s="229"/>
      <c r="AV848" s="229"/>
      <c r="AW848" s="229"/>
      <c r="AX848" s="229"/>
      <c r="AY848" s="229"/>
      <c r="AZ848" s="229"/>
      <c r="BA848" s="229"/>
      <c r="BB848" s="166"/>
      <c r="BC848" s="189" t="s">
        <v>81</v>
      </c>
      <c r="BD848" s="189"/>
      <c r="BE848" s="189"/>
      <c r="BF848" s="244"/>
      <c r="BG848" s="245"/>
      <c r="BH848" s="246"/>
      <c r="BI848" s="244"/>
      <c r="BJ848" s="246"/>
      <c r="BK848" s="240"/>
      <c r="BL848" s="241"/>
      <c r="BM848" s="243"/>
    </row>
    <row r="849" spans="1:65" ht="15" customHeight="1">
      <c r="A849" s="232"/>
      <c r="B849" s="232"/>
      <c r="C849" s="232"/>
      <c r="D849" s="232"/>
      <c r="E849" s="232"/>
      <c r="F849" s="232"/>
      <c r="G849" s="232"/>
      <c r="H849" s="232"/>
      <c r="I849" s="232"/>
      <c r="J849" s="233"/>
      <c r="K849" s="233"/>
      <c r="L849" s="239"/>
      <c r="M849" s="239"/>
      <c r="N849" s="239"/>
      <c r="O849" s="239"/>
      <c r="P849" s="239"/>
      <c r="Q849" s="239"/>
      <c r="R849" s="239"/>
      <c r="S849" s="239"/>
      <c r="T849" s="239"/>
      <c r="U849" s="233"/>
      <c r="V849" s="233"/>
      <c r="W849" s="235"/>
      <c r="X849" s="193"/>
      <c r="Y849" s="194"/>
      <c r="Z849" s="194"/>
      <c r="AA849" s="193"/>
      <c r="AB849" s="193"/>
      <c r="AC849" s="193"/>
      <c r="AD849" s="236"/>
      <c r="AE849" s="236"/>
      <c r="AF849" s="236"/>
      <c r="AG849" s="236"/>
      <c r="AH849" s="166"/>
      <c r="AI849" s="229"/>
      <c r="AJ849" s="229"/>
      <c r="AK849" s="229"/>
      <c r="AL849" s="229"/>
      <c r="AM849" s="229"/>
      <c r="AN849" s="229"/>
      <c r="AO849" s="229"/>
      <c r="AP849" s="229"/>
      <c r="AQ849" s="229"/>
      <c r="AR849" s="229"/>
      <c r="AS849" s="229"/>
      <c r="AT849" s="229"/>
      <c r="AU849" s="229"/>
      <c r="AV849" s="229"/>
      <c r="AW849" s="229"/>
      <c r="AX849" s="229"/>
      <c r="AY849" s="229"/>
      <c r="AZ849" s="229"/>
      <c r="BA849" s="229"/>
      <c r="BB849" s="166"/>
      <c r="BC849" s="189" t="s">
        <v>82</v>
      </c>
      <c r="BD849" s="189"/>
      <c r="BE849" s="189"/>
      <c r="BF849" s="244"/>
      <c r="BG849" s="245"/>
      <c r="BH849" s="246"/>
      <c r="BI849" s="244"/>
      <c r="BJ849" s="246"/>
      <c r="BK849" s="240"/>
      <c r="BL849" s="241"/>
      <c r="BM849" s="243"/>
    </row>
    <row r="850" spans="1:65" ht="15" customHeight="1">
      <c r="A850" s="232"/>
      <c r="B850" s="232"/>
      <c r="C850" s="232"/>
      <c r="D850" s="232"/>
      <c r="E850" s="232"/>
      <c r="F850" s="232"/>
      <c r="G850" s="232"/>
      <c r="H850" s="232"/>
      <c r="I850" s="232"/>
      <c r="J850" s="233"/>
      <c r="K850" s="233"/>
      <c r="L850" s="239"/>
      <c r="M850" s="239"/>
      <c r="N850" s="239"/>
      <c r="O850" s="239"/>
      <c r="P850" s="239"/>
      <c r="Q850" s="239"/>
      <c r="R850" s="239"/>
      <c r="S850" s="239"/>
      <c r="T850" s="239"/>
      <c r="U850" s="233"/>
      <c r="V850" s="233"/>
      <c r="W850" s="235"/>
      <c r="X850" s="193"/>
      <c r="Y850" s="194"/>
      <c r="Z850" s="194"/>
      <c r="AA850" s="193"/>
      <c r="AB850" s="193"/>
      <c r="AC850" s="193"/>
      <c r="AD850" s="236"/>
      <c r="AE850" s="236"/>
      <c r="AF850" s="236"/>
      <c r="AG850" s="236"/>
      <c r="AH850" s="166"/>
      <c r="AI850" s="229"/>
      <c r="AJ850" s="229"/>
      <c r="AK850" s="229"/>
      <c r="AL850" s="229"/>
      <c r="AM850" s="229"/>
      <c r="AN850" s="229"/>
      <c r="AO850" s="229"/>
      <c r="AP850" s="229"/>
      <c r="AQ850" s="229"/>
      <c r="AR850" s="229"/>
      <c r="AS850" s="229"/>
      <c r="AT850" s="229"/>
      <c r="AU850" s="229"/>
      <c r="AV850" s="229"/>
      <c r="AW850" s="229"/>
      <c r="AX850" s="229"/>
      <c r="AY850" s="229"/>
      <c r="AZ850" s="229"/>
      <c r="BA850" s="229"/>
      <c r="BB850" s="166"/>
      <c r="BC850" s="189" t="s">
        <v>83</v>
      </c>
      <c r="BD850" s="189"/>
      <c r="BE850" s="189"/>
      <c r="BF850" s="244"/>
      <c r="BG850" s="245"/>
      <c r="BH850" s="246"/>
      <c r="BI850" s="244"/>
      <c r="BJ850" s="246"/>
      <c r="BK850" s="240"/>
      <c r="BL850" s="241"/>
      <c r="BM850" s="243"/>
    </row>
    <row r="851" spans="1:65" ht="15" customHeight="1">
      <c r="A851" s="232"/>
      <c r="B851" s="232"/>
      <c r="C851" s="232"/>
      <c r="D851" s="232"/>
      <c r="E851" s="232"/>
      <c r="F851" s="232"/>
      <c r="G851" s="232"/>
      <c r="H851" s="232"/>
      <c r="I851" s="232"/>
      <c r="J851" s="233"/>
      <c r="K851" s="233"/>
      <c r="L851" s="239"/>
      <c r="M851" s="239"/>
      <c r="N851" s="239"/>
      <c r="O851" s="239"/>
      <c r="P851" s="239"/>
      <c r="Q851" s="239"/>
      <c r="R851" s="239"/>
      <c r="S851" s="239"/>
      <c r="T851" s="239"/>
      <c r="U851" s="233"/>
      <c r="V851" s="233"/>
      <c r="W851" s="235"/>
      <c r="X851" s="193"/>
      <c r="Y851" s="194"/>
      <c r="Z851" s="194"/>
      <c r="AA851" s="193"/>
      <c r="AB851" s="193"/>
      <c r="AC851" s="193"/>
      <c r="AD851" s="236"/>
      <c r="AE851" s="236"/>
      <c r="AF851" s="236"/>
      <c r="AG851" s="236"/>
      <c r="AH851" s="166"/>
      <c r="AI851" s="229"/>
      <c r="AJ851" s="229"/>
      <c r="AK851" s="229"/>
      <c r="AL851" s="229"/>
      <c r="AM851" s="229"/>
      <c r="AN851" s="229"/>
      <c r="AO851" s="229"/>
      <c r="AP851" s="229"/>
      <c r="AQ851" s="229"/>
      <c r="AR851" s="229"/>
      <c r="AS851" s="229"/>
      <c r="AT851" s="229"/>
      <c r="AU851" s="229"/>
      <c r="AV851" s="229"/>
      <c r="AW851" s="229"/>
      <c r="AX851" s="229"/>
      <c r="AY851" s="229"/>
      <c r="AZ851" s="229"/>
      <c r="BA851" s="229"/>
      <c r="BB851" s="166"/>
      <c r="BC851" s="189" t="s">
        <v>110</v>
      </c>
      <c r="BD851" s="189"/>
      <c r="BE851" s="189"/>
      <c r="BF851" s="244"/>
      <c r="BG851" s="245"/>
      <c r="BH851" s="246"/>
      <c r="BI851" s="244"/>
      <c r="BJ851" s="246"/>
      <c r="BK851" s="240"/>
      <c r="BL851" s="241"/>
      <c r="BM851" s="243"/>
    </row>
    <row r="852" spans="1:65" ht="15" customHeight="1">
      <c r="A852" s="232"/>
      <c r="B852" s="232"/>
      <c r="C852" s="232"/>
      <c r="D852" s="232"/>
      <c r="E852" s="232"/>
      <c r="F852" s="232"/>
      <c r="G852" s="232"/>
      <c r="H852" s="232"/>
      <c r="I852" s="232"/>
      <c r="J852" s="233"/>
      <c r="K852" s="233"/>
      <c r="L852" s="239"/>
      <c r="M852" s="239"/>
      <c r="N852" s="239"/>
      <c r="O852" s="239"/>
      <c r="P852" s="239"/>
      <c r="Q852" s="239"/>
      <c r="R852" s="239"/>
      <c r="S852" s="239"/>
      <c r="T852" s="239"/>
      <c r="U852" s="233"/>
      <c r="V852" s="233"/>
      <c r="W852" s="235"/>
      <c r="X852" s="193"/>
      <c r="Y852" s="194"/>
      <c r="Z852" s="194"/>
      <c r="AA852" s="193"/>
      <c r="AB852" s="193"/>
      <c r="AC852" s="193"/>
      <c r="AD852" s="236"/>
      <c r="AE852" s="236"/>
      <c r="AF852" s="236"/>
      <c r="AG852" s="236"/>
      <c r="AH852" s="166"/>
      <c r="AI852" s="229"/>
      <c r="AJ852" s="229"/>
      <c r="AK852" s="229"/>
      <c r="AL852" s="229"/>
      <c r="AM852" s="229"/>
      <c r="AN852" s="229"/>
      <c r="AO852" s="229"/>
      <c r="AP852" s="229"/>
      <c r="AQ852" s="229"/>
      <c r="AR852" s="229"/>
      <c r="AS852" s="229"/>
      <c r="AT852" s="229"/>
      <c r="AU852" s="229"/>
      <c r="AV852" s="229"/>
      <c r="AW852" s="229"/>
      <c r="AX852" s="229"/>
      <c r="AY852" s="229"/>
      <c r="AZ852" s="229"/>
      <c r="BA852" s="229"/>
      <c r="BB852" s="166"/>
      <c r="BC852" s="247" t="s">
        <v>111</v>
      </c>
      <c r="BD852" s="247"/>
      <c r="BE852" s="247"/>
      <c r="BF852" s="247"/>
      <c r="BG852" s="247"/>
      <c r="BH852" s="247"/>
      <c r="BI852" s="247"/>
      <c r="BJ852" s="247"/>
      <c r="BK852" s="248" t="s">
        <v>112</v>
      </c>
      <c r="BL852" s="248"/>
      <c r="BM852" s="248"/>
    </row>
    <row r="853" spans="1:65" ht="15" customHeight="1">
      <c r="A853" s="232"/>
      <c r="B853" s="232"/>
      <c r="C853" s="232"/>
      <c r="D853" s="232"/>
      <c r="E853" s="232"/>
      <c r="F853" s="232"/>
      <c r="G853" s="232"/>
      <c r="H853" s="232"/>
      <c r="I853" s="232"/>
      <c r="J853" s="233"/>
      <c r="K853" s="233"/>
      <c r="L853" s="239"/>
      <c r="M853" s="239"/>
      <c r="N853" s="239"/>
      <c r="O853" s="239"/>
      <c r="P853" s="239"/>
      <c r="Q853" s="239"/>
      <c r="R853" s="239"/>
      <c r="S853" s="239"/>
      <c r="T853" s="239"/>
      <c r="U853" s="233"/>
      <c r="V853" s="233"/>
      <c r="W853" s="235"/>
      <c r="X853" s="193"/>
      <c r="Y853" s="194"/>
      <c r="Z853" s="194"/>
      <c r="AA853" s="193"/>
      <c r="AB853" s="193"/>
      <c r="AC853" s="193"/>
      <c r="AD853" s="236"/>
      <c r="AE853" s="236"/>
      <c r="AF853" s="236"/>
      <c r="AG853" s="236"/>
      <c r="AH853" s="166"/>
      <c r="AI853" s="229"/>
      <c r="AJ853" s="229"/>
      <c r="AK853" s="229"/>
      <c r="AL853" s="229"/>
      <c r="AM853" s="229"/>
      <c r="AN853" s="229"/>
      <c r="AO853" s="229"/>
      <c r="AP853" s="229"/>
      <c r="AQ853" s="229"/>
      <c r="AR853" s="229"/>
      <c r="AS853" s="229"/>
      <c r="AT853" s="229"/>
      <c r="AU853" s="229"/>
      <c r="AV853" s="229"/>
      <c r="AW853" s="229"/>
      <c r="AX853" s="229"/>
      <c r="AY853" s="229"/>
      <c r="AZ853" s="229"/>
      <c r="BA853" s="229"/>
      <c r="BB853" s="166"/>
      <c r="BC853" s="249"/>
      <c r="BD853" s="249"/>
      <c r="BE853" s="249"/>
      <c r="BF853" s="249"/>
      <c r="BG853" s="249"/>
      <c r="BH853" s="249"/>
      <c r="BI853" s="249"/>
      <c r="BJ853" s="249"/>
      <c r="BK853" s="250" t="s">
        <v>113</v>
      </c>
      <c r="BL853" s="250"/>
      <c r="BM853" s="250"/>
    </row>
    <row r="854" spans="1:65" ht="15" customHeight="1">
      <c r="A854" s="232"/>
      <c r="B854" s="232"/>
      <c r="C854" s="232"/>
      <c r="D854" s="232"/>
      <c r="E854" s="232"/>
      <c r="F854" s="232"/>
      <c r="G854" s="232"/>
      <c r="H854" s="232"/>
      <c r="I854" s="232"/>
      <c r="J854" s="233"/>
      <c r="K854" s="233"/>
      <c r="L854" s="239"/>
      <c r="M854" s="239"/>
      <c r="N854" s="239"/>
      <c r="O854" s="239"/>
      <c r="P854" s="239"/>
      <c r="Q854" s="239"/>
      <c r="R854" s="239"/>
      <c r="S854" s="239"/>
      <c r="T854" s="239"/>
      <c r="U854" s="233"/>
      <c r="V854" s="233"/>
      <c r="W854" s="251"/>
      <c r="X854" s="252"/>
      <c r="Y854" s="200"/>
      <c r="Z854" s="200"/>
      <c r="AA854" s="252"/>
      <c r="AB854" s="252"/>
      <c r="AC854" s="252"/>
      <c r="AD854" s="201"/>
      <c r="AE854" s="201"/>
      <c r="AF854" s="201"/>
      <c r="AG854" s="201"/>
      <c r="AH854" s="166"/>
      <c r="AI854" s="229"/>
      <c r="AJ854" s="229"/>
      <c r="AK854" s="229"/>
      <c r="AL854" s="229"/>
      <c r="AM854" s="229"/>
      <c r="AN854" s="229"/>
      <c r="AO854" s="229"/>
      <c r="AP854" s="229"/>
      <c r="AQ854" s="229"/>
      <c r="AR854" s="229"/>
      <c r="AS854" s="229"/>
      <c r="AT854" s="229"/>
      <c r="AU854" s="229"/>
      <c r="AV854" s="229"/>
      <c r="AW854" s="229"/>
      <c r="AX854" s="229"/>
      <c r="AY854" s="229"/>
      <c r="AZ854" s="229"/>
      <c r="BA854" s="229"/>
      <c r="BB854" s="166"/>
      <c r="BC854" s="253" t="s">
        <v>114</v>
      </c>
      <c r="BD854" s="253"/>
      <c r="BE854" s="253"/>
      <c r="BF854" s="253"/>
      <c r="BG854" s="253"/>
      <c r="BH854" s="253"/>
      <c r="BI854" s="253"/>
      <c r="BJ854" s="253"/>
      <c r="BK854" s="253"/>
      <c r="BL854" s="253"/>
      <c r="BM854" s="253"/>
    </row>
    <row r="855" spans="1:65" ht="15" customHeight="1">
      <c r="A855" s="232"/>
      <c r="B855" s="232"/>
      <c r="C855" s="232"/>
      <c r="D855" s="232"/>
      <c r="E855" s="232"/>
      <c r="F855" s="232"/>
      <c r="G855" s="232"/>
      <c r="H855" s="232"/>
      <c r="I855" s="232"/>
      <c r="J855" s="233"/>
      <c r="K855" s="233"/>
      <c r="L855" s="239"/>
      <c r="M855" s="239"/>
      <c r="N855" s="239"/>
      <c r="O855" s="239"/>
      <c r="P855" s="239"/>
      <c r="Q855" s="239"/>
      <c r="R855" s="239"/>
      <c r="S855" s="239"/>
      <c r="T855" s="239"/>
      <c r="U855" s="233"/>
      <c r="V855" s="233"/>
      <c r="W855" s="254" t="s">
        <v>115</v>
      </c>
      <c r="X855" s="254"/>
      <c r="Y855" s="254"/>
      <c r="Z855" s="254"/>
      <c r="AA855" s="254"/>
      <c r="AB855" s="254"/>
      <c r="AC855" s="254"/>
      <c r="AD855" s="254"/>
      <c r="AE855" s="254"/>
      <c r="AF855" s="254"/>
      <c r="AG855" s="254"/>
      <c r="AH855" s="166"/>
      <c r="AI855" s="255"/>
      <c r="AJ855" s="255"/>
      <c r="AK855" s="255"/>
      <c r="AL855" s="255"/>
      <c r="AM855" s="255"/>
      <c r="AN855" s="255"/>
      <c r="AO855" s="255"/>
      <c r="AP855" s="255"/>
      <c r="AQ855" s="255"/>
      <c r="AR855" s="255"/>
      <c r="AS855" s="255"/>
      <c r="AT855" s="255"/>
      <c r="AU855" s="255"/>
      <c r="AV855" s="255"/>
      <c r="AW855" s="255"/>
      <c r="AX855" s="255"/>
      <c r="AY855" s="255"/>
      <c r="AZ855" s="255"/>
      <c r="BA855" s="255"/>
      <c r="BB855" s="166"/>
      <c r="BC855" s="256"/>
      <c r="BD855" s="257"/>
      <c r="BE855" s="257"/>
      <c r="BF855" s="257"/>
      <c r="BG855" s="257"/>
      <c r="BH855" s="257"/>
      <c r="BI855" s="257"/>
      <c r="BJ855" s="257"/>
      <c r="BK855" s="257"/>
      <c r="BL855" s="257"/>
      <c r="BM855" s="258"/>
    </row>
    <row r="856" spans="1:65" ht="15" customHeight="1">
      <c r="A856" s="259"/>
      <c r="B856" s="259"/>
      <c r="C856" s="259"/>
      <c r="D856" s="259"/>
      <c r="E856" s="259"/>
      <c r="F856" s="259"/>
      <c r="G856" s="259"/>
      <c r="H856" s="259"/>
      <c r="I856" s="259"/>
      <c r="J856" s="260"/>
      <c r="K856" s="260"/>
      <c r="L856" s="239"/>
      <c r="M856" s="239"/>
      <c r="N856" s="239"/>
      <c r="O856" s="239"/>
      <c r="P856" s="239"/>
      <c r="Q856" s="239"/>
      <c r="R856" s="239"/>
      <c r="S856" s="239"/>
      <c r="T856" s="239"/>
      <c r="U856" s="233"/>
      <c r="V856" s="233"/>
      <c r="W856" s="254"/>
      <c r="X856" s="254"/>
      <c r="Y856" s="254"/>
      <c r="Z856" s="254"/>
      <c r="AA856" s="254"/>
      <c r="AB856" s="254"/>
      <c r="AC856" s="254"/>
      <c r="AD856" s="254"/>
      <c r="AE856" s="254"/>
      <c r="AF856" s="254"/>
      <c r="AG856" s="254"/>
      <c r="AH856" s="166"/>
      <c r="AI856" s="255"/>
      <c r="AJ856" s="255"/>
      <c r="AK856" s="255"/>
      <c r="AL856" s="255"/>
      <c r="AM856" s="255"/>
      <c r="AN856" s="255"/>
      <c r="AO856" s="255"/>
      <c r="AP856" s="255"/>
      <c r="AQ856" s="255"/>
      <c r="AR856" s="255"/>
      <c r="AS856" s="255"/>
      <c r="AT856" s="255"/>
      <c r="AU856" s="255"/>
      <c r="AV856" s="255"/>
      <c r="AW856" s="255"/>
      <c r="AX856" s="255"/>
      <c r="AY856" s="255"/>
      <c r="AZ856" s="255"/>
      <c r="BA856" s="255"/>
      <c r="BB856" s="166"/>
      <c r="BC856" s="261" t="s">
        <v>116</v>
      </c>
      <c r="BD856" s="261"/>
      <c r="BE856" s="261"/>
      <c r="BF856" s="261"/>
      <c r="BG856" s="261"/>
      <c r="BH856" s="261"/>
      <c r="BI856" s="261"/>
      <c r="BJ856" s="261"/>
      <c r="BK856" s="261"/>
      <c r="BL856" s="261"/>
      <c r="BM856" s="261"/>
    </row>
    <row r="857" spans="1:65" ht="15" customHeight="1">
      <c r="A857" s="262" t="s">
        <v>117</v>
      </c>
      <c r="B857" s="262"/>
      <c r="C857" s="263"/>
      <c r="D857" s="263"/>
      <c r="E857" s="263"/>
      <c r="F857" s="263"/>
      <c r="G857" s="263"/>
      <c r="H857" s="263"/>
      <c r="I857" s="263"/>
      <c r="J857" s="264"/>
      <c r="K857" s="264"/>
      <c r="L857" s="262" t="s">
        <v>117</v>
      </c>
      <c r="M857" s="262"/>
      <c r="N857" s="265"/>
      <c r="O857" s="265"/>
      <c r="P857" s="265"/>
      <c r="Q857" s="265"/>
      <c r="R857" s="265"/>
      <c r="S857" s="265"/>
      <c r="T857" s="265"/>
      <c r="U857" s="264"/>
      <c r="V857" s="264"/>
      <c r="W857" s="254"/>
      <c r="X857" s="254"/>
      <c r="Y857" s="254"/>
      <c r="Z857" s="254"/>
      <c r="AA857" s="254"/>
      <c r="AB857" s="254"/>
      <c r="AC857" s="254"/>
      <c r="AD857" s="254"/>
      <c r="AE857" s="254"/>
      <c r="AF857" s="254"/>
      <c r="AG857" s="254"/>
      <c r="AH857" s="166"/>
      <c r="AI857" s="209" t="s">
        <v>118</v>
      </c>
      <c r="AJ857" s="209"/>
      <c r="AK857" s="209"/>
      <c r="AL857" s="209"/>
      <c r="AM857" s="209"/>
      <c r="AN857" s="209"/>
      <c r="AO857" s="209"/>
      <c r="AP857" s="209"/>
      <c r="AQ857" s="209"/>
      <c r="AR857" s="209"/>
      <c r="AS857" s="209"/>
      <c r="AT857" s="209"/>
      <c r="AU857" s="209"/>
      <c r="AV857" s="152"/>
      <c r="AW857" s="152"/>
      <c r="AX857" s="152"/>
      <c r="AY857" s="152"/>
      <c r="AZ857" s="152"/>
      <c r="BA857" s="152"/>
      <c r="BB857" s="152"/>
      <c r="BC857" s="266"/>
      <c r="BD857" s="266"/>
      <c r="BE857" s="266"/>
      <c r="BF857" s="266"/>
      <c r="BG857" s="266"/>
      <c r="BH857" s="266"/>
      <c r="BI857" s="266"/>
      <c r="BJ857" s="266"/>
      <c r="BK857" s="266"/>
      <c r="BL857" s="266"/>
      <c r="BM857" s="267"/>
    </row>
    <row r="858" spans="1:65" ht="15" customHeight="1">
      <c r="A858" s="268" t="s">
        <v>117</v>
      </c>
      <c r="B858" s="268"/>
      <c r="C858" s="269"/>
      <c r="D858" s="269"/>
      <c r="E858" s="269"/>
      <c r="F858" s="269"/>
      <c r="G858" s="269"/>
      <c r="H858" s="269"/>
      <c r="I858" s="269"/>
      <c r="J858" s="270"/>
      <c r="K858" s="270"/>
      <c r="L858" s="268" t="s">
        <v>117</v>
      </c>
      <c r="M858" s="268"/>
      <c r="N858" s="271"/>
      <c r="O858" s="271"/>
      <c r="P858" s="271"/>
      <c r="Q858" s="271"/>
      <c r="R858" s="271"/>
      <c r="S858" s="271"/>
      <c r="T858" s="271"/>
      <c r="U858" s="270"/>
      <c r="V858" s="270"/>
      <c r="W858" s="254"/>
      <c r="X858" s="254"/>
      <c r="Y858" s="254"/>
      <c r="Z858" s="254"/>
      <c r="AA858" s="254"/>
      <c r="AB858" s="254"/>
      <c r="AC858" s="254"/>
      <c r="AD858" s="254"/>
      <c r="AE858" s="254"/>
      <c r="AF858" s="254"/>
      <c r="AG858" s="254"/>
      <c r="AH858" s="166"/>
      <c r="AI858" s="189" t="s">
        <v>119</v>
      </c>
      <c r="AJ858" s="189"/>
      <c r="AK858" s="189"/>
      <c r="AL858" s="189"/>
      <c r="AM858" s="189"/>
      <c r="AN858" s="189"/>
      <c r="AO858" s="272"/>
      <c r="AP858" s="272"/>
      <c r="AQ858" s="272"/>
      <c r="AR858" s="272"/>
      <c r="AS858" s="272"/>
      <c r="AT858" s="272"/>
      <c r="AU858" s="273"/>
      <c r="AV858" s="274" t="s">
        <v>120</v>
      </c>
      <c r="AW858" s="274"/>
      <c r="AX858" s="274"/>
      <c r="AY858" s="274"/>
      <c r="AZ858" s="274"/>
      <c r="BA858" s="274"/>
      <c r="BB858" s="240"/>
      <c r="BC858" s="275"/>
      <c r="BD858" s="275"/>
      <c r="BE858" s="275"/>
      <c r="BF858" s="275"/>
      <c r="BG858" s="276"/>
      <c r="BH858" s="277"/>
      <c r="BI858" s="275"/>
      <c r="BJ858" s="275"/>
      <c r="BK858" s="275"/>
      <c r="BL858" s="275"/>
      <c r="BM858" s="278"/>
    </row>
    <row r="859" spans="1:65" ht="15" customHeight="1">
      <c r="A859" s="279" t="s">
        <v>121</v>
      </c>
      <c r="B859" s="279"/>
      <c r="C859" s="280"/>
      <c r="D859" s="280"/>
      <c r="E859" s="280"/>
      <c r="F859" s="280"/>
      <c r="G859" s="280"/>
      <c r="H859" s="280"/>
      <c r="I859" s="280"/>
      <c r="J859" s="280"/>
      <c r="K859" s="280"/>
      <c r="L859" s="281" t="s">
        <v>122</v>
      </c>
      <c r="M859" s="282"/>
      <c r="N859" s="283"/>
      <c r="O859" s="283"/>
      <c r="P859" s="283"/>
      <c r="Q859" s="283"/>
      <c r="R859" s="283"/>
      <c r="S859" s="283"/>
      <c r="T859" s="283"/>
      <c r="U859" s="283"/>
      <c r="V859" s="283"/>
      <c r="W859" s="254"/>
      <c r="X859" s="254"/>
      <c r="Y859" s="254"/>
      <c r="Z859" s="254"/>
      <c r="AA859" s="254"/>
      <c r="AB859" s="254"/>
      <c r="AC859" s="254"/>
      <c r="AD859" s="254"/>
      <c r="AE859" s="254"/>
      <c r="AF859" s="254"/>
      <c r="AG859" s="254"/>
      <c r="AH859" s="166"/>
      <c r="AI859" s="189"/>
      <c r="AJ859" s="189"/>
      <c r="AK859" s="189"/>
      <c r="AL859" s="189"/>
      <c r="AM859" s="189"/>
      <c r="AN859" s="189"/>
      <c r="AO859" s="217"/>
      <c r="AP859" s="217"/>
      <c r="AQ859" s="217"/>
      <c r="AR859" s="217"/>
      <c r="AS859" s="217"/>
      <c r="AT859" s="217"/>
      <c r="AU859" s="284"/>
      <c r="AV859" s="274" t="s">
        <v>123</v>
      </c>
      <c r="AW859" s="274"/>
      <c r="AX859" s="274"/>
      <c r="AY859" s="274"/>
      <c r="AZ859" s="274"/>
      <c r="BA859" s="274"/>
      <c r="BB859" s="240"/>
      <c r="BC859" s="275"/>
      <c r="BD859" s="275"/>
      <c r="BE859" s="275"/>
      <c r="BF859" s="275"/>
      <c r="BG859" s="276"/>
      <c r="BH859" s="277"/>
      <c r="BI859" s="275"/>
      <c r="BJ859" s="275"/>
      <c r="BK859" s="275"/>
      <c r="BL859" s="275"/>
      <c r="BM859" s="278"/>
    </row>
    <row r="860" spans="1:65" ht="15" customHeight="1">
      <c r="A860" s="189" t="s">
        <v>124</v>
      </c>
      <c r="B860" s="189"/>
      <c r="C860" s="190"/>
      <c r="D860" s="190"/>
      <c r="E860" s="190"/>
      <c r="F860" s="190"/>
      <c r="G860" s="190"/>
      <c r="H860" s="190"/>
      <c r="I860" s="190"/>
      <c r="J860" s="190"/>
      <c r="K860" s="190"/>
      <c r="L860" s="246" t="s">
        <v>125</v>
      </c>
      <c r="M860" s="274"/>
      <c r="N860" s="190"/>
      <c r="O860" s="190"/>
      <c r="P860" s="190"/>
      <c r="Q860" s="190"/>
      <c r="R860" s="190"/>
      <c r="S860" s="190"/>
      <c r="T860" s="190"/>
      <c r="U860" s="190"/>
      <c r="V860" s="190"/>
      <c r="W860" s="254"/>
      <c r="X860" s="254"/>
      <c r="Y860" s="254"/>
      <c r="Z860" s="254"/>
      <c r="AA860" s="254"/>
      <c r="AB860" s="254"/>
      <c r="AC860" s="254"/>
      <c r="AD860" s="254"/>
      <c r="AE860" s="254"/>
      <c r="AF860" s="254"/>
      <c r="AG860" s="254"/>
      <c r="AH860" s="166"/>
      <c r="AI860" s="285" t="s">
        <v>126</v>
      </c>
      <c r="AJ860" s="285"/>
      <c r="AK860" s="285"/>
      <c r="AL860" s="285"/>
      <c r="AM860" s="285"/>
      <c r="AN860" s="285"/>
      <c r="AO860" s="145"/>
      <c r="AP860" s="145"/>
      <c r="AQ860" s="145"/>
      <c r="AR860" s="145"/>
      <c r="AS860" s="145"/>
      <c r="AT860" s="145"/>
      <c r="AU860" s="286"/>
      <c r="AV860" s="274" t="s">
        <v>127</v>
      </c>
      <c r="AW860" s="274"/>
      <c r="AX860" s="274"/>
      <c r="AY860" s="274"/>
      <c r="AZ860" s="274"/>
      <c r="BA860" s="274"/>
      <c r="BB860" s="240"/>
      <c r="BC860" s="275"/>
      <c r="BD860" s="275"/>
      <c r="BE860" s="275"/>
      <c r="BF860" s="275"/>
      <c r="BG860" s="276"/>
      <c r="BH860" s="277"/>
      <c r="BI860" s="275"/>
      <c r="BJ860" s="275"/>
      <c r="BK860" s="275"/>
      <c r="BL860" s="275"/>
      <c r="BM860" s="278"/>
    </row>
    <row r="861" spans="1:65" ht="15" customHeight="1">
      <c r="A861" s="285" t="s">
        <v>128</v>
      </c>
      <c r="B861" s="285"/>
      <c r="C861" s="287"/>
      <c r="D861" s="287"/>
      <c r="E861" s="287"/>
      <c r="F861" s="287"/>
      <c r="G861" s="287"/>
      <c r="H861" s="287"/>
      <c r="I861" s="287"/>
      <c r="J861" s="287"/>
      <c r="K861" s="287"/>
      <c r="L861" s="288" t="s">
        <v>129</v>
      </c>
      <c r="M861" s="269"/>
      <c r="N861" s="287"/>
      <c r="O861" s="287"/>
      <c r="P861" s="287"/>
      <c r="Q861" s="287"/>
      <c r="R861" s="287"/>
      <c r="S861" s="287"/>
      <c r="T861" s="287"/>
      <c r="U861" s="287"/>
      <c r="V861" s="287"/>
      <c r="W861" s="254"/>
      <c r="X861" s="254"/>
      <c r="Y861" s="254"/>
      <c r="Z861" s="254"/>
      <c r="AA861" s="254"/>
      <c r="AB861" s="254"/>
      <c r="AC861" s="254"/>
      <c r="AD861" s="254"/>
      <c r="AE861" s="254"/>
      <c r="AF861" s="254"/>
      <c r="AG861" s="254"/>
      <c r="AH861" s="289"/>
      <c r="AI861" s="285"/>
      <c r="AJ861" s="285"/>
      <c r="AK861" s="285"/>
      <c r="AL861" s="285"/>
      <c r="AM861" s="285"/>
      <c r="AN861" s="285"/>
      <c r="AO861" s="180"/>
      <c r="AP861" s="180"/>
      <c r="AQ861" s="180"/>
      <c r="AR861" s="180"/>
      <c r="AS861" s="180"/>
      <c r="AT861" s="180"/>
      <c r="AU861" s="290"/>
      <c r="AV861" s="291" t="s">
        <v>130</v>
      </c>
      <c r="AW861" s="291"/>
      <c r="AX861" s="291"/>
      <c r="AY861" s="291"/>
      <c r="AZ861" s="291"/>
      <c r="BA861" s="291"/>
      <c r="BB861" s="292"/>
      <c r="BC861" s="180"/>
      <c r="BD861" s="180"/>
      <c r="BE861" s="180"/>
      <c r="BF861" s="180"/>
      <c r="BG861" s="290"/>
      <c r="BH861" s="292"/>
      <c r="BI861" s="180"/>
      <c r="BJ861" s="180"/>
      <c r="BK861" s="180"/>
      <c r="BL861" s="180"/>
      <c r="BM861" s="293"/>
    </row>
  </sheetData>
  <mergeCells count="8505">
    <mergeCell ref="AQ1:BE1"/>
    <mergeCell ref="BJ1:BM2"/>
    <mergeCell ref="AM2:AP2"/>
    <mergeCell ref="AQ2:BE2"/>
    <mergeCell ref="O3:W3"/>
    <mergeCell ref="X3:AA3"/>
    <mergeCell ref="AB3:AJ3"/>
    <mergeCell ref="AQ3:BE3"/>
    <mergeCell ref="BJ3:BJ5"/>
    <mergeCell ref="BK3:BK5"/>
    <mergeCell ref="BL3:BM5"/>
    <mergeCell ref="F5:J5"/>
    <mergeCell ref="M5:O5"/>
    <mergeCell ref="R5:U5"/>
    <mergeCell ref="V5:AK5"/>
    <mergeCell ref="AQ5:BD5"/>
    <mergeCell ref="B7:G7"/>
    <mergeCell ref="H7:M7"/>
    <mergeCell ref="O7:T7"/>
    <mergeCell ref="U7:Z7"/>
    <mergeCell ref="AB7:AG7"/>
    <mergeCell ref="AH7:AM7"/>
    <mergeCell ref="AO7:AT7"/>
    <mergeCell ref="AU7:AZ7"/>
    <mergeCell ref="BB7:BG7"/>
    <mergeCell ref="BH7:BM7"/>
    <mergeCell ref="B8:G8"/>
    <mergeCell ref="H8:M8"/>
    <mergeCell ref="O8:T8"/>
    <mergeCell ref="U8:Z8"/>
    <mergeCell ref="AB8:AG8"/>
    <mergeCell ref="AH8:AM8"/>
    <mergeCell ref="AO8:AT8"/>
    <mergeCell ref="AU8:AZ8"/>
    <mergeCell ref="BB8:BG8"/>
    <mergeCell ref="BH8:BM8"/>
    <mergeCell ref="A9:A20"/>
    <mergeCell ref="B9:B10"/>
    <mergeCell ref="D9:E9"/>
    <mergeCell ref="F9:F20"/>
    <mergeCell ref="G9:G20"/>
    <mergeCell ref="H9:H10"/>
    <mergeCell ref="J9:K9"/>
    <mergeCell ref="L9:L20"/>
    <mergeCell ref="M9:M20"/>
    <mergeCell ref="O9:O10"/>
    <mergeCell ref="Q9:R9"/>
    <mergeCell ref="S9:S20"/>
    <mergeCell ref="T9:T20"/>
    <mergeCell ref="U9:U10"/>
    <mergeCell ref="W9:X9"/>
    <mergeCell ref="Y9:Y20"/>
    <mergeCell ref="Z9:Z20"/>
    <mergeCell ref="AB9:AB10"/>
    <mergeCell ref="AD9:AE9"/>
    <mergeCell ref="AF9:AF20"/>
    <mergeCell ref="AG9:AG20"/>
    <mergeCell ref="AH9:AH10"/>
    <mergeCell ref="AJ9:AK9"/>
    <mergeCell ref="AL9:AL20"/>
    <mergeCell ref="AM9:AM20"/>
    <mergeCell ref="AO9:AO10"/>
    <mergeCell ref="AQ9:AR9"/>
    <mergeCell ref="AS9:AS20"/>
    <mergeCell ref="AT9:AT20"/>
    <mergeCell ref="AU9:AU10"/>
    <mergeCell ref="AW9:AX9"/>
    <mergeCell ref="AY9:AY20"/>
    <mergeCell ref="AZ9:AZ20"/>
    <mergeCell ref="BB9:BB10"/>
    <mergeCell ref="BD9:BE9"/>
    <mergeCell ref="BF9:BF20"/>
    <mergeCell ref="BG9:BG20"/>
    <mergeCell ref="BH9:BH10"/>
    <mergeCell ref="BJ9:BK9"/>
    <mergeCell ref="BL9:BL20"/>
    <mergeCell ref="BM9:BM20"/>
    <mergeCell ref="D10:E10"/>
    <mergeCell ref="J10:K10"/>
    <mergeCell ref="Q10:R10"/>
    <mergeCell ref="W10:X10"/>
    <mergeCell ref="AD10:AE10"/>
    <mergeCell ref="AJ10:AK10"/>
    <mergeCell ref="AQ10:AR10"/>
    <mergeCell ref="AW10:AX10"/>
    <mergeCell ref="BD10:BE10"/>
    <mergeCell ref="BJ10:BK10"/>
    <mergeCell ref="B11:B12"/>
    <mergeCell ref="D11:E11"/>
    <mergeCell ref="H11:H12"/>
    <mergeCell ref="J11:K11"/>
    <mergeCell ref="O11:O12"/>
    <mergeCell ref="Q11:R11"/>
    <mergeCell ref="U11:U12"/>
    <mergeCell ref="W11:X11"/>
    <mergeCell ref="AB11:AB12"/>
    <mergeCell ref="AD11:AE11"/>
    <mergeCell ref="AH11:AH12"/>
    <mergeCell ref="AJ11:AK11"/>
    <mergeCell ref="AO11:AO12"/>
    <mergeCell ref="AQ11:AR11"/>
    <mergeCell ref="AU11:AU12"/>
    <mergeCell ref="AW11:AX11"/>
    <mergeCell ref="BB11:BB12"/>
    <mergeCell ref="BD11:BE11"/>
    <mergeCell ref="BH11:BH12"/>
    <mergeCell ref="BJ11:BK11"/>
    <mergeCell ref="D12:E12"/>
    <mergeCell ref="J12:K12"/>
    <mergeCell ref="Q12:R12"/>
    <mergeCell ref="W12:X12"/>
    <mergeCell ref="AD12:AE12"/>
    <mergeCell ref="AJ12:AK12"/>
    <mergeCell ref="AQ12:AR12"/>
    <mergeCell ref="AW12:AX12"/>
    <mergeCell ref="BD12:BE12"/>
    <mergeCell ref="BJ12:BK12"/>
    <mergeCell ref="B13:B14"/>
    <mergeCell ref="D13:E13"/>
    <mergeCell ref="H13:H14"/>
    <mergeCell ref="J13:K13"/>
    <mergeCell ref="O13:O14"/>
    <mergeCell ref="Q13:R13"/>
    <mergeCell ref="U13:U14"/>
    <mergeCell ref="W13:X13"/>
    <mergeCell ref="AB13:AB14"/>
    <mergeCell ref="AD13:AE13"/>
    <mergeCell ref="AH13:AH14"/>
    <mergeCell ref="AJ13:AK13"/>
    <mergeCell ref="AO13:AO14"/>
    <mergeCell ref="AQ13:AR13"/>
    <mergeCell ref="AU13:AU14"/>
    <mergeCell ref="AW13:AX13"/>
    <mergeCell ref="BB13:BB14"/>
    <mergeCell ref="BD13:BE13"/>
    <mergeCell ref="BH13:BH14"/>
    <mergeCell ref="BJ13:BK13"/>
    <mergeCell ref="D14:E14"/>
    <mergeCell ref="J14:K14"/>
    <mergeCell ref="Q14:R14"/>
    <mergeCell ref="W14:X14"/>
    <mergeCell ref="AD14:AE14"/>
    <mergeCell ref="AJ14:AK14"/>
    <mergeCell ref="AQ14:AR14"/>
    <mergeCell ref="AW14:AX14"/>
    <mergeCell ref="BD14:BE14"/>
    <mergeCell ref="BJ14:BK14"/>
    <mergeCell ref="B15:B16"/>
    <mergeCell ref="D15:E15"/>
    <mergeCell ref="H15:H16"/>
    <mergeCell ref="J15:K15"/>
    <mergeCell ref="O15:O16"/>
    <mergeCell ref="Q15:R15"/>
    <mergeCell ref="U15:U16"/>
    <mergeCell ref="W15:X15"/>
    <mergeCell ref="AB15:AB16"/>
    <mergeCell ref="AD15:AE15"/>
    <mergeCell ref="AH15:AH16"/>
    <mergeCell ref="AJ15:AK15"/>
    <mergeCell ref="AO15:AO16"/>
    <mergeCell ref="AQ15:AR15"/>
    <mergeCell ref="AU15:AU16"/>
    <mergeCell ref="AW15:AX15"/>
    <mergeCell ref="BB15:BB16"/>
    <mergeCell ref="BD15:BE15"/>
    <mergeCell ref="BH15:BH16"/>
    <mergeCell ref="BJ15:BK15"/>
    <mergeCell ref="D16:E16"/>
    <mergeCell ref="J16:K16"/>
    <mergeCell ref="Q16:R16"/>
    <mergeCell ref="W16:X16"/>
    <mergeCell ref="AD16:AE16"/>
    <mergeCell ref="AJ16:AK16"/>
    <mergeCell ref="AQ16:AR16"/>
    <mergeCell ref="AW16:AX16"/>
    <mergeCell ref="BD16:BE16"/>
    <mergeCell ref="BJ16:BK16"/>
    <mergeCell ref="B17:B18"/>
    <mergeCell ref="D17:E17"/>
    <mergeCell ref="H17:H18"/>
    <mergeCell ref="J17:K17"/>
    <mergeCell ref="O17:O18"/>
    <mergeCell ref="Q17:R17"/>
    <mergeCell ref="U17:U18"/>
    <mergeCell ref="W17:X17"/>
    <mergeCell ref="AB17:AB18"/>
    <mergeCell ref="AD17:AE17"/>
    <mergeCell ref="AH17:AH18"/>
    <mergeCell ref="AJ17:AK17"/>
    <mergeCell ref="AO17:AO18"/>
    <mergeCell ref="AQ17:AR17"/>
    <mergeCell ref="AU17:AU18"/>
    <mergeCell ref="AW17:AX17"/>
    <mergeCell ref="BB17:BB18"/>
    <mergeCell ref="BD17:BE17"/>
    <mergeCell ref="BH17:BH18"/>
    <mergeCell ref="BJ17:BK17"/>
    <mergeCell ref="D18:E18"/>
    <mergeCell ref="J18:K18"/>
    <mergeCell ref="Q18:R18"/>
    <mergeCell ref="W18:X18"/>
    <mergeCell ref="AD18:AE18"/>
    <mergeCell ref="AJ18:AK18"/>
    <mergeCell ref="AQ18:AR18"/>
    <mergeCell ref="AW18:AX18"/>
    <mergeCell ref="BD18:BE18"/>
    <mergeCell ref="BJ18:BK18"/>
    <mergeCell ref="B19:B20"/>
    <mergeCell ref="D19:E19"/>
    <mergeCell ref="H19:H20"/>
    <mergeCell ref="J19:K19"/>
    <mergeCell ref="O19:O20"/>
    <mergeCell ref="Q19:R19"/>
    <mergeCell ref="U19:U20"/>
    <mergeCell ref="W19:X19"/>
    <mergeCell ref="AB19:AB20"/>
    <mergeCell ref="AD19:AE19"/>
    <mergeCell ref="AH19:AH20"/>
    <mergeCell ref="AJ19:AK19"/>
    <mergeCell ref="AO19:AO20"/>
    <mergeCell ref="AQ19:AR19"/>
    <mergeCell ref="AU19:AU20"/>
    <mergeCell ref="AW19:AX19"/>
    <mergeCell ref="BB19:BB20"/>
    <mergeCell ref="BD19:BE19"/>
    <mergeCell ref="BH19:BH20"/>
    <mergeCell ref="BJ19:BK19"/>
    <mergeCell ref="D20:E20"/>
    <mergeCell ref="J20:K20"/>
    <mergeCell ref="Q20:R20"/>
    <mergeCell ref="W20:X20"/>
    <mergeCell ref="AD20:AE20"/>
    <mergeCell ref="AJ20:AK20"/>
    <mergeCell ref="AQ20:AR20"/>
    <mergeCell ref="AW20:AX20"/>
    <mergeCell ref="BD20:BE20"/>
    <mergeCell ref="BJ20:BK20"/>
    <mergeCell ref="B21:C21"/>
    <mergeCell ref="D21:E21"/>
    <mergeCell ref="F21:G21"/>
    <mergeCell ref="H21:I21"/>
    <mergeCell ref="J21:K21"/>
    <mergeCell ref="L21:M21"/>
    <mergeCell ref="O21:P21"/>
    <mergeCell ref="Q21:R21"/>
    <mergeCell ref="S21:T21"/>
    <mergeCell ref="U21:V21"/>
    <mergeCell ref="W21:X21"/>
    <mergeCell ref="Y21:Z21"/>
    <mergeCell ref="AB21:AC21"/>
    <mergeCell ref="AD21:AE21"/>
    <mergeCell ref="AF21:AG21"/>
    <mergeCell ref="AH21:AI21"/>
    <mergeCell ref="AJ21:AK21"/>
    <mergeCell ref="AL21:AM21"/>
    <mergeCell ref="AO21:AP21"/>
    <mergeCell ref="AQ21:AR21"/>
    <mergeCell ref="AS21:AT21"/>
    <mergeCell ref="AU21:AV21"/>
    <mergeCell ref="AW21:AX21"/>
    <mergeCell ref="AY21:AZ21"/>
    <mergeCell ref="BB21:BC21"/>
    <mergeCell ref="BD21:BE21"/>
    <mergeCell ref="BF21:BG21"/>
    <mergeCell ref="BH21:BI21"/>
    <mergeCell ref="BJ21:BK21"/>
    <mergeCell ref="BL21:BM21"/>
    <mergeCell ref="A23:D23"/>
    <mergeCell ref="E23:K23"/>
    <mergeCell ref="L23:P23"/>
    <mergeCell ref="Q23:V23"/>
    <mergeCell ref="W23:Y23"/>
    <mergeCell ref="AA23:AE23"/>
    <mergeCell ref="A24:I24"/>
    <mergeCell ref="J24:K24"/>
    <mergeCell ref="L24:T24"/>
    <mergeCell ref="U24:V24"/>
    <mergeCell ref="Y24:Z24"/>
    <mergeCell ref="AD24:AG24"/>
    <mergeCell ref="AI24:BA24"/>
    <mergeCell ref="BC24:BM24"/>
    <mergeCell ref="A25:I25"/>
    <mergeCell ref="J25:K25"/>
    <mergeCell ref="L25:T25"/>
    <mergeCell ref="U25:V25"/>
    <mergeCell ref="Y25:Z25"/>
    <mergeCell ref="AD25:AG25"/>
    <mergeCell ref="AI25:BA25"/>
    <mergeCell ref="BC25:BE25"/>
    <mergeCell ref="BF25:BH25"/>
    <mergeCell ref="BI25:BJ25"/>
    <mergeCell ref="BK25:BM25"/>
    <mergeCell ref="A26:I26"/>
    <mergeCell ref="J26:K26"/>
    <mergeCell ref="L26:T26"/>
    <mergeCell ref="U26:V26"/>
    <mergeCell ref="Y26:Z26"/>
    <mergeCell ref="AD26:AG26"/>
    <mergeCell ref="AI26:BA26"/>
    <mergeCell ref="BC26:BE26"/>
    <mergeCell ref="A27:I27"/>
    <mergeCell ref="J27:K27"/>
    <mergeCell ref="L27:T27"/>
    <mergeCell ref="U27:V27"/>
    <mergeCell ref="Y27:Z27"/>
    <mergeCell ref="AD27:AG27"/>
    <mergeCell ref="AI27:BA27"/>
    <mergeCell ref="BC27:BE27"/>
    <mergeCell ref="A28:I28"/>
    <mergeCell ref="J28:K28"/>
    <mergeCell ref="L28:T28"/>
    <mergeCell ref="U28:V28"/>
    <mergeCell ref="Y28:Z28"/>
    <mergeCell ref="AD28:AG28"/>
    <mergeCell ref="AI28:BA28"/>
    <mergeCell ref="BC28:BE28"/>
    <mergeCell ref="A29:I29"/>
    <mergeCell ref="J29:K29"/>
    <mergeCell ref="L29:T29"/>
    <mergeCell ref="U29:V29"/>
    <mergeCell ref="Y29:Z29"/>
    <mergeCell ref="AD29:AG29"/>
    <mergeCell ref="AI29:BA29"/>
    <mergeCell ref="BC29:BE29"/>
    <mergeCell ref="A30:I30"/>
    <mergeCell ref="J30:K30"/>
    <mergeCell ref="L30:T30"/>
    <mergeCell ref="U30:V30"/>
    <mergeCell ref="Y30:Z30"/>
    <mergeCell ref="AD30:AG30"/>
    <mergeCell ref="AI30:BA30"/>
    <mergeCell ref="BC30:BE30"/>
    <mergeCell ref="A31:I31"/>
    <mergeCell ref="J31:K31"/>
    <mergeCell ref="L31:T31"/>
    <mergeCell ref="U31:V31"/>
    <mergeCell ref="Y31:Z31"/>
    <mergeCell ref="AD31:AG31"/>
    <mergeCell ref="AI31:BA31"/>
    <mergeCell ref="BC31:BE31"/>
    <mergeCell ref="A32:I32"/>
    <mergeCell ref="J32:K32"/>
    <mergeCell ref="L32:T32"/>
    <mergeCell ref="U32:V32"/>
    <mergeCell ref="Y32:Z32"/>
    <mergeCell ref="AD32:AG32"/>
    <mergeCell ref="AI32:BA32"/>
    <mergeCell ref="BC32:BJ32"/>
    <mergeCell ref="BK32:BM32"/>
    <mergeCell ref="A33:I33"/>
    <mergeCell ref="J33:K33"/>
    <mergeCell ref="L33:T33"/>
    <mergeCell ref="U33:V33"/>
    <mergeCell ref="Y33:Z33"/>
    <mergeCell ref="AD33:AG33"/>
    <mergeCell ref="AI33:BA33"/>
    <mergeCell ref="BC33:BJ33"/>
    <mergeCell ref="BK33:BM33"/>
    <mergeCell ref="A34:I34"/>
    <mergeCell ref="J34:K34"/>
    <mergeCell ref="L34:T34"/>
    <mergeCell ref="U34:V34"/>
    <mergeCell ref="Y34:Z34"/>
    <mergeCell ref="AD34:AG34"/>
    <mergeCell ref="AI34:BA34"/>
    <mergeCell ref="BC34:BM34"/>
    <mergeCell ref="A35:I35"/>
    <mergeCell ref="J35:K35"/>
    <mergeCell ref="L35:T35"/>
    <mergeCell ref="U35:V35"/>
    <mergeCell ref="W35:AG41"/>
    <mergeCell ref="A36:I36"/>
    <mergeCell ref="J36:K36"/>
    <mergeCell ref="L36:T36"/>
    <mergeCell ref="U36:V36"/>
    <mergeCell ref="AI36:BA36"/>
    <mergeCell ref="BC36:BM36"/>
    <mergeCell ref="A37:B37"/>
    <mergeCell ref="C37:I37"/>
    <mergeCell ref="J37:K37"/>
    <mergeCell ref="L37:M37"/>
    <mergeCell ref="N37:T37"/>
    <mergeCell ref="U37:V37"/>
    <mergeCell ref="AI37:AU37"/>
    <mergeCell ref="A38:B38"/>
    <mergeCell ref="C38:I38"/>
    <mergeCell ref="J38:K38"/>
    <mergeCell ref="L38:M38"/>
    <mergeCell ref="N38:T38"/>
    <mergeCell ref="U38:V38"/>
    <mergeCell ref="AI38:AN39"/>
    <mergeCell ref="AV38:BA38"/>
    <mergeCell ref="A39:B39"/>
    <mergeCell ref="C39:K39"/>
    <mergeCell ref="N39:V39"/>
    <mergeCell ref="AV39:BA39"/>
    <mergeCell ref="A40:B40"/>
    <mergeCell ref="C40:K40"/>
    <mergeCell ref="N40:V40"/>
    <mergeCell ref="AI40:AN41"/>
    <mergeCell ref="AV40:BA40"/>
    <mergeCell ref="A41:B41"/>
    <mergeCell ref="C41:K41"/>
    <mergeCell ref="N41:V41"/>
    <mergeCell ref="AV41:BA41"/>
    <mergeCell ref="AQ42:BE42"/>
    <mergeCell ref="BJ42:BM43"/>
    <mergeCell ref="AM43:AP43"/>
    <mergeCell ref="AQ43:BE43"/>
    <mergeCell ref="O44:W44"/>
    <mergeCell ref="X44:AA44"/>
    <mergeCell ref="AB44:AJ44"/>
    <mergeCell ref="AQ44:BE44"/>
    <mergeCell ref="BJ44:BJ46"/>
    <mergeCell ref="BK44:BK46"/>
    <mergeCell ref="BL44:BM46"/>
    <mergeCell ref="F46:J46"/>
    <mergeCell ref="M46:O46"/>
    <mergeCell ref="R46:U46"/>
    <mergeCell ref="V46:AK46"/>
    <mergeCell ref="AQ46:BD46"/>
    <mergeCell ref="B48:G48"/>
    <mergeCell ref="H48:M48"/>
    <mergeCell ref="O48:T48"/>
    <mergeCell ref="U48:Z48"/>
    <mergeCell ref="AB48:AG48"/>
    <mergeCell ref="AH48:AM48"/>
    <mergeCell ref="AO48:AT48"/>
    <mergeCell ref="AU48:AZ48"/>
    <mergeCell ref="BB48:BG48"/>
    <mergeCell ref="BH48:BM48"/>
    <mergeCell ref="B49:G49"/>
    <mergeCell ref="H49:M49"/>
    <mergeCell ref="O49:T49"/>
    <mergeCell ref="U49:Z49"/>
    <mergeCell ref="AB49:AG49"/>
    <mergeCell ref="AH49:AM49"/>
    <mergeCell ref="AO49:AT49"/>
    <mergeCell ref="AU49:AZ49"/>
    <mergeCell ref="BB49:BG49"/>
    <mergeCell ref="BH49:BM49"/>
    <mergeCell ref="A50:A61"/>
    <mergeCell ref="B50:B51"/>
    <mergeCell ref="D50:E50"/>
    <mergeCell ref="F50:F61"/>
    <mergeCell ref="G50:G61"/>
    <mergeCell ref="H50:H51"/>
    <mergeCell ref="J50:K50"/>
    <mergeCell ref="L50:L61"/>
    <mergeCell ref="M50:M61"/>
    <mergeCell ref="O50:O51"/>
    <mergeCell ref="Q50:R50"/>
    <mergeCell ref="S50:S61"/>
    <mergeCell ref="T50:T61"/>
    <mergeCell ref="U50:U51"/>
    <mergeCell ref="W50:X50"/>
    <mergeCell ref="Y50:Y61"/>
    <mergeCell ref="Z50:Z61"/>
    <mergeCell ref="AB50:AB51"/>
    <mergeCell ref="AD50:AE50"/>
    <mergeCell ref="AF50:AF61"/>
    <mergeCell ref="AG50:AG61"/>
    <mergeCell ref="AH50:AH51"/>
    <mergeCell ref="AJ50:AK50"/>
    <mergeCell ref="AL50:AL61"/>
    <mergeCell ref="AM50:AM61"/>
    <mergeCell ref="AO50:AO51"/>
    <mergeCell ref="AQ50:AR50"/>
    <mergeCell ref="AS50:AS61"/>
    <mergeCell ref="AT50:AT61"/>
    <mergeCell ref="AU50:AU51"/>
    <mergeCell ref="AW50:AX50"/>
    <mergeCell ref="AY50:AY61"/>
    <mergeCell ref="AZ50:AZ61"/>
    <mergeCell ref="BB50:BB51"/>
    <mergeCell ref="BD50:BE50"/>
    <mergeCell ref="BF50:BF61"/>
    <mergeCell ref="BG50:BG61"/>
    <mergeCell ref="BH50:BH51"/>
    <mergeCell ref="BJ50:BK50"/>
    <mergeCell ref="BL50:BL61"/>
    <mergeCell ref="BM50:BM61"/>
    <mergeCell ref="D51:E51"/>
    <mergeCell ref="J51:K51"/>
    <mergeCell ref="Q51:R51"/>
    <mergeCell ref="W51:X51"/>
    <mergeCell ref="AD51:AE51"/>
    <mergeCell ref="AJ51:AK51"/>
    <mergeCell ref="AQ51:AR51"/>
    <mergeCell ref="AW51:AX51"/>
    <mergeCell ref="BD51:BE51"/>
    <mergeCell ref="BJ51:BK51"/>
    <mergeCell ref="B52:B53"/>
    <mergeCell ref="D52:E52"/>
    <mergeCell ref="H52:H53"/>
    <mergeCell ref="J52:K52"/>
    <mergeCell ref="O52:O53"/>
    <mergeCell ref="Q52:R52"/>
    <mergeCell ref="U52:U53"/>
    <mergeCell ref="W52:X52"/>
    <mergeCell ref="AB52:AB53"/>
    <mergeCell ref="AD52:AE52"/>
    <mergeCell ref="AH52:AH53"/>
    <mergeCell ref="AJ52:AK52"/>
    <mergeCell ref="AO52:AO53"/>
    <mergeCell ref="AQ52:AR52"/>
    <mergeCell ref="AU52:AU53"/>
    <mergeCell ref="AW52:AX52"/>
    <mergeCell ref="BB52:BB53"/>
    <mergeCell ref="BD52:BE52"/>
    <mergeCell ref="BH52:BH53"/>
    <mergeCell ref="BJ52:BK52"/>
    <mergeCell ref="D53:E53"/>
    <mergeCell ref="J53:K53"/>
    <mergeCell ref="Q53:R53"/>
    <mergeCell ref="W53:X53"/>
    <mergeCell ref="AD53:AE53"/>
    <mergeCell ref="AJ53:AK53"/>
    <mergeCell ref="AQ53:AR53"/>
    <mergeCell ref="AW53:AX53"/>
    <mergeCell ref="BD53:BE53"/>
    <mergeCell ref="BJ53:BK53"/>
    <mergeCell ref="B54:B55"/>
    <mergeCell ref="D54:E54"/>
    <mergeCell ref="H54:H55"/>
    <mergeCell ref="J54:K54"/>
    <mergeCell ref="O54:O55"/>
    <mergeCell ref="Q54:R54"/>
    <mergeCell ref="U54:U55"/>
    <mergeCell ref="W54:X54"/>
    <mergeCell ref="AB54:AB55"/>
    <mergeCell ref="AD54:AE54"/>
    <mergeCell ref="AH54:AH55"/>
    <mergeCell ref="AJ54:AK54"/>
    <mergeCell ref="AO54:AO55"/>
    <mergeCell ref="AQ54:AR54"/>
    <mergeCell ref="AU54:AU55"/>
    <mergeCell ref="AW54:AX54"/>
    <mergeCell ref="BB54:BB55"/>
    <mergeCell ref="BD54:BE54"/>
    <mergeCell ref="BH54:BH55"/>
    <mergeCell ref="BJ54:BK54"/>
    <mergeCell ref="D55:E55"/>
    <mergeCell ref="J55:K55"/>
    <mergeCell ref="Q55:R55"/>
    <mergeCell ref="W55:X55"/>
    <mergeCell ref="AD55:AE55"/>
    <mergeCell ref="AJ55:AK55"/>
    <mergeCell ref="AQ55:AR55"/>
    <mergeCell ref="AW55:AX55"/>
    <mergeCell ref="BD55:BE55"/>
    <mergeCell ref="BJ55:BK55"/>
    <mergeCell ref="B56:B57"/>
    <mergeCell ref="D56:E56"/>
    <mergeCell ref="H56:H57"/>
    <mergeCell ref="J56:K56"/>
    <mergeCell ref="O56:O57"/>
    <mergeCell ref="Q56:R56"/>
    <mergeCell ref="U56:U57"/>
    <mergeCell ref="W56:X56"/>
    <mergeCell ref="AB56:AB57"/>
    <mergeCell ref="AD56:AE56"/>
    <mergeCell ref="AH56:AH57"/>
    <mergeCell ref="AJ56:AK56"/>
    <mergeCell ref="AO56:AO57"/>
    <mergeCell ref="AQ56:AR56"/>
    <mergeCell ref="AU56:AU57"/>
    <mergeCell ref="AW56:AX56"/>
    <mergeCell ref="BB56:BB57"/>
    <mergeCell ref="BD56:BE56"/>
    <mergeCell ref="BH56:BH57"/>
    <mergeCell ref="BJ56:BK56"/>
    <mergeCell ref="D57:E57"/>
    <mergeCell ref="J57:K57"/>
    <mergeCell ref="Q57:R57"/>
    <mergeCell ref="W57:X57"/>
    <mergeCell ref="AD57:AE57"/>
    <mergeCell ref="AJ57:AK57"/>
    <mergeCell ref="AQ57:AR57"/>
    <mergeCell ref="AW57:AX57"/>
    <mergeCell ref="BD57:BE57"/>
    <mergeCell ref="BJ57:BK57"/>
    <mergeCell ref="B58:B59"/>
    <mergeCell ref="D58:E58"/>
    <mergeCell ref="H58:H59"/>
    <mergeCell ref="J58:K58"/>
    <mergeCell ref="O58:O59"/>
    <mergeCell ref="Q58:R58"/>
    <mergeCell ref="U58:U59"/>
    <mergeCell ref="W58:X58"/>
    <mergeCell ref="AB58:AB59"/>
    <mergeCell ref="AD58:AE58"/>
    <mergeCell ref="AH58:AH59"/>
    <mergeCell ref="AJ58:AK58"/>
    <mergeCell ref="AO58:AO59"/>
    <mergeCell ref="AQ58:AR58"/>
    <mergeCell ref="AU58:AU59"/>
    <mergeCell ref="AW58:AX58"/>
    <mergeCell ref="BB58:BB59"/>
    <mergeCell ref="BD58:BE58"/>
    <mergeCell ref="BH58:BH59"/>
    <mergeCell ref="BJ58:BK58"/>
    <mergeCell ref="D59:E59"/>
    <mergeCell ref="J59:K59"/>
    <mergeCell ref="Q59:R59"/>
    <mergeCell ref="W59:X59"/>
    <mergeCell ref="AD59:AE59"/>
    <mergeCell ref="AJ59:AK59"/>
    <mergeCell ref="AQ59:AR59"/>
    <mergeCell ref="AW59:AX59"/>
    <mergeCell ref="BD59:BE59"/>
    <mergeCell ref="BJ59:BK59"/>
    <mergeCell ref="B60:B61"/>
    <mergeCell ref="D60:E60"/>
    <mergeCell ref="H60:H61"/>
    <mergeCell ref="J60:K60"/>
    <mergeCell ref="O60:O61"/>
    <mergeCell ref="Q60:R60"/>
    <mergeCell ref="U60:U61"/>
    <mergeCell ref="W60:X60"/>
    <mergeCell ref="AB60:AB61"/>
    <mergeCell ref="AD60:AE60"/>
    <mergeCell ref="AH60:AH61"/>
    <mergeCell ref="AJ60:AK60"/>
    <mergeCell ref="AO60:AO61"/>
    <mergeCell ref="AQ60:AR60"/>
    <mergeCell ref="AU60:AU61"/>
    <mergeCell ref="AW60:AX60"/>
    <mergeCell ref="BB60:BB61"/>
    <mergeCell ref="BD60:BE60"/>
    <mergeCell ref="BH60:BH61"/>
    <mergeCell ref="BJ60:BK60"/>
    <mergeCell ref="D61:E61"/>
    <mergeCell ref="J61:K61"/>
    <mergeCell ref="Q61:R61"/>
    <mergeCell ref="W61:X61"/>
    <mergeCell ref="AD61:AE61"/>
    <mergeCell ref="AJ61:AK61"/>
    <mergeCell ref="AQ61:AR61"/>
    <mergeCell ref="AW61:AX61"/>
    <mergeCell ref="BD61:BE61"/>
    <mergeCell ref="BJ61:BK61"/>
    <mergeCell ref="B62:C62"/>
    <mergeCell ref="D62:E62"/>
    <mergeCell ref="F62:G62"/>
    <mergeCell ref="H62:I62"/>
    <mergeCell ref="J62:K62"/>
    <mergeCell ref="L62:M62"/>
    <mergeCell ref="O62:P62"/>
    <mergeCell ref="Q62:R62"/>
    <mergeCell ref="S62:T62"/>
    <mergeCell ref="U62:V62"/>
    <mergeCell ref="W62:X62"/>
    <mergeCell ref="Y62:Z62"/>
    <mergeCell ref="AB62:AC62"/>
    <mergeCell ref="AD62:AE62"/>
    <mergeCell ref="AF62:AG62"/>
    <mergeCell ref="AH62:AI62"/>
    <mergeCell ref="AJ62:AK62"/>
    <mergeCell ref="AL62:AM62"/>
    <mergeCell ref="AO62:AP62"/>
    <mergeCell ref="AQ62:AR62"/>
    <mergeCell ref="AS62:AT62"/>
    <mergeCell ref="AU62:AV62"/>
    <mergeCell ref="AW62:AX62"/>
    <mergeCell ref="AY62:AZ62"/>
    <mergeCell ref="BB62:BC62"/>
    <mergeCell ref="BD62:BE62"/>
    <mergeCell ref="BF62:BG62"/>
    <mergeCell ref="BH62:BI62"/>
    <mergeCell ref="BJ62:BK62"/>
    <mergeCell ref="BL62:BM62"/>
    <mergeCell ref="A64:D64"/>
    <mergeCell ref="E64:K64"/>
    <mergeCell ref="L64:P64"/>
    <mergeCell ref="Q64:V64"/>
    <mergeCell ref="W64:Y64"/>
    <mergeCell ref="AA64:AE64"/>
    <mergeCell ref="A65:I65"/>
    <mergeCell ref="J65:K65"/>
    <mergeCell ref="L65:T65"/>
    <mergeCell ref="U65:V65"/>
    <mergeCell ref="Y65:Z65"/>
    <mergeCell ref="AD65:AG65"/>
    <mergeCell ref="AI65:BA65"/>
    <mergeCell ref="BC65:BM65"/>
    <mergeCell ref="A66:I66"/>
    <mergeCell ref="J66:K66"/>
    <mergeCell ref="L66:T66"/>
    <mergeCell ref="U66:V66"/>
    <mergeCell ref="Y66:Z66"/>
    <mergeCell ref="AD66:AG66"/>
    <mergeCell ref="AI66:BA66"/>
    <mergeCell ref="BC66:BE66"/>
    <mergeCell ref="BF66:BH66"/>
    <mergeCell ref="BI66:BJ66"/>
    <mergeCell ref="BK66:BM66"/>
    <mergeCell ref="A67:I67"/>
    <mergeCell ref="J67:K67"/>
    <mergeCell ref="L67:T67"/>
    <mergeCell ref="U67:V67"/>
    <mergeCell ref="Y67:Z67"/>
    <mergeCell ref="AD67:AG67"/>
    <mergeCell ref="AI67:BA67"/>
    <mergeCell ref="BC67:BE67"/>
    <mergeCell ref="A68:I68"/>
    <mergeCell ref="J68:K68"/>
    <mergeCell ref="L68:T68"/>
    <mergeCell ref="U68:V68"/>
    <mergeCell ref="Y68:Z68"/>
    <mergeCell ref="AD68:AG68"/>
    <mergeCell ref="AI68:BA68"/>
    <mergeCell ref="BC68:BE68"/>
    <mergeCell ref="A69:I69"/>
    <mergeCell ref="J69:K69"/>
    <mergeCell ref="L69:T69"/>
    <mergeCell ref="U69:V69"/>
    <mergeCell ref="Y69:Z69"/>
    <mergeCell ref="AD69:AG69"/>
    <mergeCell ref="AI69:BA69"/>
    <mergeCell ref="BC69:BE69"/>
    <mergeCell ref="A70:I70"/>
    <mergeCell ref="J70:K70"/>
    <mergeCell ref="L70:T70"/>
    <mergeCell ref="U70:V70"/>
    <mergeCell ref="Y70:Z70"/>
    <mergeCell ref="AD70:AG70"/>
    <mergeCell ref="AI70:BA70"/>
    <mergeCell ref="BC70:BE70"/>
    <mergeCell ref="A71:I71"/>
    <mergeCell ref="J71:K71"/>
    <mergeCell ref="L71:T71"/>
    <mergeCell ref="U71:V71"/>
    <mergeCell ref="Y71:Z71"/>
    <mergeCell ref="AD71:AG71"/>
    <mergeCell ref="AI71:BA71"/>
    <mergeCell ref="BC71:BE71"/>
    <mergeCell ref="A72:I72"/>
    <mergeCell ref="J72:K72"/>
    <mergeCell ref="L72:T72"/>
    <mergeCell ref="U72:V72"/>
    <mergeCell ref="Y72:Z72"/>
    <mergeCell ref="AD72:AG72"/>
    <mergeCell ref="AI72:BA72"/>
    <mergeCell ref="BC72:BE72"/>
    <mergeCell ref="A73:I73"/>
    <mergeCell ref="J73:K73"/>
    <mergeCell ref="L73:T73"/>
    <mergeCell ref="U73:V73"/>
    <mergeCell ref="Y73:Z73"/>
    <mergeCell ref="AD73:AG73"/>
    <mergeCell ref="AI73:BA73"/>
    <mergeCell ref="BC73:BJ73"/>
    <mergeCell ref="BK73:BM73"/>
    <mergeCell ref="A74:I74"/>
    <mergeCell ref="J74:K74"/>
    <mergeCell ref="L74:T74"/>
    <mergeCell ref="U74:V74"/>
    <mergeCell ref="Y74:Z74"/>
    <mergeCell ref="AD74:AG74"/>
    <mergeCell ref="AI74:BA74"/>
    <mergeCell ref="BC74:BJ74"/>
    <mergeCell ref="BK74:BM74"/>
    <mergeCell ref="A75:I75"/>
    <mergeCell ref="J75:K75"/>
    <mergeCell ref="L75:T75"/>
    <mergeCell ref="U75:V75"/>
    <mergeCell ref="Y75:Z75"/>
    <mergeCell ref="AD75:AG75"/>
    <mergeCell ref="AI75:BA75"/>
    <mergeCell ref="BC75:BM75"/>
    <mergeCell ref="A76:I76"/>
    <mergeCell ref="J76:K76"/>
    <mergeCell ref="L76:T76"/>
    <mergeCell ref="U76:V76"/>
    <mergeCell ref="W76:AG82"/>
    <mergeCell ref="A77:I77"/>
    <mergeCell ref="J77:K77"/>
    <mergeCell ref="L77:T77"/>
    <mergeCell ref="U77:V77"/>
    <mergeCell ref="AI77:BA77"/>
    <mergeCell ref="BC77:BM77"/>
    <mergeCell ref="A78:B78"/>
    <mergeCell ref="C78:I78"/>
    <mergeCell ref="J78:K78"/>
    <mergeCell ref="L78:M78"/>
    <mergeCell ref="N78:T78"/>
    <mergeCell ref="U78:V78"/>
    <mergeCell ref="AI78:AU78"/>
    <mergeCell ref="A79:B79"/>
    <mergeCell ref="C79:I79"/>
    <mergeCell ref="J79:K79"/>
    <mergeCell ref="L79:M79"/>
    <mergeCell ref="N79:T79"/>
    <mergeCell ref="U79:V79"/>
    <mergeCell ref="AI79:AN80"/>
    <mergeCell ref="AV79:BA79"/>
    <mergeCell ref="A80:B80"/>
    <mergeCell ref="C80:K80"/>
    <mergeCell ref="N80:V80"/>
    <mergeCell ref="AV80:BA80"/>
    <mergeCell ref="A81:B81"/>
    <mergeCell ref="C81:K81"/>
    <mergeCell ref="N81:V81"/>
    <mergeCell ref="AI81:AN82"/>
    <mergeCell ref="AV81:BA81"/>
    <mergeCell ref="A82:B82"/>
    <mergeCell ref="C82:K82"/>
    <mergeCell ref="N82:V82"/>
    <mergeCell ref="AV82:BA82"/>
    <mergeCell ref="AQ83:BE83"/>
    <mergeCell ref="BJ83:BM84"/>
    <mergeCell ref="AM84:AP84"/>
    <mergeCell ref="AQ84:BE84"/>
    <mergeCell ref="O85:W85"/>
    <mergeCell ref="X85:AA85"/>
    <mergeCell ref="AB85:AJ85"/>
    <mergeCell ref="AQ85:BE85"/>
    <mergeCell ref="BJ85:BJ87"/>
    <mergeCell ref="BK85:BK87"/>
    <mergeCell ref="BL85:BM87"/>
    <mergeCell ref="F87:J87"/>
    <mergeCell ref="M87:O87"/>
    <mergeCell ref="R87:U87"/>
    <mergeCell ref="V87:AK87"/>
    <mergeCell ref="AQ87:BD87"/>
    <mergeCell ref="B89:G89"/>
    <mergeCell ref="H89:M89"/>
    <mergeCell ref="O89:T89"/>
    <mergeCell ref="U89:Z89"/>
    <mergeCell ref="AB89:AG89"/>
    <mergeCell ref="AH89:AM89"/>
    <mergeCell ref="AO89:AT89"/>
    <mergeCell ref="AU89:AZ89"/>
    <mergeCell ref="BB89:BG89"/>
    <mergeCell ref="BH89:BM89"/>
    <mergeCell ref="B90:G90"/>
    <mergeCell ref="H90:M90"/>
    <mergeCell ref="O90:T90"/>
    <mergeCell ref="U90:Z90"/>
    <mergeCell ref="AB90:AG90"/>
    <mergeCell ref="AH90:AM90"/>
    <mergeCell ref="AO90:AT90"/>
    <mergeCell ref="AU90:AZ90"/>
    <mergeCell ref="BB90:BG90"/>
    <mergeCell ref="BH90:BM90"/>
    <mergeCell ref="A91:A102"/>
    <mergeCell ref="B91:B92"/>
    <mergeCell ref="D91:E91"/>
    <mergeCell ref="F91:F102"/>
    <mergeCell ref="G91:G102"/>
    <mergeCell ref="H91:H92"/>
    <mergeCell ref="J91:K91"/>
    <mergeCell ref="L91:L102"/>
    <mergeCell ref="M91:M102"/>
    <mergeCell ref="O91:O92"/>
    <mergeCell ref="Q91:R91"/>
    <mergeCell ref="S91:S102"/>
    <mergeCell ref="T91:T102"/>
    <mergeCell ref="U91:U92"/>
    <mergeCell ref="W91:X91"/>
    <mergeCell ref="Y91:Y102"/>
    <mergeCell ref="Z91:Z102"/>
    <mergeCell ref="AB91:AB92"/>
    <mergeCell ref="AD91:AE91"/>
    <mergeCell ref="AF91:AF102"/>
    <mergeCell ref="AG91:AG102"/>
    <mergeCell ref="AH91:AH92"/>
    <mergeCell ref="AJ91:AK91"/>
    <mergeCell ref="AL91:AL102"/>
    <mergeCell ref="AM91:AM102"/>
    <mergeCell ref="AO91:AO92"/>
    <mergeCell ref="AQ91:AR91"/>
    <mergeCell ref="AS91:AS102"/>
    <mergeCell ref="AT91:AT102"/>
    <mergeCell ref="AU91:AU92"/>
    <mergeCell ref="AW91:AX91"/>
    <mergeCell ref="AY91:AY102"/>
    <mergeCell ref="AZ91:AZ102"/>
    <mergeCell ref="BB91:BB92"/>
    <mergeCell ref="BD91:BE91"/>
    <mergeCell ref="BF91:BF102"/>
    <mergeCell ref="BG91:BG102"/>
    <mergeCell ref="BH91:BH92"/>
    <mergeCell ref="BJ91:BK91"/>
    <mergeCell ref="BL91:BL102"/>
    <mergeCell ref="BM91:BM102"/>
    <mergeCell ref="D92:E92"/>
    <mergeCell ref="J92:K92"/>
    <mergeCell ref="Q92:R92"/>
    <mergeCell ref="W92:X92"/>
    <mergeCell ref="AD92:AE92"/>
    <mergeCell ref="AJ92:AK92"/>
    <mergeCell ref="AQ92:AR92"/>
    <mergeCell ref="AW92:AX92"/>
    <mergeCell ref="BD92:BE92"/>
    <mergeCell ref="BJ92:BK92"/>
    <mergeCell ref="B93:B94"/>
    <mergeCell ref="D93:E93"/>
    <mergeCell ref="H93:H94"/>
    <mergeCell ref="J93:K93"/>
    <mergeCell ref="O93:O94"/>
    <mergeCell ref="Q93:R93"/>
    <mergeCell ref="U93:U94"/>
    <mergeCell ref="W93:X93"/>
    <mergeCell ref="AB93:AB94"/>
    <mergeCell ref="AD93:AE93"/>
    <mergeCell ref="AH93:AH94"/>
    <mergeCell ref="AJ93:AK93"/>
    <mergeCell ref="AO93:AO94"/>
    <mergeCell ref="AQ93:AR93"/>
    <mergeCell ref="AU93:AU94"/>
    <mergeCell ref="AW93:AX93"/>
    <mergeCell ref="BB93:BB94"/>
    <mergeCell ref="BD93:BE93"/>
    <mergeCell ref="BH93:BH94"/>
    <mergeCell ref="BJ93:BK93"/>
    <mergeCell ref="D94:E94"/>
    <mergeCell ref="J94:K94"/>
    <mergeCell ref="Q94:R94"/>
    <mergeCell ref="W94:X94"/>
    <mergeCell ref="AD94:AE94"/>
    <mergeCell ref="AJ94:AK94"/>
    <mergeCell ref="AQ94:AR94"/>
    <mergeCell ref="AW94:AX94"/>
    <mergeCell ref="BD94:BE94"/>
    <mergeCell ref="BJ94:BK94"/>
    <mergeCell ref="B95:B96"/>
    <mergeCell ref="D95:E95"/>
    <mergeCell ref="H95:H96"/>
    <mergeCell ref="J95:K95"/>
    <mergeCell ref="O95:O96"/>
    <mergeCell ref="Q95:R95"/>
    <mergeCell ref="U95:U96"/>
    <mergeCell ref="W95:X95"/>
    <mergeCell ref="AB95:AB96"/>
    <mergeCell ref="AD95:AE95"/>
    <mergeCell ref="AH95:AH96"/>
    <mergeCell ref="AJ95:AK95"/>
    <mergeCell ref="AO95:AO96"/>
    <mergeCell ref="AQ95:AR95"/>
    <mergeCell ref="AU95:AU96"/>
    <mergeCell ref="AW95:AX95"/>
    <mergeCell ref="BB95:BB96"/>
    <mergeCell ref="BD95:BE95"/>
    <mergeCell ref="BH95:BH96"/>
    <mergeCell ref="BJ95:BK95"/>
    <mergeCell ref="D96:E96"/>
    <mergeCell ref="J96:K96"/>
    <mergeCell ref="Q96:R96"/>
    <mergeCell ref="W96:X96"/>
    <mergeCell ref="AD96:AE96"/>
    <mergeCell ref="AJ96:AK96"/>
    <mergeCell ref="AQ96:AR96"/>
    <mergeCell ref="AW96:AX96"/>
    <mergeCell ref="BD96:BE96"/>
    <mergeCell ref="BJ96:BK96"/>
    <mergeCell ref="B97:B98"/>
    <mergeCell ref="D97:E97"/>
    <mergeCell ref="H97:H98"/>
    <mergeCell ref="J97:K97"/>
    <mergeCell ref="O97:O98"/>
    <mergeCell ref="Q97:R97"/>
    <mergeCell ref="U97:U98"/>
    <mergeCell ref="W97:X97"/>
    <mergeCell ref="AB97:AB98"/>
    <mergeCell ref="AD97:AE97"/>
    <mergeCell ref="AH97:AH98"/>
    <mergeCell ref="AJ97:AK97"/>
    <mergeCell ref="AO97:AO98"/>
    <mergeCell ref="AQ97:AR97"/>
    <mergeCell ref="AU97:AU98"/>
    <mergeCell ref="AW97:AX97"/>
    <mergeCell ref="BB97:BB98"/>
    <mergeCell ref="BD97:BE97"/>
    <mergeCell ref="BH97:BH98"/>
    <mergeCell ref="BJ97:BK97"/>
    <mergeCell ref="D98:E98"/>
    <mergeCell ref="J98:K98"/>
    <mergeCell ref="Q98:R98"/>
    <mergeCell ref="W98:X98"/>
    <mergeCell ref="AD98:AE98"/>
    <mergeCell ref="AJ98:AK98"/>
    <mergeCell ref="AQ98:AR98"/>
    <mergeCell ref="AW98:AX98"/>
    <mergeCell ref="BD98:BE98"/>
    <mergeCell ref="BJ98:BK98"/>
    <mergeCell ref="B99:B100"/>
    <mergeCell ref="D99:E99"/>
    <mergeCell ref="H99:H100"/>
    <mergeCell ref="J99:K99"/>
    <mergeCell ref="O99:O100"/>
    <mergeCell ref="Q99:R99"/>
    <mergeCell ref="U99:U100"/>
    <mergeCell ref="W99:X99"/>
    <mergeCell ref="AB99:AB100"/>
    <mergeCell ref="AD99:AE99"/>
    <mergeCell ref="AH99:AH100"/>
    <mergeCell ref="AJ99:AK99"/>
    <mergeCell ref="AO99:AO100"/>
    <mergeCell ref="AQ99:AR99"/>
    <mergeCell ref="AU99:AU100"/>
    <mergeCell ref="AW99:AX99"/>
    <mergeCell ref="BB99:BB100"/>
    <mergeCell ref="BD99:BE99"/>
    <mergeCell ref="BH99:BH100"/>
    <mergeCell ref="BJ99:BK99"/>
    <mergeCell ref="D100:E100"/>
    <mergeCell ref="J100:K100"/>
    <mergeCell ref="Q100:R100"/>
    <mergeCell ref="W100:X100"/>
    <mergeCell ref="AD100:AE100"/>
    <mergeCell ref="AJ100:AK100"/>
    <mergeCell ref="AQ100:AR100"/>
    <mergeCell ref="AW100:AX100"/>
    <mergeCell ref="BD100:BE100"/>
    <mergeCell ref="BJ100:BK100"/>
    <mergeCell ref="B101:B102"/>
    <mergeCell ref="D101:E101"/>
    <mergeCell ref="H101:H102"/>
    <mergeCell ref="J101:K101"/>
    <mergeCell ref="O101:O102"/>
    <mergeCell ref="Q101:R101"/>
    <mergeCell ref="U101:U102"/>
    <mergeCell ref="W101:X101"/>
    <mergeCell ref="AB101:AB102"/>
    <mergeCell ref="AD101:AE101"/>
    <mergeCell ref="AH101:AH102"/>
    <mergeCell ref="AJ101:AK101"/>
    <mergeCell ref="AO101:AO102"/>
    <mergeCell ref="AQ101:AR101"/>
    <mergeCell ref="AU101:AU102"/>
    <mergeCell ref="AW101:AX101"/>
    <mergeCell ref="BB101:BB102"/>
    <mergeCell ref="BD101:BE101"/>
    <mergeCell ref="BH101:BH102"/>
    <mergeCell ref="BJ101:BK101"/>
    <mergeCell ref="D102:E102"/>
    <mergeCell ref="J102:K102"/>
    <mergeCell ref="Q102:R102"/>
    <mergeCell ref="W102:X102"/>
    <mergeCell ref="AD102:AE102"/>
    <mergeCell ref="AJ102:AK102"/>
    <mergeCell ref="AQ102:AR102"/>
    <mergeCell ref="AW102:AX102"/>
    <mergeCell ref="BD102:BE102"/>
    <mergeCell ref="BJ102:BK102"/>
    <mergeCell ref="B103:C103"/>
    <mergeCell ref="D103:E103"/>
    <mergeCell ref="F103:G103"/>
    <mergeCell ref="H103:I103"/>
    <mergeCell ref="J103:K103"/>
    <mergeCell ref="L103:M103"/>
    <mergeCell ref="O103:P103"/>
    <mergeCell ref="Q103:R103"/>
    <mergeCell ref="S103:T103"/>
    <mergeCell ref="U103:V103"/>
    <mergeCell ref="W103:X103"/>
    <mergeCell ref="Y103:Z103"/>
    <mergeCell ref="AB103:AC103"/>
    <mergeCell ref="AD103:AE103"/>
    <mergeCell ref="AF103:AG103"/>
    <mergeCell ref="AH103:AI103"/>
    <mergeCell ref="AJ103:AK103"/>
    <mergeCell ref="AL103:AM103"/>
    <mergeCell ref="AO103:AP103"/>
    <mergeCell ref="AQ103:AR103"/>
    <mergeCell ref="AS103:AT103"/>
    <mergeCell ref="AU103:AV103"/>
    <mergeCell ref="AW103:AX103"/>
    <mergeCell ref="AY103:AZ103"/>
    <mergeCell ref="BB103:BC103"/>
    <mergeCell ref="BD103:BE103"/>
    <mergeCell ref="BF103:BG103"/>
    <mergeCell ref="BH103:BI103"/>
    <mergeCell ref="BJ103:BK103"/>
    <mergeCell ref="BL103:BM103"/>
    <mergeCell ref="A105:D105"/>
    <mergeCell ref="E105:K105"/>
    <mergeCell ref="L105:P105"/>
    <mergeCell ref="Q105:V105"/>
    <mergeCell ref="W105:Y105"/>
    <mergeCell ref="AA105:AE105"/>
    <mergeCell ref="A106:I106"/>
    <mergeCell ref="J106:K106"/>
    <mergeCell ref="L106:T106"/>
    <mergeCell ref="U106:V106"/>
    <mergeCell ref="Y106:Z106"/>
    <mergeCell ref="AD106:AG106"/>
    <mergeCell ref="AI106:BA106"/>
    <mergeCell ref="BC106:BM106"/>
    <mergeCell ref="A107:I107"/>
    <mergeCell ref="J107:K107"/>
    <mergeCell ref="L107:T107"/>
    <mergeCell ref="U107:V107"/>
    <mergeCell ref="Y107:Z107"/>
    <mergeCell ref="AD107:AG107"/>
    <mergeCell ref="AI107:BA107"/>
    <mergeCell ref="BC107:BE107"/>
    <mergeCell ref="BF107:BH107"/>
    <mergeCell ref="BI107:BJ107"/>
    <mergeCell ref="BK107:BM107"/>
    <mergeCell ref="A108:I108"/>
    <mergeCell ref="J108:K108"/>
    <mergeCell ref="L108:T108"/>
    <mergeCell ref="U108:V108"/>
    <mergeCell ref="Y108:Z108"/>
    <mergeCell ref="AD108:AG108"/>
    <mergeCell ref="AI108:BA108"/>
    <mergeCell ref="BC108:BE108"/>
    <mergeCell ref="A109:I109"/>
    <mergeCell ref="J109:K109"/>
    <mergeCell ref="L109:T109"/>
    <mergeCell ref="U109:V109"/>
    <mergeCell ref="Y109:Z109"/>
    <mergeCell ref="AD109:AG109"/>
    <mergeCell ref="AI109:BA109"/>
    <mergeCell ref="BC109:BE109"/>
    <mergeCell ref="A110:I110"/>
    <mergeCell ref="J110:K110"/>
    <mergeCell ref="L110:T110"/>
    <mergeCell ref="U110:V110"/>
    <mergeCell ref="Y110:Z110"/>
    <mergeCell ref="AD110:AG110"/>
    <mergeCell ref="AI110:BA110"/>
    <mergeCell ref="BC110:BE110"/>
    <mergeCell ref="A111:I111"/>
    <mergeCell ref="J111:K111"/>
    <mergeCell ref="L111:T111"/>
    <mergeCell ref="U111:V111"/>
    <mergeCell ref="Y111:Z111"/>
    <mergeCell ref="AD111:AG111"/>
    <mergeCell ref="AI111:BA111"/>
    <mergeCell ref="BC111:BE111"/>
    <mergeCell ref="A112:I112"/>
    <mergeCell ref="J112:K112"/>
    <mergeCell ref="L112:T112"/>
    <mergeCell ref="U112:V112"/>
    <mergeCell ref="Y112:Z112"/>
    <mergeCell ref="AD112:AG112"/>
    <mergeCell ref="AI112:BA112"/>
    <mergeCell ref="BC112:BE112"/>
    <mergeCell ref="A113:I113"/>
    <mergeCell ref="J113:K113"/>
    <mergeCell ref="L113:T113"/>
    <mergeCell ref="U113:V113"/>
    <mergeCell ref="Y113:Z113"/>
    <mergeCell ref="AD113:AG113"/>
    <mergeCell ref="AI113:BA113"/>
    <mergeCell ref="BC113:BE113"/>
    <mergeCell ref="A114:I114"/>
    <mergeCell ref="J114:K114"/>
    <mergeCell ref="L114:T114"/>
    <mergeCell ref="U114:V114"/>
    <mergeCell ref="Y114:Z114"/>
    <mergeCell ref="AD114:AG114"/>
    <mergeCell ref="AI114:BA114"/>
    <mergeCell ref="BC114:BJ114"/>
    <mergeCell ref="BK114:BM114"/>
    <mergeCell ref="A115:I115"/>
    <mergeCell ref="J115:K115"/>
    <mergeCell ref="L115:T115"/>
    <mergeCell ref="U115:V115"/>
    <mergeCell ref="Y115:Z115"/>
    <mergeCell ref="AD115:AG115"/>
    <mergeCell ref="AI115:BA115"/>
    <mergeCell ref="BC115:BJ115"/>
    <mergeCell ref="BK115:BM115"/>
    <mergeCell ref="A116:I116"/>
    <mergeCell ref="J116:K116"/>
    <mergeCell ref="L116:T116"/>
    <mergeCell ref="U116:V116"/>
    <mergeCell ref="Y116:Z116"/>
    <mergeCell ref="AD116:AG116"/>
    <mergeCell ref="AI116:BA116"/>
    <mergeCell ref="BC116:BM116"/>
    <mergeCell ref="A117:I117"/>
    <mergeCell ref="J117:K117"/>
    <mergeCell ref="L117:T117"/>
    <mergeCell ref="U117:V117"/>
    <mergeCell ref="W117:AG123"/>
    <mergeCell ref="A118:I118"/>
    <mergeCell ref="J118:K118"/>
    <mergeCell ref="L118:T118"/>
    <mergeCell ref="U118:V118"/>
    <mergeCell ref="AI118:BA118"/>
    <mergeCell ref="BC118:BM118"/>
    <mergeCell ref="A119:B119"/>
    <mergeCell ref="C119:I119"/>
    <mergeCell ref="J119:K119"/>
    <mergeCell ref="L119:M119"/>
    <mergeCell ref="N119:T119"/>
    <mergeCell ref="U119:V119"/>
    <mergeCell ref="AI119:AU119"/>
    <mergeCell ref="A120:B120"/>
    <mergeCell ref="C120:I120"/>
    <mergeCell ref="J120:K120"/>
    <mergeCell ref="L120:M120"/>
    <mergeCell ref="N120:T120"/>
    <mergeCell ref="U120:V120"/>
    <mergeCell ref="AI120:AN121"/>
    <mergeCell ref="AV120:BA120"/>
    <mergeCell ref="A121:B121"/>
    <mergeCell ref="C121:K121"/>
    <mergeCell ref="N121:V121"/>
    <mergeCell ref="AV121:BA121"/>
    <mergeCell ref="A122:B122"/>
    <mergeCell ref="C122:K122"/>
    <mergeCell ref="N122:V122"/>
    <mergeCell ref="AI122:AN123"/>
    <mergeCell ref="AV122:BA122"/>
    <mergeCell ref="A123:B123"/>
    <mergeCell ref="C123:K123"/>
    <mergeCell ref="N123:V123"/>
    <mergeCell ref="AV123:BA123"/>
    <mergeCell ref="AQ124:BE124"/>
    <mergeCell ref="BJ124:BM125"/>
    <mergeCell ref="AM125:AP125"/>
    <mergeCell ref="AQ125:BE125"/>
    <mergeCell ref="O126:W126"/>
    <mergeCell ref="X126:AA126"/>
    <mergeCell ref="AB126:AJ126"/>
    <mergeCell ref="AQ126:BE126"/>
    <mergeCell ref="BJ126:BJ128"/>
    <mergeCell ref="BK126:BK128"/>
    <mergeCell ref="BL126:BM128"/>
    <mergeCell ref="F128:J128"/>
    <mergeCell ref="M128:O128"/>
    <mergeCell ref="R128:U128"/>
    <mergeCell ref="V128:AK128"/>
    <mergeCell ref="AQ128:BD128"/>
    <mergeCell ref="B130:G130"/>
    <mergeCell ref="H130:M130"/>
    <mergeCell ref="O130:T130"/>
    <mergeCell ref="U130:Z130"/>
    <mergeCell ref="AB130:AG130"/>
    <mergeCell ref="AH130:AM130"/>
    <mergeCell ref="AO130:AT130"/>
    <mergeCell ref="AU130:AZ130"/>
    <mergeCell ref="BB130:BG130"/>
    <mergeCell ref="BH130:BM130"/>
    <mergeCell ref="B131:G131"/>
    <mergeCell ref="H131:M131"/>
    <mergeCell ref="O131:T131"/>
    <mergeCell ref="U131:Z131"/>
    <mergeCell ref="AB131:AG131"/>
    <mergeCell ref="AH131:AM131"/>
    <mergeCell ref="AO131:AT131"/>
    <mergeCell ref="AU131:AZ131"/>
    <mergeCell ref="BB131:BG131"/>
    <mergeCell ref="BH131:BM131"/>
    <mergeCell ref="A132:A143"/>
    <mergeCell ref="B132:B133"/>
    <mergeCell ref="D132:E132"/>
    <mergeCell ref="F132:F143"/>
    <mergeCell ref="G132:G143"/>
    <mergeCell ref="H132:H133"/>
    <mergeCell ref="J132:K132"/>
    <mergeCell ref="L132:L143"/>
    <mergeCell ref="M132:M143"/>
    <mergeCell ref="O132:O133"/>
    <mergeCell ref="Q132:R132"/>
    <mergeCell ref="S132:S143"/>
    <mergeCell ref="T132:T143"/>
    <mergeCell ref="U132:U133"/>
    <mergeCell ref="W132:X132"/>
    <mergeCell ref="Y132:Y143"/>
    <mergeCell ref="Z132:Z143"/>
    <mergeCell ref="AB132:AB133"/>
    <mergeCell ref="AD132:AE132"/>
    <mergeCell ref="AF132:AF143"/>
    <mergeCell ref="AG132:AG143"/>
    <mergeCell ref="AH132:AH133"/>
    <mergeCell ref="AJ132:AK132"/>
    <mergeCell ref="AL132:AL143"/>
    <mergeCell ref="AM132:AM143"/>
    <mergeCell ref="AO132:AO133"/>
    <mergeCell ref="AQ132:AR132"/>
    <mergeCell ref="AS132:AS143"/>
    <mergeCell ref="AT132:AT143"/>
    <mergeCell ref="AU132:AU133"/>
    <mergeCell ref="AW132:AX132"/>
    <mergeCell ref="AY132:AY143"/>
    <mergeCell ref="AZ132:AZ143"/>
    <mergeCell ref="BB132:BB133"/>
    <mergeCell ref="BD132:BE132"/>
    <mergeCell ref="BF132:BF143"/>
    <mergeCell ref="BG132:BG143"/>
    <mergeCell ref="BH132:BH133"/>
    <mergeCell ref="BJ132:BK132"/>
    <mergeCell ref="BL132:BL143"/>
    <mergeCell ref="BM132:BM143"/>
    <mergeCell ref="D133:E133"/>
    <mergeCell ref="J133:K133"/>
    <mergeCell ref="Q133:R133"/>
    <mergeCell ref="W133:X133"/>
    <mergeCell ref="AD133:AE133"/>
    <mergeCell ref="AJ133:AK133"/>
    <mergeCell ref="AQ133:AR133"/>
    <mergeCell ref="AW133:AX133"/>
    <mergeCell ref="BD133:BE133"/>
    <mergeCell ref="BJ133:BK133"/>
    <mergeCell ref="B134:B135"/>
    <mergeCell ref="D134:E134"/>
    <mergeCell ref="H134:H135"/>
    <mergeCell ref="J134:K134"/>
    <mergeCell ref="O134:O135"/>
    <mergeCell ref="Q134:R134"/>
    <mergeCell ref="U134:U135"/>
    <mergeCell ref="W134:X134"/>
    <mergeCell ref="AB134:AB135"/>
    <mergeCell ref="AD134:AE134"/>
    <mergeCell ref="AH134:AH135"/>
    <mergeCell ref="AJ134:AK134"/>
    <mergeCell ref="AO134:AO135"/>
    <mergeCell ref="AQ134:AR134"/>
    <mergeCell ref="AU134:AU135"/>
    <mergeCell ref="AW134:AX134"/>
    <mergeCell ref="BB134:BB135"/>
    <mergeCell ref="BD134:BE134"/>
    <mergeCell ref="BH134:BH135"/>
    <mergeCell ref="BJ134:BK134"/>
    <mergeCell ref="D135:E135"/>
    <mergeCell ref="J135:K135"/>
    <mergeCell ref="Q135:R135"/>
    <mergeCell ref="W135:X135"/>
    <mergeCell ref="AD135:AE135"/>
    <mergeCell ref="AJ135:AK135"/>
    <mergeCell ref="AQ135:AR135"/>
    <mergeCell ref="AW135:AX135"/>
    <mergeCell ref="BD135:BE135"/>
    <mergeCell ref="BJ135:BK135"/>
    <mergeCell ref="B136:B137"/>
    <mergeCell ref="D136:E136"/>
    <mergeCell ref="H136:H137"/>
    <mergeCell ref="J136:K136"/>
    <mergeCell ref="O136:O137"/>
    <mergeCell ref="Q136:R136"/>
    <mergeCell ref="U136:U137"/>
    <mergeCell ref="W136:X136"/>
    <mergeCell ref="AB136:AB137"/>
    <mergeCell ref="AD136:AE136"/>
    <mergeCell ref="AH136:AH137"/>
    <mergeCell ref="AJ136:AK136"/>
    <mergeCell ref="AO136:AO137"/>
    <mergeCell ref="AQ136:AR136"/>
    <mergeCell ref="AU136:AU137"/>
    <mergeCell ref="AW136:AX136"/>
    <mergeCell ref="BB136:BB137"/>
    <mergeCell ref="BD136:BE136"/>
    <mergeCell ref="BH136:BH137"/>
    <mergeCell ref="BJ136:BK136"/>
    <mergeCell ref="D137:E137"/>
    <mergeCell ref="J137:K137"/>
    <mergeCell ref="Q137:R137"/>
    <mergeCell ref="W137:X137"/>
    <mergeCell ref="AD137:AE137"/>
    <mergeCell ref="AJ137:AK137"/>
    <mergeCell ref="AQ137:AR137"/>
    <mergeCell ref="AW137:AX137"/>
    <mergeCell ref="BD137:BE137"/>
    <mergeCell ref="BJ137:BK137"/>
    <mergeCell ref="B138:B139"/>
    <mergeCell ref="D138:E138"/>
    <mergeCell ref="H138:H139"/>
    <mergeCell ref="J138:K138"/>
    <mergeCell ref="O138:O139"/>
    <mergeCell ref="Q138:R138"/>
    <mergeCell ref="U138:U139"/>
    <mergeCell ref="W138:X138"/>
    <mergeCell ref="AB138:AB139"/>
    <mergeCell ref="AD138:AE138"/>
    <mergeCell ref="AH138:AH139"/>
    <mergeCell ref="AJ138:AK138"/>
    <mergeCell ref="AO138:AO139"/>
    <mergeCell ref="AQ138:AR138"/>
    <mergeCell ref="AU138:AU139"/>
    <mergeCell ref="AW138:AX138"/>
    <mergeCell ref="BB138:BB139"/>
    <mergeCell ref="BD138:BE138"/>
    <mergeCell ref="BH138:BH139"/>
    <mergeCell ref="BJ138:BK138"/>
    <mergeCell ref="D139:E139"/>
    <mergeCell ref="J139:K139"/>
    <mergeCell ref="Q139:R139"/>
    <mergeCell ref="W139:X139"/>
    <mergeCell ref="AD139:AE139"/>
    <mergeCell ref="AJ139:AK139"/>
    <mergeCell ref="AQ139:AR139"/>
    <mergeCell ref="AW139:AX139"/>
    <mergeCell ref="BD139:BE139"/>
    <mergeCell ref="BJ139:BK139"/>
    <mergeCell ref="B140:B141"/>
    <mergeCell ref="D140:E140"/>
    <mergeCell ref="H140:H141"/>
    <mergeCell ref="J140:K140"/>
    <mergeCell ref="O140:O141"/>
    <mergeCell ref="Q140:R140"/>
    <mergeCell ref="U140:U141"/>
    <mergeCell ref="W140:X140"/>
    <mergeCell ref="AB140:AB141"/>
    <mergeCell ref="AD140:AE140"/>
    <mergeCell ref="AH140:AH141"/>
    <mergeCell ref="AJ140:AK140"/>
    <mergeCell ref="AO140:AO141"/>
    <mergeCell ref="AQ140:AR140"/>
    <mergeCell ref="AU140:AU141"/>
    <mergeCell ref="AW140:AX140"/>
    <mergeCell ref="BB140:BB141"/>
    <mergeCell ref="BD140:BE140"/>
    <mergeCell ref="BH140:BH141"/>
    <mergeCell ref="BJ140:BK140"/>
    <mergeCell ref="D141:E141"/>
    <mergeCell ref="J141:K141"/>
    <mergeCell ref="Q141:R141"/>
    <mergeCell ref="W141:X141"/>
    <mergeCell ref="AD141:AE141"/>
    <mergeCell ref="AJ141:AK141"/>
    <mergeCell ref="AQ141:AR141"/>
    <mergeCell ref="AW141:AX141"/>
    <mergeCell ref="BD141:BE141"/>
    <mergeCell ref="BJ141:BK141"/>
    <mergeCell ref="B142:B143"/>
    <mergeCell ref="D142:E142"/>
    <mergeCell ref="H142:H143"/>
    <mergeCell ref="J142:K142"/>
    <mergeCell ref="O142:O143"/>
    <mergeCell ref="Q142:R142"/>
    <mergeCell ref="U142:U143"/>
    <mergeCell ref="W142:X142"/>
    <mergeCell ref="AB142:AB143"/>
    <mergeCell ref="AD142:AE142"/>
    <mergeCell ref="AH142:AH143"/>
    <mergeCell ref="AJ142:AK142"/>
    <mergeCell ref="AO142:AO143"/>
    <mergeCell ref="AQ142:AR142"/>
    <mergeCell ref="AU142:AU143"/>
    <mergeCell ref="AW142:AX142"/>
    <mergeCell ref="BB142:BB143"/>
    <mergeCell ref="BD142:BE142"/>
    <mergeCell ref="BH142:BH143"/>
    <mergeCell ref="BJ142:BK142"/>
    <mergeCell ref="D143:E143"/>
    <mergeCell ref="J143:K143"/>
    <mergeCell ref="Q143:R143"/>
    <mergeCell ref="W143:X143"/>
    <mergeCell ref="AD143:AE143"/>
    <mergeCell ref="AJ143:AK143"/>
    <mergeCell ref="AQ143:AR143"/>
    <mergeCell ref="AW143:AX143"/>
    <mergeCell ref="BD143:BE143"/>
    <mergeCell ref="BJ143:BK143"/>
    <mergeCell ref="B144:C144"/>
    <mergeCell ref="D144:E144"/>
    <mergeCell ref="F144:G144"/>
    <mergeCell ref="H144:I144"/>
    <mergeCell ref="J144:K144"/>
    <mergeCell ref="L144:M144"/>
    <mergeCell ref="O144:P144"/>
    <mergeCell ref="Q144:R144"/>
    <mergeCell ref="S144:T144"/>
    <mergeCell ref="U144:V144"/>
    <mergeCell ref="W144:X144"/>
    <mergeCell ref="Y144:Z144"/>
    <mergeCell ref="AB144:AC144"/>
    <mergeCell ref="AD144:AE144"/>
    <mergeCell ref="AF144:AG144"/>
    <mergeCell ref="AH144:AI144"/>
    <mergeCell ref="AJ144:AK144"/>
    <mergeCell ref="AL144:AM144"/>
    <mergeCell ref="AO144:AP144"/>
    <mergeCell ref="AQ144:AR144"/>
    <mergeCell ref="AS144:AT144"/>
    <mergeCell ref="AU144:AV144"/>
    <mergeCell ref="AW144:AX144"/>
    <mergeCell ref="AY144:AZ144"/>
    <mergeCell ref="BB144:BC144"/>
    <mergeCell ref="BD144:BE144"/>
    <mergeCell ref="BF144:BG144"/>
    <mergeCell ref="BH144:BI144"/>
    <mergeCell ref="BJ144:BK144"/>
    <mergeCell ref="BL144:BM144"/>
    <mergeCell ref="A146:D146"/>
    <mergeCell ref="E146:K146"/>
    <mergeCell ref="L146:P146"/>
    <mergeCell ref="Q146:V146"/>
    <mergeCell ref="W146:Y146"/>
    <mergeCell ref="AA146:AE146"/>
    <mergeCell ref="A147:I147"/>
    <mergeCell ref="J147:K147"/>
    <mergeCell ref="L147:T147"/>
    <mergeCell ref="U147:V147"/>
    <mergeCell ref="Y147:Z147"/>
    <mergeCell ref="AD147:AG147"/>
    <mergeCell ref="AI147:BA147"/>
    <mergeCell ref="BC147:BM147"/>
    <mergeCell ref="A148:I148"/>
    <mergeCell ref="J148:K148"/>
    <mergeCell ref="L148:T148"/>
    <mergeCell ref="U148:V148"/>
    <mergeCell ref="Y148:Z148"/>
    <mergeCell ref="AD148:AG148"/>
    <mergeCell ref="AI148:BA148"/>
    <mergeCell ref="BC148:BE148"/>
    <mergeCell ref="BF148:BH148"/>
    <mergeCell ref="BI148:BJ148"/>
    <mergeCell ref="BK148:BM148"/>
    <mergeCell ref="A149:I149"/>
    <mergeCell ref="J149:K149"/>
    <mergeCell ref="L149:T149"/>
    <mergeCell ref="U149:V149"/>
    <mergeCell ref="Y149:Z149"/>
    <mergeCell ref="AD149:AG149"/>
    <mergeCell ref="AI149:BA149"/>
    <mergeCell ref="BC149:BE149"/>
    <mergeCell ref="A150:I150"/>
    <mergeCell ref="J150:K150"/>
    <mergeCell ref="L150:T150"/>
    <mergeCell ref="U150:V150"/>
    <mergeCell ref="Y150:Z150"/>
    <mergeCell ref="AD150:AG150"/>
    <mergeCell ref="AI150:BA150"/>
    <mergeCell ref="BC150:BE150"/>
    <mergeCell ref="A151:I151"/>
    <mergeCell ref="J151:K151"/>
    <mergeCell ref="L151:T151"/>
    <mergeCell ref="U151:V151"/>
    <mergeCell ref="Y151:Z151"/>
    <mergeCell ref="AD151:AG151"/>
    <mergeCell ref="AI151:BA151"/>
    <mergeCell ref="BC151:BE151"/>
    <mergeCell ref="A152:I152"/>
    <mergeCell ref="J152:K152"/>
    <mergeCell ref="L152:T152"/>
    <mergeCell ref="U152:V152"/>
    <mergeCell ref="Y152:Z152"/>
    <mergeCell ref="AD152:AG152"/>
    <mergeCell ref="AI152:BA152"/>
    <mergeCell ref="BC152:BE152"/>
    <mergeCell ref="A153:I153"/>
    <mergeCell ref="J153:K153"/>
    <mergeCell ref="L153:T153"/>
    <mergeCell ref="U153:V153"/>
    <mergeCell ref="Y153:Z153"/>
    <mergeCell ref="AD153:AG153"/>
    <mergeCell ref="AI153:BA153"/>
    <mergeCell ref="BC153:BE153"/>
    <mergeCell ref="A154:I154"/>
    <mergeCell ref="J154:K154"/>
    <mergeCell ref="L154:T154"/>
    <mergeCell ref="U154:V154"/>
    <mergeCell ref="Y154:Z154"/>
    <mergeCell ref="AD154:AG154"/>
    <mergeCell ref="AI154:BA154"/>
    <mergeCell ref="BC154:BE154"/>
    <mergeCell ref="A155:I155"/>
    <mergeCell ref="J155:K155"/>
    <mergeCell ref="L155:T155"/>
    <mergeCell ref="U155:V155"/>
    <mergeCell ref="Y155:Z155"/>
    <mergeCell ref="AD155:AG155"/>
    <mergeCell ref="AI155:BA155"/>
    <mergeCell ref="BC155:BJ155"/>
    <mergeCell ref="BK155:BM155"/>
    <mergeCell ref="A156:I156"/>
    <mergeCell ref="J156:K156"/>
    <mergeCell ref="L156:T156"/>
    <mergeCell ref="U156:V156"/>
    <mergeCell ref="Y156:Z156"/>
    <mergeCell ref="AD156:AG156"/>
    <mergeCell ref="AI156:BA156"/>
    <mergeCell ref="BC156:BJ156"/>
    <mergeCell ref="BK156:BM156"/>
    <mergeCell ref="A157:I157"/>
    <mergeCell ref="J157:K157"/>
    <mergeCell ref="L157:T157"/>
    <mergeCell ref="U157:V157"/>
    <mergeCell ref="Y157:Z157"/>
    <mergeCell ref="AD157:AG157"/>
    <mergeCell ref="AI157:BA157"/>
    <mergeCell ref="BC157:BM157"/>
    <mergeCell ref="A158:I158"/>
    <mergeCell ref="J158:K158"/>
    <mergeCell ref="L158:T158"/>
    <mergeCell ref="U158:V158"/>
    <mergeCell ref="W158:AG164"/>
    <mergeCell ref="A159:I159"/>
    <mergeCell ref="J159:K159"/>
    <mergeCell ref="L159:T159"/>
    <mergeCell ref="U159:V159"/>
    <mergeCell ref="AI159:BA159"/>
    <mergeCell ref="BC159:BM159"/>
    <mergeCell ref="A160:B160"/>
    <mergeCell ref="C160:I160"/>
    <mergeCell ref="J160:K160"/>
    <mergeCell ref="L160:M160"/>
    <mergeCell ref="N160:T160"/>
    <mergeCell ref="U160:V160"/>
    <mergeCell ref="AI160:AU160"/>
    <mergeCell ref="A161:B161"/>
    <mergeCell ref="C161:I161"/>
    <mergeCell ref="J161:K161"/>
    <mergeCell ref="L161:M161"/>
    <mergeCell ref="N161:T161"/>
    <mergeCell ref="U161:V161"/>
    <mergeCell ref="AI161:AN162"/>
    <mergeCell ref="AV161:BA161"/>
    <mergeCell ref="A162:B162"/>
    <mergeCell ref="C162:K162"/>
    <mergeCell ref="N162:V162"/>
    <mergeCell ref="AV162:BA162"/>
    <mergeCell ref="A163:B163"/>
    <mergeCell ref="C163:K163"/>
    <mergeCell ref="N163:V163"/>
    <mergeCell ref="AI163:AN164"/>
    <mergeCell ref="AV163:BA163"/>
    <mergeCell ref="A164:B164"/>
    <mergeCell ref="C164:K164"/>
    <mergeCell ref="N164:V164"/>
    <mergeCell ref="AV164:BA164"/>
    <mergeCell ref="AQ165:BE165"/>
    <mergeCell ref="BJ165:BM166"/>
    <mergeCell ref="AM166:AP166"/>
    <mergeCell ref="AQ166:BE166"/>
    <mergeCell ref="O167:W167"/>
    <mergeCell ref="X167:AA167"/>
    <mergeCell ref="AB167:AJ167"/>
    <mergeCell ref="AQ167:BE167"/>
    <mergeCell ref="BJ167:BJ169"/>
    <mergeCell ref="BK167:BK169"/>
    <mergeCell ref="BL167:BM169"/>
    <mergeCell ref="F169:J169"/>
    <mergeCell ref="M169:O169"/>
    <mergeCell ref="R169:U169"/>
    <mergeCell ref="V169:AK169"/>
    <mergeCell ref="AQ169:BD169"/>
    <mergeCell ref="B171:G171"/>
    <mergeCell ref="H171:M171"/>
    <mergeCell ref="O171:T171"/>
    <mergeCell ref="U171:Z171"/>
    <mergeCell ref="AB171:AG171"/>
    <mergeCell ref="AH171:AM171"/>
    <mergeCell ref="AO171:AT171"/>
    <mergeCell ref="AU171:AZ171"/>
    <mergeCell ref="BB171:BG171"/>
    <mergeCell ref="BH171:BM171"/>
    <mergeCell ref="B172:G172"/>
    <mergeCell ref="H172:M172"/>
    <mergeCell ref="O172:T172"/>
    <mergeCell ref="U172:Z172"/>
    <mergeCell ref="AB172:AG172"/>
    <mergeCell ref="AH172:AM172"/>
    <mergeCell ref="AO172:AT172"/>
    <mergeCell ref="AU172:AZ172"/>
    <mergeCell ref="BB172:BG172"/>
    <mergeCell ref="BH172:BM172"/>
    <mergeCell ref="A173:A184"/>
    <mergeCell ref="B173:B174"/>
    <mergeCell ref="D173:E173"/>
    <mergeCell ref="F173:F184"/>
    <mergeCell ref="G173:G184"/>
    <mergeCell ref="H173:H174"/>
    <mergeCell ref="J173:K173"/>
    <mergeCell ref="L173:L184"/>
    <mergeCell ref="M173:M184"/>
    <mergeCell ref="O173:O174"/>
    <mergeCell ref="Q173:R173"/>
    <mergeCell ref="S173:S184"/>
    <mergeCell ref="T173:T184"/>
    <mergeCell ref="U173:U174"/>
    <mergeCell ref="W173:X173"/>
    <mergeCell ref="Y173:Y184"/>
    <mergeCell ref="Z173:Z184"/>
    <mergeCell ref="AB173:AB174"/>
    <mergeCell ref="AD173:AE173"/>
    <mergeCell ref="AF173:AF184"/>
    <mergeCell ref="AG173:AG184"/>
    <mergeCell ref="AH173:AH174"/>
    <mergeCell ref="AJ173:AK173"/>
    <mergeCell ref="AL173:AL184"/>
    <mergeCell ref="AM173:AM184"/>
    <mergeCell ref="AO173:AO174"/>
    <mergeCell ref="AQ173:AR173"/>
    <mergeCell ref="AS173:AS184"/>
    <mergeCell ref="AT173:AT184"/>
    <mergeCell ref="AU173:AU174"/>
    <mergeCell ref="AW173:AX173"/>
    <mergeCell ref="AY173:AY184"/>
    <mergeCell ref="AZ173:AZ184"/>
    <mergeCell ref="BB173:BB174"/>
    <mergeCell ref="BD173:BE173"/>
    <mergeCell ref="BF173:BF184"/>
    <mergeCell ref="BG173:BG184"/>
    <mergeCell ref="BH173:BH174"/>
    <mergeCell ref="BJ173:BK173"/>
    <mergeCell ref="BL173:BL184"/>
    <mergeCell ref="BM173:BM184"/>
    <mergeCell ref="D174:E174"/>
    <mergeCell ref="J174:K174"/>
    <mergeCell ref="Q174:R174"/>
    <mergeCell ref="W174:X174"/>
    <mergeCell ref="AD174:AE174"/>
    <mergeCell ref="AJ174:AK174"/>
    <mergeCell ref="AQ174:AR174"/>
    <mergeCell ref="AW174:AX174"/>
    <mergeCell ref="BD174:BE174"/>
    <mergeCell ref="BJ174:BK174"/>
    <mergeCell ref="B175:B176"/>
    <mergeCell ref="D175:E175"/>
    <mergeCell ref="H175:H176"/>
    <mergeCell ref="J175:K175"/>
    <mergeCell ref="O175:O176"/>
    <mergeCell ref="Q175:R175"/>
    <mergeCell ref="U175:U176"/>
    <mergeCell ref="W175:X175"/>
    <mergeCell ref="AB175:AB176"/>
    <mergeCell ref="AD175:AE175"/>
    <mergeCell ref="AH175:AH176"/>
    <mergeCell ref="AJ175:AK175"/>
    <mergeCell ref="AO175:AO176"/>
    <mergeCell ref="AQ175:AR175"/>
    <mergeCell ref="AU175:AU176"/>
    <mergeCell ref="AW175:AX175"/>
    <mergeCell ref="BB175:BB176"/>
    <mergeCell ref="BD175:BE175"/>
    <mergeCell ref="BH175:BH176"/>
    <mergeCell ref="BJ175:BK175"/>
    <mergeCell ref="D176:E176"/>
    <mergeCell ref="J176:K176"/>
    <mergeCell ref="Q176:R176"/>
    <mergeCell ref="W176:X176"/>
    <mergeCell ref="AD176:AE176"/>
    <mergeCell ref="AJ176:AK176"/>
    <mergeCell ref="AQ176:AR176"/>
    <mergeCell ref="AW176:AX176"/>
    <mergeCell ref="BD176:BE176"/>
    <mergeCell ref="BJ176:BK176"/>
    <mergeCell ref="B177:B178"/>
    <mergeCell ref="D177:E177"/>
    <mergeCell ref="H177:H178"/>
    <mergeCell ref="J177:K177"/>
    <mergeCell ref="O177:O178"/>
    <mergeCell ref="Q177:R177"/>
    <mergeCell ref="U177:U178"/>
    <mergeCell ref="W177:X177"/>
    <mergeCell ref="AB177:AB178"/>
    <mergeCell ref="AD177:AE177"/>
    <mergeCell ref="AH177:AH178"/>
    <mergeCell ref="AJ177:AK177"/>
    <mergeCell ref="AO177:AO178"/>
    <mergeCell ref="AQ177:AR177"/>
    <mergeCell ref="AU177:AU178"/>
    <mergeCell ref="AW177:AX177"/>
    <mergeCell ref="BB177:BB178"/>
    <mergeCell ref="BD177:BE177"/>
    <mergeCell ref="BH177:BH178"/>
    <mergeCell ref="BJ177:BK177"/>
    <mergeCell ref="D178:E178"/>
    <mergeCell ref="J178:K178"/>
    <mergeCell ref="Q178:R178"/>
    <mergeCell ref="W178:X178"/>
    <mergeCell ref="AD178:AE178"/>
    <mergeCell ref="AJ178:AK178"/>
    <mergeCell ref="AQ178:AR178"/>
    <mergeCell ref="AW178:AX178"/>
    <mergeCell ref="BD178:BE178"/>
    <mergeCell ref="BJ178:BK178"/>
    <mergeCell ref="B179:B180"/>
    <mergeCell ref="D179:E179"/>
    <mergeCell ref="H179:H180"/>
    <mergeCell ref="J179:K179"/>
    <mergeCell ref="O179:O180"/>
    <mergeCell ref="Q179:R179"/>
    <mergeCell ref="U179:U180"/>
    <mergeCell ref="W179:X179"/>
    <mergeCell ref="AB179:AB180"/>
    <mergeCell ref="AD179:AE179"/>
    <mergeCell ref="AH179:AH180"/>
    <mergeCell ref="AJ179:AK179"/>
    <mergeCell ref="AO179:AO180"/>
    <mergeCell ref="AQ179:AR179"/>
    <mergeCell ref="AU179:AU180"/>
    <mergeCell ref="AW179:AX179"/>
    <mergeCell ref="BB179:BB180"/>
    <mergeCell ref="BD179:BE179"/>
    <mergeCell ref="BH179:BH180"/>
    <mergeCell ref="BJ179:BK179"/>
    <mergeCell ref="D180:E180"/>
    <mergeCell ref="J180:K180"/>
    <mergeCell ref="Q180:R180"/>
    <mergeCell ref="W180:X180"/>
    <mergeCell ref="AD180:AE180"/>
    <mergeCell ref="AJ180:AK180"/>
    <mergeCell ref="AQ180:AR180"/>
    <mergeCell ref="AW180:AX180"/>
    <mergeCell ref="BD180:BE180"/>
    <mergeCell ref="BJ180:BK180"/>
    <mergeCell ref="B181:B182"/>
    <mergeCell ref="D181:E181"/>
    <mergeCell ref="H181:H182"/>
    <mergeCell ref="J181:K181"/>
    <mergeCell ref="O181:O182"/>
    <mergeCell ref="Q181:R181"/>
    <mergeCell ref="U181:U182"/>
    <mergeCell ref="W181:X181"/>
    <mergeCell ref="AB181:AB182"/>
    <mergeCell ref="AD181:AE181"/>
    <mergeCell ref="AH181:AH182"/>
    <mergeCell ref="AJ181:AK181"/>
    <mergeCell ref="AO181:AO182"/>
    <mergeCell ref="AQ181:AR181"/>
    <mergeCell ref="AU181:AU182"/>
    <mergeCell ref="AW181:AX181"/>
    <mergeCell ref="BB181:BB182"/>
    <mergeCell ref="BD181:BE181"/>
    <mergeCell ref="BH181:BH182"/>
    <mergeCell ref="BJ181:BK181"/>
    <mergeCell ref="D182:E182"/>
    <mergeCell ref="J182:K182"/>
    <mergeCell ref="Q182:R182"/>
    <mergeCell ref="W182:X182"/>
    <mergeCell ref="AD182:AE182"/>
    <mergeCell ref="AJ182:AK182"/>
    <mergeCell ref="AQ182:AR182"/>
    <mergeCell ref="AW182:AX182"/>
    <mergeCell ref="BD182:BE182"/>
    <mergeCell ref="BJ182:BK182"/>
    <mergeCell ref="B183:B184"/>
    <mergeCell ref="D183:E183"/>
    <mergeCell ref="H183:H184"/>
    <mergeCell ref="J183:K183"/>
    <mergeCell ref="O183:O184"/>
    <mergeCell ref="Q183:R183"/>
    <mergeCell ref="U183:U184"/>
    <mergeCell ref="W183:X183"/>
    <mergeCell ref="AB183:AB184"/>
    <mergeCell ref="AD183:AE183"/>
    <mergeCell ref="AH183:AH184"/>
    <mergeCell ref="AJ183:AK183"/>
    <mergeCell ref="AO183:AO184"/>
    <mergeCell ref="AQ183:AR183"/>
    <mergeCell ref="AU183:AU184"/>
    <mergeCell ref="AW183:AX183"/>
    <mergeCell ref="BB183:BB184"/>
    <mergeCell ref="BD183:BE183"/>
    <mergeCell ref="BH183:BH184"/>
    <mergeCell ref="BJ183:BK183"/>
    <mergeCell ref="D184:E184"/>
    <mergeCell ref="J184:K184"/>
    <mergeCell ref="Q184:R184"/>
    <mergeCell ref="W184:X184"/>
    <mergeCell ref="AD184:AE184"/>
    <mergeCell ref="AJ184:AK184"/>
    <mergeCell ref="AQ184:AR184"/>
    <mergeCell ref="AW184:AX184"/>
    <mergeCell ref="BD184:BE184"/>
    <mergeCell ref="BJ184:BK184"/>
    <mergeCell ref="B185:C185"/>
    <mergeCell ref="D185:E185"/>
    <mergeCell ref="F185:G185"/>
    <mergeCell ref="H185:I185"/>
    <mergeCell ref="J185:K185"/>
    <mergeCell ref="L185:M185"/>
    <mergeCell ref="O185:P185"/>
    <mergeCell ref="Q185:R185"/>
    <mergeCell ref="S185:T185"/>
    <mergeCell ref="U185:V185"/>
    <mergeCell ref="W185:X185"/>
    <mergeCell ref="Y185:Z185"/>
    <mergeCell ref="AB185:AC185"/>
    <mergeCell ref="AD185:AE185"/>
    <mergeCell ref="AF185:AG185"/>
    <mergeCell ref="AH185:AI185"/>
    <mergeCell ref="AJ185:AK185"/>
    <mergeCell ref="AL185:AM185"/>
    <mergeCell ref="AO185:AP185"/>
    <mergeCell ref="AQ185:AR185"/>
    <mergeCell ref="AS185:AT185"/>
    <mergeCell ref="AU185:AV185"/>
    <mergeCell ref="AW185:AX185"/>
    <mergeCell ref="AY185:AZ185"/>
    <mergeCell ref="BB185:BC185"/>
    <mergeCell ref="BD185:BE185"/>
    <mergeCell ref="BF185:BG185"/>
    <mergeCell ref="BH185:BI185"/>
    <mergeCell ref="BJ185:BK185"/>
    <mergeCell ref="BL185:BM185"/>
    <mergeCell ref="A187:D187"/>
    <mergeCell ref="E187:K187"/>
    <mergeCell ref="L187:P187"/>
    <mergeCell ref="Q187:V187"/>
    <mergeCell ref="W187:Y187"/>
    <mergeCell ref="AA187:AE187"/>
    <mergeCell ref="A188:I188"/>
    <mergeCell ref="J188:K188"/>
    <mergeCell ref="L188:T188"/>
    <mergeCell ref="U188:V188"/>
    <mergeCell ref="Y188:Z188"/>
    <mergeCell ref="AD188:AG188"/>
    <mergeCell ref="AI188:BA188"/>
    <mergeCell ref="BC188:BM188"/>
    <mergeCell ref="A189:I189"/>
    <mergeCell ref="J189:K189"/>
    <mergeCell ref="L189:T189"/>
    <mergeCell ref="U189:V189"/>
    <mergeCell ref="Y189:Z189"/>
    <mergeCell ref="AD189:AG189"/>
    <mergeCell ref="AI189:BA189"/>
    <mergeCell ref="BC189:BE189"/>
    <mergeCell ref="BF189:BH189"/>
    <mergeCell ref="BI189:BJ189"/>
    <mergeCell ref="BK189:BM189"/>
    <mergeCell ref="A190:I190"/>
    <mergeCell ref="J190:K190"/>
    <mergeCell ref="L190:T190"/>
    <mergeCell ref="U190:V190"/>
    <mergeCell ref="Y190:Z190"/>
    <mergeCell ref="AD190:AG190"/>
    <mergeCell ref="AI190:BA190"/>
    <mergeCell ref="BC190:BE190"/>
    <mergeCell ref="A191:I191"/>
    <mergeCell ref="J191:K191"/>
    <mergeCell ref="L191:T191"/>
    <mergeCell ref="U191:V191"/>
    <mergeCell ref="Y191:Z191"/>
    <mergeCell ref="AD191:AG191"/>
    <mergeCell ref="AI191:BA191"/>
    <mergeCell ref="BC191:BE191"/>
    <mergeCell ref="A192:I192"/>
    <mergeCell ref="J192:K192"/>
    <mergeCell ref="L192:T192"/>
    <mergeCell ref="U192:V192"/>
    <mergeCell ref="Y192:Z192"/>
    <mergeCell ref="AD192:AG192"/>
    <mergeCell ref="AI192:BA192"/>
    <mergeCell ref="BC192:BE192"/>
    <mergeCell ref="A193:I193"/>
    <mergeCell ref="J193:K193"/>
    <mergeCell ref="L193:T193"/>
    <mergeCell ref="U193:V193"/>
    <mergeCell ref="Y193:Z193"/>
    <mergeCell ref="AD193:AG193"/>
    <mergeCell ref="AI193:BA193"/>
    <mergeCell ref="BC193:BE193"/>
    <mergeCell ref="A194:I194"/>
    <mergeCell ref="J194:K194"/>
    <mergeCell ref="L194:T194"/>
    <mergeCell ref="U194:V194"/>
    <mergeCell ref="Y194:Z194"/>
    <mergeCell ref="AD194:AG194"/>
    <mergeCell ref="AI194:BA194"/>
    <mergeCell ref="BC194:BE194"/>
    <mergeCell ref="A195:I195"/>
    <mergeCell ref="J195:K195"/>
    <mergeCell ref="L195:T195"/>
    <mergeCell ref="U195:V195"/>
    <mergeCell ref="Y195:Z195"/>
    <mergeCell ref="AD195:AG195"/>
    <mergeCell ref="AI195:BA195"/>
    <mergeCell ref="BC195:BE195"/>
    <mergeCell ref="A196:I196"/>
    <mergeCell ref="J196:K196"/>
    <mergeCell ref="L196:T196"/>
    <mergeCell ref="U196:V196"/>
    <mergeCell ref="Y196:Z196"/>
    <mergeCell ref="AD196:AG196"/>
    <mergeCell ref="AI196:BA196"/>
    <mergeCell ref="BC196:BJ196"/>
    <mergeCell ref="BK196:BM196"/>
    <mergeCell ref="A197:I197"/>
    <mergeCell ref="J197:K197"/>
    <mergeCell ref="L197:T197"/>
    <mergeCell ref="U197:V197"/>
    <mergeCell ref="Y197:Z197"/>
    <mergeCell ref="AD197:AG197"/>
    <mergeCell ref="AI197:BA197"/>
    <mergeCell ref="BC197:BJ197"/>
    <mergeCell ref="BK197:BM197"/>
    <mergeCell ref="A198:I198"/>
    <mergeCell ref="J198:K198"/>
    <mergeCell ref="L198:T198"/>
    <mergeCell ref="U198:V198"/>
    <mergeCell ref="Y198:Z198"/>
    <mergeCell ref="AD198:AG198"/>
    <mergeCell ref="AI198:BA198"/>
    <mergeCell ref="BC198:BM198"/>
    <mergeCell ref="A199:I199"/>
    <mergeCell ref="J199:K199"/>
    <mergeCell ref="L199:T199"/>
    <mergeCell ref="U199:V199"/>
    <mergeCell ref="W199:AG205"/>
    <mergeCell ref="A200:I200"/>
    <mergeCell ref="J200:K200"/>
    <mergeCell ref="L200:T200"/>
    <mergeCell ref="U200:V200"/>
    <mergeCell ref="AI200:BA200"/>
    <mergeCell ref="BC200:BM200"/>
    <mergeCell ref="A201:B201"/>
    <mergeCell ref="C201:I201"/>
    <mergeCell ref="J201:K201"/>
    <mergeCell ref="L201:M201"/>
    <mergeCell ref="N201:T201"/>
    <mergeCell ref="U201:V201"/>
    <mergeCell ref="AI201:AU201"/>
    <mergeCell ref="A202:B202"/>
    <mergeCell ref="C202:I202"/>
    <mergeCell ref="J202:K202"/>
    <mergeCell ref="L202:M202"/>
    <mergeCell ref="N202:T202"/>
    <mergeCell ref="U202:V202"/>
    <mergeCell ref="AI202:AN203"/>
    <mergeCell ref="AV202:BA202"/>
    <mergeCell ref="A203:B203"/>
    <mergeCell ref="C203:K203"/>
    <mergeCell ref="N203:V203"/>
    <mergeCell ref="AV203:BA203"/>
    <mergeCell ref="A204:B204"/>
    <mergeCell ref="C204:K204"/>
    <mergeCell ref="N204:V204"/>
    <mergeCell ref="AI204:AN205"/>
    <mergeCell ref="AV204:BA204"/>
    <mergeCell ref="A205:B205"/>
    <mergeCell ref="C205:K205"/>
    <mergeCell ref="N205:V205"/>
    <mergeCell ref="AV205:BA205"/>
    <mergeCell ref="AQ206:BE206"/>
    <mergeCell ref="BJ206:BM207"/>
    <mergeCell ref="AM207:AP207"/>
    <mergeCell ref="AQ207:BE207"/>
    <mergeCell ref="O208:W208"/>
    <mergeCell ref="X208:AA208"/>
    <mergeCell ref="AB208:AJ208"/>
    <mergeCell ref="AQ208:BE208"/>
    <mergeCell ref="BJ208:BJ210"/>
    <mergeCell ref="BK208:BK210"/>
    <mergeCell ref="BL208:BM210"/>
    <mergeCell ref="F210:J210"/>
    <mergeCell ref="M210:O210"/>
    <mergeCell ref="R210:U210"/>
    <mergeCell ref="V210:AK210"/>
    <mergeCell ref="AQ210:BD210"/>
    <mergeCell ref="B212:G212"/>
    <mergeCell ref="H212:M212"/>
    <mergeCell ref="O212:T212"/>
    <mergeCell ref="U212:Z212"/>
    <mergeCell ref="AB212:AG212"/>
    <mergeCell ref="AH212:AM212"/>
    <mergeCell ref="AO212:AT212"/>
    <mergeCell ref="AU212:AZ212"/>
    <mergeCell ref="BB212:BG212"/>
    <mergeCell ref="BH212:BM212"/>
    <mergeCell ref="B213:G213"/>
    <mergeCell ref="H213:M213"/>
    <mergeCell ref="O213:T213"/>
    <mergeCell ref="U213:Z213"/>
    <mergeCell ref="AB213:AG213"/>
    <mergeCell ref="AH213:AM213"/>
    <mergeCell ref="AO213:AT213"/>
    <mergeCell ref="AU213:AZ213"/>
    <mergeCell ref="BB213:BG213"/>
    <mergeCell ref="BH213:BM213"/>
    <mergeCell ref="A214:A225"/>
    <mergeCell ref="B214:B215"/>
    <mergeCell ref="D214:E214"/>
    <mergeCell ref="F214:F225"/>
    <mergeCell ref="G214:G225"/>
    <mergeCell ref="H214:H215"/>
    <mergeCell ref="J214:K214"/>
    <mergeCell ref="L214:L225"/>
    <mergeCell ref="M214:M225"/>
    <mergeCell ref="O214:O215"/>
    <mergeCell ref="Q214:R214"/>
    <mergeCell ref="S214:S225"/>
    <mergeCell ref="T214:T225"/>
    <mergeCell ref="U214:U215"/>
    <mergeCell ref="W214:X214"/>
    <mergeCell ref="Y214:Y225"/>
    <mergeCell ref="Z214:Z225"/>
    <mergeCell ref="AB214:AB215"/>
    <mergeCell ref="AD214:AE214"/>
    <mergeCell ref="AF214:AF225"/>
    <mergeCell ref="AG214:AG225"/>
    <mergeCell ref="AH214:AH215"/>
    <mergeCell ref="AJ214:AK214"/>
    <mergeCell ref="AL214:AL225"/>
    <mergeCell ref="AM214:AM225"/>
    <mergeCell ref="AO214:AO215"/>
    <mergeCell ref="AQ214:AR214"/>
    <mergeCell ref="AS214:AS225"/>
    <mergeCell ref="AT214:AT225"/>
    <mergeCell ref="AU214:AU215"/>
    <mergeCell ref="AW214:AX214"/>
    <mergeCell ref="AY214:AY225"/>
    <mergeCell ref="AZ214:AZ225"/>
    <mergeCell ref="BB214:BB215"/>
    <mergeCell ref="BD214:BE214"/>
    <mergeCell ref="BF214:BF225"/>
    <mergeCell ref="BG214:BG225"/>
    <mergeCell ref="BH214:BH215"/>
    <mergeCell ref="BJ214:BK214"/>
    <mergeCell ref="BL214:BL225"/>
    <mergeCell ref="BM214:BM225"/>
    <mergeCell ref="D215:E215"/>
    <mergeCell ref="J215:K215"/>
    <mergeCell ref="Q215:R215"/>
    <mergeCell ref="W215:X215"/>
    <mergeCell ref="AD215:AE215"/>
    <mergeCell ref="AJ215:AK215"/>
    <mergeCell ref="AQ215:AR215"/>
    <mergeCell ref="AW215:AX215"/>
    <mergeCell ref="BD215:BE215"/>
    <mergeCell ref="BJ215:BK215"/>
    <mergeCell ref="B216:B217"/>
    <mergeCell ref="D216:E216"/>
    <mergeCell ref="H216:H217"/>
    <mergeCell ref="J216:K216"/>
    <mergeCell ref="O216:O217"/>
    <mergeCell ref="Q216:R216"/>
    <mergeCell ref="U216:U217"/>
    <mergeCell ref="W216:X216"/>
    <mergeCell ref="AB216:AB217"/>
    <mergeCell ref="AD216:AE216"/>
    <mergeCell ref="AH216:AH217"/>
    <mergeCell ref="AJ216:AK216"/>
    <mergeCell ref="AO216:AO217"/>
    <mergeCell ref="AQ216:AR216"/>
    <mergeCell ref="AU216:AU217"/>
    <mergeCell ref="AW216:AX216"/>
    <mergeCell ref="BB216:BB217"/>
    <mergeCell ref="BD216:BE216"/>
    <mergeCell ref="BH216:BH217"/>
    <mergeCell ref="BJ216:BK216"/>
    <mergeCell ref="D217:E217"/>
    <mergeCell ref="J217:K217"/>
    <mergeCell ref="Q217:R217"/>
    <mergeCell ref="W217:X217"/>
    <mergeCell ref="AD217:AE217"/>
    <mergeCell ref="AJ217:AK217"/>
    <mergeCell ref="AQ217:AR217"/>
    <mergeCell ref="AW217:AX217"/>
    <mergeCell ref="BD217:BE217"/>
    <mergeCell ref="BJ217:BK217"/>
    <mergeCell ref="B218:B219"/>
    <mergeCell ref="D218:E218"/>
    <mergeCell ref="H218:H219"/>
    <mergeCell ref="J218:K218"/>
    <mergeCell ref="O218:O219"/>
    <mergeCell ref="Q218:R218"/>
    <mergeCell ref="U218:U219"/>
    <mergeCell ref="W218:X218"/>
    <mergeCell ref="AB218:AB219"/>
    <mergeCell ref="AD218:AE218"/>
    <mergeCell ref="AH218:AH219"/>
    <mergeCell ref="AJ218:AK218"/>
    <mergeCell ref="AO218:AO219"/>
    <mergeCell ref="AQ218:AR218"/>
    <mergeCell ref="AU218:AU219"/>
    <mergeCell ref="AW218:AX218"/>
    <mergeCell ref="BB218:BB219"/>
    <mergeCell ref="BD218:BE218"/>
    <mergeCell ref="BH218:BH219"/>
    <mergeCell ref="BJ218:BK218"/>
    <mergeCell ref="D219:E219"/>
    <mergeCell ref="J219:K219"/>
    <mergeCell ref="Q219:R219"/>
    <mergeCell ref="W219:X219"/>
    <mergeCell ref="AD219:AE219"/>
    <mergeCell ref="AJ219:AK219"/>
    <mergeCell ref="AQ219:AR219"/>
    <mergeCell ref="AW219:AX219"/>
    <mergeCell ref="BD219:BE219"/>
    <mergeCell ref="BJ219:BK219"/>
    <mergeCell ref="B220:B221"/>
    <mergeCell ref="D220:E220"/>
    <mergeCell ref="H220:H221"/>
    <mergeCell ref="J220:K220"/>
    <mergeCell ref="O220:O221"/>
    <mergeCell ref="Q220:R220"/>
    <mergeCell ref="U220:U221"/>
    <mergeCell ref="W220:X220"/>
    <mergeCell ref="AB220:AB221"/>
    <mergeCell ref="AD220:AE220"/>
    <mergeCell ref="AH220:AH221"/>
    <mergeCell ref="AJ220:AK220"/>
    <mergeCell ref="AO220:AO221"/>
    <mergeCell ref="AQ220:AR220"/>
    <mergeCell ref="AU220:AU221"/>
    <mergeCell ref="AW220:AX220"/>
    <mergeCell ref="BB220:BB221"/>
    <mergeCell ref="BD220:BE220"/>
    <mergeCell ref="BH220:BH221"/>
    <mergeCell ref="BJ220:BK220"/>
    <mergeCell ref="D221:E221"/>
    <mergeCell ref="J221:K221"/>
    <mergeCell ref="Q221:R221"/>
    <mergeCell ref="W221:X221"/>
    <mergeCell ref="AD221:AE221"/>
    <mergeCell ref="AJ221:AK221"/>
    <mergeCell ref="AQ221:AR221"/>
    <mergeCell ref="AW221:AX221"/>
    <mergeCell ref="BD221:BE221"/>
    <mergeCell ref="BJ221:BK221"/>
    <mergeCell ref="B222:B223"/>
    <mergeCell ref="D222:E222"/>
    <mergeCell ref="H222:H223"/>
    <mergeCell ref="J222:K222"/>
    <mergeCell ref="O222:O223"/>
    <mergeCell ref="Q222:R222"/>
    <mergeCell ref="U222:U223"/>
    <mergeCell ref="W222:X222"/>
    <mergeCell ref="AB222:AB223"/>
    <mergeCell ref="AD222:AE222"/>
    <mergeCell ref="AH222:AH223"/>
    <mergeCell ref="AJ222:AK222"/>
    <mergeCell ref="AO222:AO223"/>
    <mergeCell ref="AQ222:AR222"/>
    <mergeCell ref="AU222:AU223"/>
    <mergeCell ref="AW222:AX222"/>
    <mergeCell ref="BB222:BB223"/>
    <mergeCell ref="BD222:BE222"/>
    <mergeCell ref="BH222:BH223"/>
    <mergeCell ref="BJ222:BK222"/>
    <mergeCell ref="D223:E223"/>
    <mergeCell ref="J223:K223"/>
    <mergeCell ref="Q223:R223"/>
    <mergeCell ref="W223:X223"/>
    <mergeCell ref="AD223:AE223"/>
    <mergeCell ref="AJ223:AK223"/>
    <mergeCell ref="AQ223:AR223"/>
    <mergeCell ref="AW223:AX223"/>
    <mergeCell ref="BD223:BE223"/>
    <mergeCell ref="BJ223:BK223"/>
    <mergeCell ref="B224:B225"/>
    <mergeCell ref="D224:E224"/>
    <mergeCell ref="H224:H225"/>
    <mergeCell ref="J224:K224"/>
    <mergeCell ref="O224:O225"/>
    <mergeCell ref="Q224:R224"/>
    <mergeCell ref="U224:U225"/>
    <mergeCell ref="W224:X224"/>
    <mergeCell ref="AB224:AB225"/>
    <mergeCell ref="AD224:AE224"/>
    <mergeCell ref="AH224:AH225"/>
    <mergeCell ref="AJ224:AK224"/>
    <mergeCell ref="AO224:AO225"/>
    <mergeCell ref="AQ224:AR224"/>
    <mergeCell ref="AU224:AU225"/>
    <mergeCell ref="AW224:AX224"/>
    <mergeCell ref="BB224:BB225"/>
    <mergeCell ref="BD224:BE224"/>
    <mergeCell ref="BH224:BH225"/>
    <mergeCell ref="BJ224:BK224"/>
    <mergeCell ref="D225:E225"/>
    <mergeCell ref="J225:K225"/>
    <mergeCell ref="Q225:R225"/>
    <mergeCell ref="W225:X225"/>
    <mergeCell ref="AD225:AE225"/>
    <mergeCell ref="AJ225:AK225"/>
    <mergeCell ref="AQ225:AR225"/>
    <mergeCell ref="AW225:AX225"/>
    <mergeCell ref="BD225:BE225"/>
    <mergeCell ref="BJ225:BK225"/>
    <mergeCell ref="B226:C226"/>
    <mergeCell ref="D226:E226"/>
    <mergeCell ref="F226:G226"/>
    <mergeCell ref="H226:I226"/>
    <mergeCell ref="J226:K226"/>
    <mergeCell ref="L226:M226"/>
    <mergeCell ref="O226:P226"/>
    <mergeCell ref="Q226:R226"/>
    <mergeCell ref="S226:T226"/>
    <mergeCell ref="U226:V226"/>
    <mergeCell ref="W226:X226"/>
    <mergeCell ref="Y226:Z226"/>
    <mergeCell ref="AB226:AC226"/>
    <mergeCell ref="AD226:AE226"/>
    <mergeCell ref="AF226:AG226"/>
    <mergeCell ref="AH226:AI226"/>
    <mergeCell ref="AJ226:AK226"/>
    <mergeCell ref="AL226:AM226"/>
    <mergeCell ref="AO226:AP226"/>
    <mergeCell ref="AQ226:AR226"/>
    <mergeCell ref="AS226:AT226"/>
    <mergeCell ref="AU226:AV226"/>
    <mergeCell ref="AW226:AX226"/>
    <mergeCell ref="AY226:AZ226"/>
    <mergeCell ref="BB226:BC226"/>
    <mergeCell ref="BD226:BE226"/>
    <mergeCell ref="BF226:BG226"/>
    <mergeCell ref="BH226:BI226"/>
    <mergeCell ref="BJ226:BK226"/>
    <mergeCell ref="BL226:BM226"/>
    <mergeCell ref="A228:D228"/>
    <mergeCell ref="E228:K228"/>
    <mergeCell ref="L228:P228"/>
    <mergeCell ref="Q228:V228"/>
    <mergeCell ref="W228:Y228"/>
    <mergeCell ref="AA228:AE228"/>
    <mergeCell ref="A229:I229"/>
    <mergeCell ref="J229:K229"/>
    <mergeCell ref="L229:T229"/>
    <mergeCell ref="U229:V229"/>
    <mergeCell ref="Y229:Z229"/>
    <mergeCell ref="AD229:AG229"/>
    <mergeCell ref="AI229:BA229"/>
    <mergeCell ref="BC229:BM229"/>
    <mergeCell ref="A230:I230"/>
    <mergeCell ref="J230:K230"/>
    <mergeCell ref="L230:T230"/>
    <mergeCell ref="U230:V230"/>
    <mergeCell ref="Y230:Z230"/>
    <mergeCell ref="AD230:AG230"/>
    <mergeCell ref="AI230:BA230"/>
    <mergeCell ref="BC230:BE230"/>
    <mergeCell ref="BF230:BH230"/>
    <mergeCell ref="BI230:BJ230"/>
    <mergeCell ref="BK230:BM230"/>
    <mergeCell ref="A231:I231"/>
    <mergeCell ref="J231:K231"/>
    <mergeCell ref="L231:T231"/>
    <mergeCell ref="U231:V231"/>
    <mergeCell ref="Y231:Z231"/>
    <mergeCell ref="AD231:AG231"/>
    <mergeCell ref="AI231:BA231"/>
    <mergeCell ref="BC231:BE231"/>
    <mergeCell ref="A232:I232"/>
    <mergeCell ref="J232:K232"/>
    <mergeCell ref="L232:T232"/>
    <mergeCell ref="U232:V232"/>
    <mergeCell ref="Y232:Z232"/>
    <mergeCell ref="AD232:AG232"/>
    <mergeCell ref="AI232:BA232"/>
    <mergeCell ref="BC232:BE232"/>
    <mergeCell ref="A233:I233"/>
    <mergeCell ref="J233:K233"/>
    <mergeCell ref="L233:T233"/>
    <mergeCell ref="U233:V233"/>
    <mergeCell ref="Y233:Z233"/>
    <mergeCell ref="AD233:AG233"/>
    <mergeCell ref="AI233:BA233"/>
    <mergeCell ref="BC233:BE233"/>
    <mergeCell ref="A234:I234"/>
    <mergeCell ref="J234:K234"/>
    <mergeCell ref="L234:T234"/>
    <mergeCell ref="U234:V234"/>
    <mergeCell ref="Y234:Z234"/>
    <mergeCell ref="AD234:AG234"/>
    <mergeCell ref="AI234:BA234"/>
    <mergeCell ref="BC234:BE234"/>
    <mergeCell ref="A235:I235"/>
    <mergeCell ref="J235:K235"/>
    <mergeCell ref="L235:T235"/>
    <mergeCell ref="U235:V235"/>
    <mergeCell ref="Y235:Z235"/>
    <mergeCell ref="AD235:AG235"/>
    <mergeCell ref="AI235:BA235"/>
    <mergeCell ref="BC235:BE235"/>
    <mergeCell ref="A236:I236"/>
    <mergeCell ref="J236:K236"/>
    <mergeCell ref="L236:T236"/>
    <mergeCell ref="U236:V236"/>
    <mergeCell ref="Y236:Z236"/>
    <mergeCell ref="AD236:AG236"/>
    <mergeCell ref="AI236:BA236"/>
    <mergeCell ref="BC236:BE236"/>
    <mergeCell ref="A237:I237"/>
    <mergeCell ref="J237:K237"/>
    <mergeCell ref="L237:T237"/>
    <mergeCell ref="U237:V237"/>
    <mergeCell ref="Y237:Z237"/>
    <mergeCell ref="AD237:AG237"/>
    <mergeCell ref="AI237:BA237"/>
    <mergeCell ref="BC237:BJ237"/>
    <mergeCell ref="BK237:BM237"/>
    <mergeCell ref="A238:I238"/>
    <mergeCell ref="J238:K238"/>
    <mergeCell ref="L238:T238"/>
    <mergeCell ref="U238:V238"/>
    <mergeCell ref="Y238:Z238"/>
    <mergeCell ref="AD238:AG238"/>
    <mergeCell ref="AI238:BA238"/>
    <mergeCell ref="BC238:BJ238"/>
    <mergeCell ref="BK238:BM238"/>
    <mergeCell ref="A239:I239"/>
    <mergeCell ref="J239:K239"/>
    <mergeCell ref="L239:T239"/>
    <mergeCell ref="U239:V239"/>
    <mergeCell ref="Y239:Z239"/>
    <mergeCell ref="AD239:AG239"/>
    <mergeCell ref="AI239:BA239"/>
    <mergeCell ref="BC239:BM239"/>
    <mergeCell ref="A240:I240"/>
    <mergeCell ref="J240:K240"/>
    <mergeCell ref="L240:T240"/>
    <mergeCell ref="U240:V240"/>
    <mergeCell ref="W240:AG246"/>
    <mergeCell ref="A241:I241"/>
    <mergeCell ref="J241:K241"/>
    <mergeCell ref="L241:T241"/>
    <mergeCell ref="U241:V241"/>
    <mergeCell ref="AI241:BA241"/>
    <mergeCell ref="BC241:BM241"/>
    <mergeCell ref="A242:B242"/>
    <mergeCell ref="C242:I242"/>
    <mergeCell ref="J242:K242"/>
    <mergeCell ref="L242:M242"/>
    <mergeCell ref="N242:T242"/>
    <mergeCell ref="U242:V242"/>
    <mergeCell ref="AI242:AU242"/>
    <mergeCell ref="A243:B243"/>
    <mergeCell ref="C243:I243"/>
    <mergeCell ref="J243:K243"/>
    <mergeCell ref="L243:M243"/>
    <mergeCell ref="N243:T243"/>
    <mergeCell ref="U243:V243"/>
    <mergeCell ref="AI243:AN244"/>
    <mergeCell ref="AV243:BA243"/>
    <mergeCell ref="A244:B244"/>
    <mergeCell ref="C244:K244"/>
    <mergeCell ref="N244:V244"/>
    <mergeCell ref="AV244:BA244"/>
    <mergeCell ref="A245:B245"/>
    <mergeCell ref="C245:K245"/>
    <mergeCell ref="N245:V245"/>
    <mergeCell ref="AI245:AN246"/>
    <mergeCell ref="AV245:BA245"/>
    <mergeCell ref="A246:B246"/>
    <mergeCell ref="C246:K246"/>
    <mergeCell ref="N246:V246"/>
    <mergeCell ref="AV246:BA246"/>
    <mergeCell ref="AQ247:BE247"/>
    <mergeCell ref="BJ247:BM248"/>
    <mergeCell ref="AM248:AP248"/>
    <mergeCell ref="AQ248:BE248"/>
    <mergeCell ref="O249:W249"/>
    <mergeCell ref="X249:AA249"/>
    <mergeCell ref="AB249:AJ249"/>
    <mergeCell ref="AQ249:BE249"/>
    <mergeCell ref="BJ249:BJ251"/>
    <mergeCell ref="BK249:BK251"/>
    <mergeCell ref="BL249:BM251"/>
    <mergeCell ref="F251:J251"/>
    <mergeCell ref="M251:O251"/>
    <mergeCell ref="R251:U251"/>
    <mergeCell ref="V251:AK251"/>
    <mergeCell ref="AQ251:BD251"/>
    <mergeCell ref="B253:G253"/>
    <mergeCell ref="H253:M253"/>
    <mergeCell ref="O253:T253"/>
    <mergeCell ref="U253:Z253"/>
    <mergeCell ref="AB253:AG253"/>
    <mergeCell ref="AH253:AM253"/>
    <mergeCell ref="AO253:AT253"/>
    <mergeCell ref="AU253:AZ253"/>
    <mergeCell ref="BB253:BG253"/>
    <mergeCell ref="BH253:BM253"/>
    <mergeCell ref="B254:G254"/>
    <mergeCell ref="H254:M254"/>
    <mergeCell ref="O254:T254"/>
    <mergeCell ref="U254:Z254"/>
    <mergeCell ref="AB254:AG254"/>
    <mergeCell ref="AH254:AM254"/>
    <mergeCell ref="AO254:AT254"/>
    <mergeCell ref="AU254:AZ254"/>
    <mergeCell ref="BB254:BG254"/>
    <mergeCell ref="BH254:BM254"/>
    <mergeCell ref="A255:A266"/>
    <mergeCell ref="B255:B256"/>
    <mergeCell ref="D255:E255"/>
    <mergeCell ref="F255:F266"/>
    <mergeCell ref="G255:G266"/>
    <mergeCell ref="H255:H256"/>
    <mergeCell ref="J255:K255"/>
    <mergeCell ref="L255:L266"/>
    <mergeCell ref="M255:M266"/>
    <mergeCell ref="O255:O256"/>
    <mergeCell ref="Q255:R255"/>
    <mergeCell ref="S255:S266"/>
    <mergeCell ref="T255:T266"/>
    <mergeCell ref="U255:U256"/>
    <mergeCell ref="W255:X255"/>
    <mergeCell ref="Y255:Y266"/>
    <mergeCell ref="Z255:Z266"/>
    <mergeCell ref="AB255:AB256"/>
    <mergeCell ref="AD255:AE255"/>
    <mergeCell ref="AF255:AF266"/>
    <mergeCell ref="AG255:AG266"/>
    <mergeCell ref="AH255:AH256"/>
    <mergeCell ref="AJ255:AK255"/>
    <mergeCell ref="AL255:AL266"/>
    <mergeCell ref="AM255:AM266"/>
    <mergeCell ref="AO255:AO256"/>
    <mergeCell ref="AQ255:AR255"/>
    <mergeCell ref="AS255:AS266"/>
    <mergeCell ref="AT255:AT266"/>
    <mergeCell ref="AU255:AU256"/>
    <mergeCell ref="AW255:AX255"/>
    <mergeCell ref="AY255:AY266"/>
    <mergeCell ref="AZ255:AZ266"/>
    <mergeCell ref="BB255:BB256"/>
    <mergeCell ref="BD255:BE255"/>
    <mergeCell ref="BF255:BF266"/>
    <mergeCell ref="BG255:BG266"/>
    <mergeCell ref="BH255:BH256"/>
    <mergeCell ref="BJ255:BK255"/>
    <mergeCell ref="BL255:BL266"/>
    <mergeCell ref="BM255:BM266"/>
    <mergeCell ref="D256:E256"/>
    <mergeCell ref="J256:K256"/>
    <mergeCell ref="Q256:R256"/>
    <mergeCell ref="W256:X256"/>
    <mergeCell ref="AD256:AE256"/>
    <mergeCell ref="AJ256:AK256"/>
    <mergeCell ref="AQ256:AR256"/>
    <mergeCell ref="AW256:AX256"/>
    <mergeCell ref="BD256:BE256"/>
    <mergeCell ref="BJ256:BK256"/>
    <mergeCell ref="B257:B258"/>
    <mergeCell ref="D257:E257"/>
    <mergeCell ref="H257:H258"/>
    <mergeCell ref="J257:K257"/>
    <mergeCell ref="O257:O258"/>
    <mergeCell ref="Q257:R257"/>
    <mergeCell ref="U257:U258"/>
    <mergeCell ref="W257:X257"/>
    <mergeCell ref="AB257:AB258"/>
    <mergeCell ref="AD257:AE257"/>
    <mergeCell ref="AH257:AH258"/>
    <mergeCell ref="AJ257:AK257"/>
    <mergeCell ref="AO257:AO258"/>
    <mergeCell ref="AQ257:AR257"/>
    <mergeCell ref="AU257:AU258"/>
    <mergeCell ref="AW257:AX257"/>
    <mergeCell ref="BB257:BB258"/>
    <mergeCell ref="BD257:BE257"/>
    <mergeCell ref="BH257:BH258"/>
    <mergeCell ref="BJ257:BK257"/>
    <mergeCell ref="D258:E258"/>
    <mergeCell ref="J258:K258"/>
    <mergeCell ref="Q258:R258"/>
    <mergeCell ref="W258:X258"/>
    <mergeCell ref="AD258:AE258"/>
    <mergeCell ref="AJ258:AK258"/>
    <mergeCell ref="AQ258:AR258"/>
    <mergeCell ref="AW258:AX258"/>
    <mergeCell ref="BD258:BE258"/>
    <mergeCell ref="BJ258:BK258"/>
    <mergeCell ref="B259:B260"/>
    <mergeCell ref="D259:E259"/>
    <mergeCell ref="H259:H260"/>
    <mergeCell ref="J259:K259"/>
    <mergeCell ref="O259:O260"/>
    <mergeCell ref="Q259:R259"/>
    <mergeCell ref="U259:U260"/>
    <mergeCell ref="W259:X259"/>
    <mergeCell ref="AB259:AB260"/>
    <mergeCell ref="AD259:AE259"/>
    <mergeCell ref="AH259:AH260"/>
    <mergeCell ref="AJ259:AK259"/>
    <mergeCell ref="AO259:AO260"/>
    <mergeCell ref="AQ259:AR259"/>
    <mergeCell ref="AU259:AU260"/>
    <mergeCell ref="AW259:AX259"/>
    <mergeCell ref="BB259:BB260"/>
    <mergeCell ref="BD259:BE259"/>
    <mergeCell ref="BH259:BH260"/>
    <mergeCell ref="BJ259:BK259"/>
    <mergeCell ref="D260:E260"/>
    <mergeCell ref="J260:K260"/>
    <mergeCell ref="Q260:R260"/>
    <mergeCell ref="W260:X260"/>
    <mergeCell ref="AD260:AE260"/>
    <mergeCell ref="AJ260:AK260"/>
    <mergeCell ref="AQ260:AR260"/>
    <mergeCell ref="AW260:AX260"/>
    <mergeCell ref="BD260:BE260"/>
    <mergeCell ref="BJ260:BK260"/>
    <mergeCell ref="B261:B262"/>
    <mergeCell ref="D261:E261"/>
    <mergeCell ref="H261:H262"/>
    <mergeCell ref="J261:K261"/>
    <mergeCell ref="O261:O262"/>
    <mergeCell ref="Q261:R261"/>
    <mergeCell ref="U261:U262"/>
    <mergeCell ref="W261:X261"/>
    <mergeCell ref="AB261:AB262"/>
    <mergeCell ref="AD261:AE261"/>
    <mergeCell ref="AH261:AH262"/>
    <mergeCell ref="AJ261:AK261"/>
    <mergeCell ref="AO261:AO262"/>
    <mergeCell ref="AQ261:AR261"/>
    <mergeCell ref="AU261:AU262"/>
    <mergeCell ref="AW261:AX261"/>
    <mergeCell ref="BB261:BB262"/>
    <mergeCell ref="BD261:BE261"/>
    <mergeCell ref="BH261:BH262"/>
    <mergeCell ref="BJ261:BK261"/>
    <mergeCell ref="D262:E262"/>
    <mergeCell ref="J262:K262"/>
    <mergeCell ref="Q262:R262"/>
    <mergeCell ref="W262:X262"/>
    <mergeCell ref="AD262:AE262"/>
    <mergeCell ref="AJ262:AK262"/>
    <mergeCell ref="AQ262:AR262"/>
    <mergeCell ref="AW262:AX262"/>
    <mergeCell ref="BD262:BE262"/>
    <mergeCell ref="BJ262:BK262"/>
    <mergeCell ref="B263:B264"/>
    <mergeCell ref="D263:E263"/>
    <mergeCell ref="H263:H264"/>
    <mergeCell ref="J263:K263"/>
    <mergeCell ref="O263:O264"/>
    <mergeCell ref="Q263:R263"/>
    <mergeCell ref="U263:U264"/>
    <mergeCell ref="W263:X263"/>
    <mergeCell ref="AB263:AB264"/>
    <mergeCell ref="AD263:AE263"/>
    <mergeCell ref="AH263:AH264"/>
    <mergeCell ref="AJ263:AK263"/>
    <mergeCell ref="AO263:AO264"/>
    <mergeCell ref="AQ263:AR263"/>
    <mergeCell ref="AU263:AU264"/>
    <mergeCell ref="AW263:AX263"/>
    <mergeCell ref="BB263:BB264"/>
    <mergeCell ref="BD263:BE263"/>
    <mergeCell ref="BH263:BH264"/>
    <mergeCell ref="BJ263:BK263"/>
    <mergeCell ref="D264:E264"/>
    <mergeCell ref="J264:K264"/>
    <mergeCell ref="Q264:R264"/>
    <mergeCell ref="W264:X264"/>
    <mergeCell ref="AD264:AE264"/>
    <mergeCell ref="AJ264:AK264"/>
    <mergeCell ref="AQ264:AR264"/>
    <mergeCell ref="AW264:AX264"/>
    <mergeCell ref="BD264:BE264"/>
    <mergeCell ref="BJ264:BK264"/>
    <mergeCell ref="B265:B266"/>
    <mergeCell ref="D265:E265"/>
    <mergeCell ref="H265:H266"/>
    <mergeCell ref="J265:K265"/>
    <mergeCell ref="O265:O266"/>
    <mergeCell ref="Q265:R265"/>
    <mergeCell ref="U265:U266"/>
    <mergeCell ref="W265:X265"/>
    <mergeCell ref="AB265:AB266"/>
    <mergeCell ref="AD265:AE265"/>
    <mergeCell ref="AH265:AH266"/>
    <mergeCell ref="AJ265:AK265"/>
    <mergeCell ref="AO265:AO266"/>
    <mergeCell ref="AQ265:AR265"/>
    <mergeCell ref="AU265:AU266"/>
    <mergeCell ref="AW265:AX265"/>
    <mergeCell ref="BB265:BB266"/>
    <mergeCell ref="BD265:BE265"/>
    <mergeCell ref="BH265:BH266"/>
    <mergeCell ref="BJ265:BK265"/>
    <mergeCell ref="D266:E266"/>
    <mergeCell ref="J266:K266"/>
    <mergeCell ref="Q266:R266"/>
    <mergeCell ref="W266:X266"/>
    <mergeCell ref="AD266:AE266"/>
    <mergeCell ref="AJ266:AK266"/>
    <mergeCell ref="AQ266:AR266"/>
    <mergeCell ref="AW266:AX266"/>
    <mergeCell ref="BD266:BE266"/>
    <mergeCell ref="BJ266:BK266"/>
    <mergeCell ref="B267:C267"/>
    <mergeCell ref="D267:E267"/>
    <mergeCell ref="F267:G267"/>
    <mergeCell ref="H267:I267"/>
    <mergeCell ref="J267:K267"/>
    <mergeCell ref="L267:M267"/>
    <mergeCell ref="O267:P267"/>
    <mergeCell ref="Q267:R267"/>
    <mergeCell ref="S267:T267"/>
    <mergeCell ref="U267:V267"/>
    <mergeCell ref="W267:X267"/>
    <mergeCell ref="Y267:Z267"/>
    <mergeCell ref="AB267:AC267"/>
    <mergeCell ref="AD267:AE267"/>
    <mergeCell ref="AF267:AG267"/>
    <mergeCell ref="AH267:AI267"/>
    <mergeCell ref="AJ267:AK267"/>
    <mergeCell ref="AL267:AM267"/>
    <mergeCell ref="AO267:AP267"/>
    <mergeCell ref="AQ267:AR267"/>
    <mergeCell ref="AS267:AT267"/>
    <mergeCell ref="AU267:AV267"/>
    <mergeCell ref="AW267:AX267"/>
    <mergeCell ref="AY267:AZ267"/>
    <mergeCell ref="BB267:BC267"/>
    <mergeCell ref="BD267:BE267"/>
    <mergeCell ref="BF267:BG267"/>
    <mergeCell ref="BH267:BI267"/>
    <mergeCell ref="BJ267:BK267"/>
    <mergeCell ref="BL267:BM267"/>
    <mergeCell ref="A269:D269"/>
    <mergeCell ref="E269:K269"/>
    <mergeCell ref="L269:P269"/>
    <mergeCell ref="Q269:V269"/>
    <mergeCell ref="W269:Y269"/>
    <mergeCell ref="AA269:AE269"/>
    <mergeCell ref="A270:I270"/>
    <mergeCell ref="J270:K270"/>
    <mergeCell ref="L270:T270"/>
    <mergeCell ref="U270:V270"/>
    <mergeCell ref="Y270:Z270"/>
    <mergeCell ref="AD270:AG270"/>
    <mergeCell ref="AI270:BA270"/>
    <mergeCell ref="BC270:BM270"/>
    <mergeCell ref="A271:I271"/>
    <mergeCell ref="J271:K271"/>
    <mergeCell ref="L271:T271"/>
    <mergeCell ref="U271:V271"/>
    <mergeCell ref="Y271:Z271"/>
    <mergeCell ref="AD271:AG271"/>
    <mergeCell ref="AI271:BA271"/>
    <mergeCell ref="BC271:BE271"/>
    <mergeCell ref="BF271:BH271"/>
    <mergeCell ref="BI271:BJ271"/>
    <mergeCell ref="BK271:BM271"/>
    <mergeCell ref="A272:I272"/>
    <mergeCell ref="J272:K272"/>
    <mergeCell ref="L272:T272"/>
    <mergeCell ref="U272:V272"/>
    <mergeCell ref="Y272:Z272"/>
    <mergeCell ref="AD272:AG272"/>
    <mergeCell ref="AI272:BA272"/>
    <mergeCell ref="BC272:BE272"/>
    <mergeCell ref="A273:I273"/>
    <mergeCell ref="J273:K273"/>
    <mergeCell ref="L273:T273"/>
    <mergeCell ref="U273:V273"/>
    <mergeCell ref="Y273:Z273"/>
    <mergeCell ref="AD273:AG273"/>
    <mergeCell ref="AI273:BA273"/>
    <mergeCell ref="BC273:BE273"/>
    <mergeCell ref="A274:I274"/>
    <mergeCell ref="J274:K274"/>
    <mergeCell ref="L274:T274"/>
    <mergeCell ref="U274:V274"/>
    <mergeCell ref="Y274:Z274"/>
    <mergeCell ref="AD274:AG274"/>
    <mergeCell ref="AI274:BA274"/>
    <mergeCell ref="BC274:BE274"/>
    <mergeCell ref="A275:I275"/>
    <mergeCell ref="J275:K275"/>
    <mergeCell ref="L275:T275"/>
    <mergeCell ref="U275:V275"/>
    <mergeCell ref="Y275:Z275"/>
    <mergeCell ref="AD275:AG275"/>
    <mergeCell ref="AI275:BA275"/>
    <mergeCell ref="BC275:BE275"/>
    <mergeCell ref="A276:I276"/>
    <mergeCell ref="J276:K276"/>
    <mergeCell ref="L276:T276"/>
    <mergeCell ref="U276:V276"/>
    <mergeCell ref="Y276:Z276"/>
    <mergeCell ref="AD276:AG276"/>
    <mergeCell ref="AI276:BA276"/>
    <mergeCell ref="BC276:BE276"/>
    <mergeCell ref="A277:I277"/>
    <mergeCell ref="J277:K277"/>
    <mergeCell ref="L277:T277"/>
    <mergeCell ref="U277:V277"/>
    <mergeCell ref="Y277:Z277"/>
    <mergeCell ref="AD277:AG277"/>
    <mergeCell ref="AI277:BA277"/>
    <mergeCell ref="BC277:BE277"/>
    <mergeCell ref="A278:I278"/>
    <mergeCell ref="J278:K278"/>
    <mergeCell ref="L278:T278"/>
    <mergeCell ref="U278:V278"/>
    <mergeCell ref="Y278:Z278"/>
    <mergeCell ref="AD278:AG278"/>
    <mergeCell ref="AI278:BA278"/>
    <mergeCell ref="BC278:BJ278"/>
    <mergeCell ref="BK278:BM278"/>
    <mergeCell ref="A279:I279"/>
    <mergeCell ref="J279:K279"/>
    <mergeCell ref="L279:T279"/>
    <mergeCell ref="U279:V279"/>
    <mergeCell ref="Y279:Z279"/>
    <mergeCell ref="AD279:AG279"/>
    <mergeCell ref="AI279:BA279"/>
    <mergeCell ref="BC279:BJ279"/>
    <mergeCell ref="BK279:BM279"/>
    <mergeCell ref="A280:I280"/>
    <mergeCell ref="J280:K280"/>
    <mergeCell ref="L280:T280"/>
    <mergeCell ref="U280:V280"/>
    <mergeCell ref="Y280:Z280"/>
    <mergeCell ref="AD280:AG280"/>
    <mergeCell ref="AI280:BA280"/>
    <mergeCell ref="BC280:BM280"/>
    <mergeCell ref="A281:I281"/>
    <mergeCell ref="J281:K281"/>
    <mergeCell ref="L281:T281"/>
    <mergeCell ref="U281:V281"/>
    <mergeCell ref="W281:AG287"/>
    <mergeCell ref="A282:I282"/>
    <mergeCell ref="J282:K282"/>
    <mergeCell ref="L282:T282"/>
    <mergeCell ref="U282:V282"/>
    <mergeCell ref="AI282:BA282"/>
    <mergeCell ref="BC282:BM282"/>
    <mergeCell ref="A283:B283"/>
    <mergeCell ref="C283:I283"/>
    <mergeCell ref="J283:K283"/>
    <mergeCell ref="L283:M283"/>
    <mergeCell ref="N283:T283"/>
    <mergeCell ref="U283:V283"/>
    <mergeCell ref="AI283:AU283"/>
    <mergeCell ref="A284:B284"/>
    <mergeCell ref="C284:I284"/>
    <mergeCell ref="J284:K284"/>
    <mergeCell ref="L284:M284"/>
    <mergeCell ref="N284:T284"/>
    <mergeCell ref="U284:V284"/>
    <mergeCell ref="AI284:AN285"/>
    <mergeCell ref="AV284:BA284"/>
    <mergeCell ref="A285:B285"/>
    <mergeCell ref="C285:K285"/>
    <mergeCell ref="N285:V285"/>
    <mergeCell ref="AV285:BA285"/>
    <mergeCell ref="A286:B286"/>
    <mergeCell ref="C286:K286"/>
    <mergeCell ref="N286:V286"/>
    <mergeCell ref="AI286:AN287"/>
    <mergeCell ref="AV286:BA286"/>
    <mergeCell ref="A287:B287"/>
    <mergeCell ref="C287:K287"/>
    <mergeCell ref="N287:V287"/>
    <mergeCell ref="AV287:BA287"/>
    <mergeCell ref="AQ288:BE288"/>
    <mergeCell ref="BJ288:BM289"/>
    <mergeCell ref="AM289:AP289"/>
    <mergeCell ref="AQ289:BE289"/>
    <mergeCell ref="O290:W290"/>
    <mergeCell ref="X290:AA290"/>
    <mergeCell ref="AB290:AJ290"/>
    <mergeCell ref="AQ290:BE290"/>
    <mergeCell ref="BJ290:BJ292"/>
    <mergeCell ref="BK290:BK292"/>
    <mergeCell ref="BL290:BM292"/>
    <mergeCell ref="F292:J292"/>
    <mergeCell ref="M292:O292"/>
    <mergeCell ref="R292:U292"/>
    <mergeCell ref="V292:AK292"/>
    <mergeCell ref="AQ292:BD292"/>
    <mergeCell ref="B294:G294"/>
    <mergeCell ref="H294:M294"/>
    <mergeCell ref="O294:T294"/>
    <mergeCell ref="U294:Z294"/>
    <mergeCell ref="AB294:AG294"/>
    <mergeCell ref="AH294:AM294"/>
    <mergeCell ref="AO294:AT294"/>
    <mergeCell ref="AU294:AZ294"/>
    <mergeCell ref="BB294:BG294"/>
    <mergeCell ref="BH294:BM294"/>
    <mergeCell ref="B295:G295"/>
    <mergeCell ref="H295:M295"/>
    <mergeCell ref="O295:T295"/>
    <mergeCell ref="U295:Z295"/>
    <mergeCell ref="AB295:AG295"/>
    <mergeCell ref="AH295:AM295"/>
    <mergeCell ref="AO295:AT295"/>
    <mergeCell ref="AU295:AZ295"/>
    <mergeCell ref="BB295:BG295"/>
    <mergeCell ref="BH295:BM295"/>
    <mergeCell ref="A296:A307"/>
    <mergeCell ref="B296:B297"/>
    <mergeCell ref="D296:E296"/>
    <mergeCell ref="F296:F307"/>
    <mergeCell ref="G296:G307"/>
    <mergeCell ref="H296:H297"/>
    <mergeCell ref="J296:K296"/>
    <mergeCell ref="L296:L307"/>
    <mergeCell ref="M296:M307"/>
    <mergeCell ref="O296:O297"/>
    <mergeCell ref="Q296:R296"/>
    <mergeCell ref="S296:S307"/>
    <mergeCell ref="T296:T307"/>
    <mergeCell ref="U296:U297"/>
    <mergeCell ref="W296:X296"/>
    <mergeCell ref="Y296:Y307"/>
    <mergeCell ref="Z296:Z307"/>
    <mergeCell ref="AB296:AB297"/>
    <mergeCell ref="AD296:AE296"/>
    <mergeCell ref="AF296:AF307"/>
    <mergeCell ref="AG296:AG307"/>
    <mergeCell ref="AH296:AH297"/>
    <mergeCell ref="AJ296:AK296"/>
    <mergeCell ref="AL296:AL307"/>
    <mergeCell ref="AM296:AM307"/>
    <mergeCell ref="AO296:AO297"/>
    <mergeCell ref="AQ296:AR296"/>
    <mergeCell ref="AS296:AS307"/>
    <mergeCell ref="AT296:AT307"/>
    <mergeCell ref="AU296:AU297"/>
    <mergeCell ref="AW296:AX296"/>
    <mergeCell ref="AY296:AY307"/>
    <mergeCell ref="AZ296:AZ307"/>
    <mergeCell ref="BB296:BB297"/>
    <mergeCell ref="BD296:BE296"/>
    <mergeCell ref="BF296:BF307"/>
    <mergeCell ref="BG296:BG307"/>
    <mergeCell ref="BH296:BH297"/>
    <mergeCell ref="BJ296:BK296"/>
    <mergeCell ref="BL296:BL307"/>
    <mergeCell ref="BM296:BM307"/>
    <mergeCell ref="D297:E297"/>
    <mergeCell ref="J297:K297"/>
    <mergeCell ref="Q297:R297"/>
    <mergeCell ref="W297:X297"/>
    <mergeCell ref="AD297:AE297"/>
    <mergeCell ref="AJ297:AK297"/>
    <mergeCell ref="AQ297:AR297"/>
    <mergeCell ref="AW297:AX297"/>
    <mergeCell ref="BD297:BE297"/>
    <mergeCell ref="BJ297:BK297"/>
    <mergeCell ref="B298:B299"/>
    <mergeCell ref="D298:E298"/>
    <mergeCell ref="H298:H299"/>
    <mergeCell ref="J298:K298"/>
    <mergeCell ref="O298:O299"/>
    <mergeCell ref="Q298:R298"/>
    <mergeCell ref="U298:U299"/>
    <mergeCell ref="W298:X298"/>
    <mergeCell ref="AB298:AB299"/>
    <mergeCell ref="AD298:AE298"/>
    <mergeCell ref="AH298:AH299"/>
    <mergeCell ref="AJ298:AK298"/>
    <mergeCell ref="AO298:AO299"/>
    <mergeCell ref="AQ298:AR298"/>
    <mergeCell ref="AU298:AU299"/>
    <mergeCell ref="AW298:AX298"/>
    <mergeCell ref="BB298:BB299"/>
    <mergeCell ref="BD298:BE298"/>
    <mergeCell ref="BH298:BH299"/>
    <mergeCell ref="BJ298:BK298"/>
    <mergeCell ref="D299:E299"/>
    <mergeCell ref="J299:K299"/>
    <mergeCell ref="Q299:R299"/>
    <mergeCell ref="W299:X299"/>
    <mergeCell ref="AD299:AE299"/>
    <mergeCell ref="AJ299:AK299"/>
    <mergeCell ref="AQ299:AR299"/>
    <mergeCell ref="AW299:AX299"/>
    <mergeCell ref="BD299:BE299"/>
    <mergeCell ref="BJ299:BK299"/>
    <mergeCell ref="B300:B301"/>
    <mergeCell ref="D300:E300"/>
    <mergeCell ref="H300:H301"/>
    <mergeCell ref="J300:K300"/>
    <mergeCell ref="O300:O301"/>
    <mergeCell ref="Q300:R300"/>
    <mergeCell ref="U300:U301"/>
    <mergeCell ref="W300:X300"/>
    <mergeCell ref="AB300:AB301"/>
    <mergeCell ref="AD300:AE300"/>
    <mergeCell ref="AH300:AH301"/>
    <mergeCell ref="AJ300:AK300"/>
    <mergeCell ref="AO300:AO301"/>
    <mergeCell ref="AQ300:AR300"/>
    <mergeCell ref="AU300:AU301"/>
    <mergeCell ref="AW300:AX300"/>
    <mergeCell ref="BB300:BB301"/>
    <mergeCell ref="BD300:BE300"/>
    <mergeCell ref="BH300:BH301"/>
    <mergeCell ref="BJ300:BK300"/>
    <mergeCell ref="D301:E301"/>
    <mergeCell ref="J301:K301"/>
    <mergeCell ref="Q301:R301"/>
    <mergeCell ref="W301:X301"/>
    <mergeCell ref="AD301:AE301"/>
    <mergeCell ref="AJ301:AK301"/>
    <mergeCell ref="AQ301:AR301"/>
    <mergeCell ref="AW301:AX301"/>
    <mergeCell ref="BD301:BE301"/>
    <mergeCell ref="BJ301:BK301"/>
    <mergeCell ref="B302:B303"/>
    <mergeCell ref="D302:E302"/>
    <mergeCell ref="H302:H303"/>
    <mergeCell ref="J302:K302"/>
    <mergeCell ref="O302:O303"/>
    <mergeCell ref="Q302:R302"/>
    <mergeCell ref="U302:U303"/>
    <mergeCell ref="W302:X302"/>
    <mergeCell ref="AB302:AB303"/>
    <mergeCell ref="AD302:AE302"/>
    <mergeCell ref="AH302:AH303"/>
    <mergeCell ref="AJ302:AK302"/>
    <mergeCell ref="AO302:AO303"/>
    <mergeCell ref="AQ302:AR302"/>
    <mergeCell ref="AU302:AU303"/>
    <mergeCell ref="AW302:AX302"/>
    <mergeCell ref="BB302:BB303"/>
    <mergeCell ref="BD302:BE302"/>
    <mergeCell ref="BH302:BH303"/>
    <mergeCell ref="BJ302:BK302"/>
    <mergeCell ref="D303:E303"/>
    <mergeCell ref="J303:K303"/>
    <mergeCell ref="Q303:R303"/>
    <mergeCell ref="W303:X303"/>
    <mergeCell ref="AD303:AE303"/>
    <mergeCell ref="AJ303:AK303"/>
    <mergeCell ref="AQ303:AR303"/>
    <mergeCell ref="AW303:AX303"/>
    <mergeCell ref="BD303:BE303"/>
    <mergeCell ref="BJ303:BK303"/>
    <mergeCell ref="B304:B305"/>
    <mergeCell ref="D304:E304"/>
    <mergeCell ref="H304:H305"/>
    <mergeCell ref="J304:K304"/>
    <mergeCell ref="O304:O305"/>
    <mergeCell ref="Q304:R304"/>
    <mergeCell ref="U304:U305"/>
    <mergeCell ref="W304:X304"/>
    <mergeCell ref="AB304:AB305"/>
    <mergeCell ref="AD304:AE304"/>
    <mergeCell ref="AH304:AH305"/>
    <mergeCell ref="AJ304:AK304"/>
    <mergeCell ref="AO304:AO305"/>
    <mergeCell ref="AQ304:AR304"/>
    <mergeCell ref="AU304:AU305"/>
    <mergeCell ref="AW304:AX304"/>
    <mergeCell ref="BB304:BB305"/>
    <mergeCell ref="BD304:BE304"/>
    <mergeCell ref="BH304:BH305"/>
    <mergeCell ref="BJ304:BK304"/>
    <mergeCell ref="D305:E305"/>
    <mergeCell ref="J305:K305"/>
    <mergeCell ref="Q305:R305"/>
    <mergeCell ref="W305:X305"/>
    <mergeCell ref="AD305:AE305"/>
    <mergeCell ref="AJ305:AK305"/>
    <mergeCell ref="AQ305:AR305"/>
    <mergeCell ref="AW305:AX305"/>
    <mergeCell ref="BD305:BE305"/>
    <mergeCell ref="BJ305:BK305"/>
    <mergeCell ref="B306:B307"/>
    <mergeCell ref="D306:E306"/>
    <mergeCell ref="H306:H307"/>
    <mergeCell ref="J306:K306"/>
    <mergeCell ref="O306:O307"/>
    <mergeCell ref="Q306:R306"/>
    <mergeCell ref="U306:U307"/>
    <mergeCell ref="W306:X306"/>
    <mergeCell ref="AB306:AB307"/>
    <mergeCell ref="AD306:AE306"/>
    <mergeCell ref="AH306:AH307"/>
    <mergeCell ref="AJ306:AK306"/>
    <mergeCell ref="AO306:AO307"/>
    <mergeCell ref="AQ306:AR306"/>
    <mergeCell ref="AU306:AU307"/>
    <mergeCell ref="AW306:AX306"/>
    <mergeCell ref="BB306:BB307"/>
    <mergeCell ref="BD306:BE306"/>
    <mergeCell ref="BH306:BH307"/>
    <mergeCell ref="BJ306:BK306"/>
    <mergeCell ref="D307:E307"/>
    <mergeCell ref="J307:K307"/>
    <mergeCell ref="Q307:R307"/>
    <mergeCell ref="W307:X307"/>
    <mergeCell ref="AD307:AE307"/>
    <mergeCell ref="AJ307:AK307"/>
    <mergeCell ref="AQ307:AR307"/>
    <mergeCell ref="AW307:AX307"/>
    <mergeCell ref="BD307:BE307"/>
    <mergeCell ref="BJ307:BK307"/>
    <mergeCell ref="B308:C308"/>
    <mergeCell ref="D308:E308"/>
    <mergeCell ref="F308:G308"/>
    <mergeCell ref="H308:I308"/>
    <mergeCell ref="J308:K308"/>
    <mergeCell ref="L308:M308"/>
    <mergeCell ref="O308:P308"/>
    <mergeCell ref="Q308:R308"/>
    <mergeCell ref="S308:T308"/>
    <mergeCell ref="U308:V308"/>
    <mergeCell ref="W308:X308"/>
    <mergeCell ref="Y308:Z308"/>
    <mergeCell ref="AB308:AC308"/>
    <mergeCell ref="AD308:AE308"/>
    <mergeCell ref="AF308:AG308"/>
    <mergeCell ref="AH308:AI308"/>
    <mergeCell ref="AJ308:AK308"/>
    <mergeCell ref="AL308:AM308"/>
    <mergeCell ref="AO308:AP308"/>
    <mergeCell ref="AQ308:AR308"/>
    <mergeCell ref="AS308:AT308"/>
    <mergeCell ref="AU308:AV308"/>
    <mergeCell ref="AW308:AX308"/>
    <mergeCell ref="AY308:AZ308"/>
    <mergeCell ref="BB308:BC308"/>
    <mergeCell ref="BD308:BE308"/>
    <mergeCell ref="BF308:BG308"/>
    <mergeCell ref="BH308:BI308"/>
    <mergeCell ref="BJ308:BK308"/>
    <mergeCell ref="BL308:BM308"/>
    <mergeCell ref="A310:D310"/>
    <mergeCell ref="E310:K310"/>
    <mergeCell ref="L310:P310"/>
    <mergeCell ref="Q310:V310"/>
    <mergeCell ref="W310:Y310"/>
    <mergeCell ref="AA310:AE310"/>
    <mergeCell ref="A311:I311"/>
    <mergeCell ref="J311:K311"/>
    <mergeCell ref="L311:T311"/>
    <mergeCell ref="U311:V311"/>
    <mergeCell ref="Y311:Z311"/>
    <mergeCell ref="AD311:AG311"/>
    <mergeCell ref="AI311:BA311"/>
    <mergeCell ref="BC311:BM311"/>
    <mergeCell ref="A312:I312"/>
    <mergeCell ref="J312:K312"/>
    <mergeCell ref="L312:T312"/>
    <mergeCell ref="U312:V312"/>
    <mergeCell ref="Y312:Z312"/>
    <mergeCell ref="AD312:AG312"/>
    <mergeCell ref="AI312:BA312"/>
    <mergeCell ref="BC312:BE312"/>
    <mergeCell ref="BF312:BH312"/>
    <mergeCell ref="BI312:BJ312"/>
    <mergeCell ref="BK312:BM312"/>
    <mergeCell ref="A313:I313"/>
    <mergeCell ref="J313:K313"/>
    <mergeCell ref="L313:T313"/>
    <mergeCell ref="U313:V313"/>
    <mergeCell ref="Y313:Z313"/>
    <mergeCell ref="AD313:AG313"/>
    <mergeCell ref="AI313:BA313"/>
    <mergeCell ref="BC313:BE313"/>
    <mergeCell ref="A314:I314"/>
    <mergeCell ref="J314:K314"/>
    <mergeCell ref="L314:T314"/>
    <mergeCell ref="U314:V314"/>
    <mergeCell ref="Y314:Z314"/>
    <mergeCell ref="AD314:AG314"/>
    <mergeCell ref="AI314:BA314"/>
    <mergeCell ref="BC314:BE314"/>
    <mergeCell ref="A315:I315"/>
    <mergeCell ref="J315:K315"/>
    <mergeCell ref="L315:T315"/>
    <mergeCell ref="U315:V315"/>
    <mergeCell ref="Y315:Z315"/>
    <mergeCell ref="AD315:AG315"/>
    <mergeCell ref="AI315:BA315"/>
    <mergeCell ref="BC315:BE315"/>
    <mergeCell ref="A316:I316"/>
    <mergeCell ref="J316:K316"/>
    <mergeCell ref="L316:T316"/>
    <mergeCell ref="U316:V316"/>
    <mergeCell ref="Y316:Z316"/>
    <mergeCell ref="AD316:AG316"/>
    <mergeCell ref="AI316:BA316"/>
    <mergeCell ref="BC316:BE316"/>
    <mergeCell ref="A317:I317"/>
    <mergeCell ref="J317:K317"/>
    <mergeCell ref="L317:T317"/>
    <mergeCell ref="U317:V317"/>
    <mergeCell ref="Y317:Z317"/>
    <mergeCell ref="AD317:AG317"/>
    <mergeCell ref="AI317:BA317"/>
    <mergeCell ref="BC317:BE317"/>
    <mergeCell ref="A318:I318"/>
    <mergeCell ref="J318:K318"/>
    <mergeCell ref="L318:T318"/>
    <mergeCell ref="U318:V318"/>
    <mergeCell ref="Y318:Z318"/>
    <mergeCell ref="AD318:AG318"/>
    <mergeCell ref="AI318:BA318"/>
    <mergeCell ref="BC318:BE318"/>
    <mergeCell ref="A319:I319"/>
    <mergeCell ref="J319:K319"/>
    <mergeCell ref="L319:T319"/>
    <mergeCell ref="U319:V319"/>
    <mergeCell ref="Y319:Z319"/>
    <mergeCell ref="AD319:AG319"/>
    <mergeCell ref="AI319:BA319"/>
    <mergeCell ref="BC319:BJ319"/>
    <mergeCell ref="BK319:BM319"/>
    <mergeCell ref="A320:I320"/>
    <mergeCell ref="J320:K320"/>
    <mergeCell ref="L320:T320"/>
    <mergeCell ref="U320:V320"/>
    <mergeCell ref="Y320:Z320"/>
    <mergeCell ref="AD320:AG320"/>
    <mergeCell ref="AI320:BA320"/>
    <mergeCell ref="BC320:BJ320"/>
    <mergeCell ref="BK320:BM320"/>
    <mergeCell ref="A321:I321"/>
    <mergeCell ref="J321:K321"/>
    <mergeCell ref="L321:T321"/>
    <mergeCell ref="U321:V321"/>
    <mergeCell ref="Y321:Z321"/>
    <mergeCell ref="AD321:AG321"/>
    <mergeCell ref="AI321:BA321"/>
    <mergeCell ref="BC321:BM321"/>
    <mergeCell ref="A322:I322"/>
    <mergeCell ref="J322:K322"/>
    <mergeCell ref="L322:T322"/>
    <mergeCell ref="U322:V322"/>
    <mergeCell ref="W322:AG328"/>
    <mergeCell ref="A323:I323"/>
    <mergeCell ref="J323:K323"/>
    <mergeCell ref="L323:T323"/>
    <mergeCell ref="U323:V323"/>
    <mergeCell ref="AI323:BA323"/>
    <mergeCell ref="BC323:BM323"/>
    <mergeCell ref="A324:B324"/>
    <mergeCell ref="C324:I324"/>
    <mergeCell ref="J324:K324"/>
    <mergeCell ref="L324:M324"/>
    <mergeCell ref="N324:T324"/>
    <mergeCell ref="U324:V324"/>
    <mergeCell ref="AI324:AU324"/>
    <mergeCell ref="A325:B325"/>
    <mergeCell ref="C325:I325"/>
    <mergeCell ref="J325:K325"/>
    <mergeCell ref="L325:M325"/>
    <mergeCell ref="N325:T325"/>
    <mergeCell ref="U325:V325"/>
    <mergeCell ref="AI325:AN326"/>
    <mergeCell ref="AV325:BA325"/>
    <mergeCell ref="A326:B326"/>
    <mergeCell ref="C326:K326"/>
    <mergeCell ref="N326:V326"/>
    <mergeCell ref="AV326:BA326"/>
    <mergeCell ref="A327:B327"/>
    <mergeCell ref="C327:K327"/>
    <mergeCell ref="N327:V327"/>
    <mergeCell ref="AI327:AN328"/>
    <mergeCell ref="AV327:BA327"/>
    <mergeCell ref="A328:B328"/>
    <mergeCell ref="C328:K328"/>
    <mergeCell ref="N328:V328"/>
    <mergeCell ref="AV328:BA328"/>
    <mergeCell ref="AQ329:BE329"/>
    <mergeCell ref="BJ329:BM330"/>
    <mergeCell ref="AM330:AP330"/>
    <mergeCell ref="AQ330:BE330"/>
    <mergeCell ref="O331:W331"/>
    <mergeCell ref="X331:AA331"/>
    <mergeCell ref="AB331:AJ331"/>
    <mergeCell ref="AQ331:BE331"/>
    <mergeCell ref="BJ331:BJ333"/>
    <mergeCell ref="BK331:BK333"/>
    <mergeCell ref="BL331:BM333"/>
    <mergeCell ref="F333:J333"/>
    <mergeCell ref="M333:O333"/>
    <mergeCell ref="R333:U333"/>
    <mergeCell ref="V333:AK333"/>
    <mergeCell ref="AQ333:BD333"/>
    <mergeCell ref="B335:G335"/>
    <mergeCell ref="H335:M335"/>
    <mergeCell ref="O335:T335"/>
    <mergeCell ref="U335:Z335"/>
    <mergeCell ref="AB335:AG335"/>
    <mergeCell ref="AH335:AM335"/>
    <mergeCell ref="AO335:AT335"/>
    <mergeCell ref="AU335:AZ335"/>
    <mergeCell ref="BB335:BG335"/>
    <mergeCell ref="BH335:BM335"/>
    <mergeCell ref="B336:G336"/>
    <mergeCell ref="H336:M336"/>
    <mergeCell ref="O336:T336"/>
    <mergeCell ref="U336:Z336"/>
    <mergeCell ref="AB336:AG336"/>
    <mergeCell ref="AH336:AM336"/>
    <mergeCell ref="AO336:AT336"/>
    <mergeCell ref="AU336:AZ336"/>
    <mergeCell ref="BB336:BG336"/>
    <mergeCell ref="BH336:BM336"/>
    <mergeCell ref="A337:A348"/>
    <mergeCell ref="B337:B338"/>
    <mergeCell ref="D337:E337"/>
    <mergeCell ref="F337:F348"/>
    <mergeCell ref="G337:G348"/>
    <mergeCell ref="H337:H338"/>
    <mergeCell ref="J337:K337"/>
    <mergeCell ref="L337:L348"/>
    <mergeCell ref="M337:M348"/>
    <mergeCell ref="O337:O338"/>
    <mergeCell ref="Q337:R337"/>
    <mergeCell ref="S337:S348"/>
    <mergeCell ref="T337:T348"/>
    <mergeCell ref="U337:U338"/>
    <mergeCell ref="W337:X337"/>
    <mergeCell ref="Y337:Y348"/>
    <mergeCell ref="Z337:Z348"/>
    <mergeCell ref="AB337:AB338"/>
    <mergeCell ref="AD337:AE337"/>
    <mergeCell ref="AF337:AF348"/>
    <mergeCell ref="AG337:AG348"/>
    <mergeCell ref="AH337:AH338"/>
    <mergeCell ref="AJ337:AK337"/>
    <mergeCell ref="AL337:AL348"/>
    <mergeCell ref="AM337:AM348"/>
    <mergeCell ref="AO337:AO338"/>
    <mergeCell ref="AQ337:AR337"/>
    <mergeCell ref="AS337:AS348"/>
    <mergeCell ref="AT337:AT348"/>
    <mergeCell ref="AU337:AU338"/>
    <mergeCell ref="AW337:AX337"/>
    <mergeCell ref="AY337:AY348"/>
    <mergeCell ref="AZ337:AZ348"/>
    <mergeCell ref="BB337:BB338"/>
    <mergeCell ref="BD337:BE337"/>
    <mergeCell ref="BF337:BF348"/>
    <mergeCell ref="BG337:BG348"/>
    <mergeCell ref="BH337:BH338"/>
    <mergeCell ref="BJ337:BK337"/>
    <mergeCell ref="BL337:BL348"/>
    <mergeCell ref="BM337:BM348"/>
    <mergeCell ref="D338:E338"/>
    <mergeCell ref="J338:K338"/>
    <mergeCell ref="Q338:R338"/>
    <mergeCell ref="W338:X338"/>
    <mergeCell ref="AD338:AE338"/>
    <mergeCell ref="AJ338:AK338"/>
    <mergeCell ref="AQ338:AR338"/>
    <mergeCell ref="AW338:AX338"/>
    <mergeCell ref="BD338:BE338"/>
    <mergeCell ref="BJ338:BK338"/>
    <mergeCell ref="B339:B340"/>
    <mergeCell ref="D339:E339"/>
    <mergeCell ref="H339:H340"/>
    <mergeCell ref="J339:K339"/>
    <mergeCell ref="O339:O340"/>
    <mergeCell ref="Q339:R339"/>
    <mergeCell ref="U339:U340"/>
    <mergeCell ref="W339:X339"/>
    <mergeCell ref="AB339:AB340"/>
    <mergeCell ref="AD339:AE339"/>
    <mergeCell ref="AH339:AH340"/>
    <mergeCell ref="AJ339:AK339"/>
    <mergeCell ref="AO339:AO340"/>
    <mergeCell ref="AQ339:AR339"/>
    <mergeCell ref="AU339:AU340"/>
    <mergeCell ref="AW339:AX339"/>
    <mergeCell ref="BB339:BB340"/>
    <mergeCell ref="BD339:BE339"/>
    <mergeCell ref="BH339:BH340"/>
    <mergeCell ref="BJ339:BK339"/>
    <mergeCell ref="D340:E340"/>
    <mergeCell ref="J340:K340"/>
    <mergeCell ref="Q340:R340"/>
    <mergeCell ref="W340:X340"/>
    <mergeCell ref="AD340:AE340"/>
    <mergeCell ref="AJ340:AK340"/>
    <mergeCell ref="AQ340:AR340"/>
    <mergeCell ref="AW340:AX340"/>
    <mergeCell ref="BD340:BE340"/>
    <mergeCell ref="BJ340:BK340"/>
    <mergeCell ref="B341:B342"/>
    <mergeCell ref="D341:E341"/>
    <mergeCell ref="H341:H342"/>
    <mergeCell ref="J341:K341"/>
    <mergeCell ref="O341:O342"/>
    <mergeCell ref="Q341:R341"/>
    <mergeCell ref="U341:U342"/>
    <mergeCell ref="W341:X341"/>
    <mergeCell ref="AB341:AB342"/>
    <mergeCell ref="AD341:AE341"/>
    <mergeCell ref="AH341:AH342"/>
    <mergeCell ref="AJ341:AK341"/>
    <mergeCell ref="AO341:AO342"/>
    <mergeCell ref="AQ341:AR341"/>
    <mergeCell ref="AU341:AU342"/>
    <mergeCell ref="AW341:AX341"/>
    <mergeCell ref="BB341:BB342"/>
    <mergeCell ref="BD341:BE341"/>
    <mergeCell ref="BH341:BH342"/>
    <mergeCell ref="BJ341:BK341"/>
    <mergeCell ref="D342:E342"/>
    <mergeCell ref="J342:K342"/>
    <mergeCell ref="Q342:R342"/>
    <mergeCell ref="W342:X342"/>
    <mergeCell ref="AD342:AE342"/>
    <mergeCell ref="AJ342:AK342"/>
    <mergeCell ref="AQ342:AR342"/>
    <mergeCell ref="AW342:AX342"/>
    <mergeCell ref="BD342:BE342"/>
    <mergeCell ref="BJ342:BK342"/>
    <mergeCell ref="B343:B344"/>
    <mergeCell ref="D343:E343"/>
    <mergeCell ref="H343:H344"/>
    <mergeCell ref="J343:K343"/>
    <mergeCell ref="O343:O344"/>
    <mergeCell ref="Q343:R343"/>
    <mergeCell ref="U343:U344"/>
    <mergeCell ref="W343:X343"/>
    <mergeCell ref="AB343:AB344"/>
    <mergeCell ref="AD343:AE343"/>
    <mergeCell ref="AH343:AH344"/>
    <mergeCell ref="AJ343:AK343"/>
    <mergeCell ref="AO343:AO344"/>
    <mergeCell ref="AQ343:AR343"/>
    <mergeCell ref="AU343:AU344"/>
    <mergeCell ref="AW343:AX343"/>
    <mergeCell ref="BB343:BB344"/>
    <mergeCell ref="BD343:BE343"/>
    <mergeCell ref="BH343:BH344"/>
    <mergeCell ref="BJ343:BK343"/>
    <mergeCell ref="D344:E344"/>
    <mergeCell ref="J344:K344"/>
    <mergeCell ref="Q344:R344"/>
    <mergeCell ref="W344:X344"/>
    <mergeCell ref="AD344:AE344"/>
    <mergeCell ref="AJ344:AK344"/>
    <mergeCell ref="AQ344:AR344"/>
    <mergeCell ref="AW344:AX344"/>
    <mergeCell ref="BD344:BE344"/>
    <mergeCell ref="BJ344:BK344"/>
    <mergeCell ref="B345:B346"/>
    <mergeCell ref="D345:E345"/>
    <mergeCell ref="H345:H346"/>
    <mergeCell ref="J345:K345"/>
    <mergeCell ref="O345:O346"/>
    <mergeCell ref="Q345:R345"/>
    <mergeCell ref="U345:U346"/>
    <mergeCell ref="W345:X345"/>
    <mergeCell ref="AB345:AB346"/>
    <mergeCell ref="AD345:AE345"/>
    <mergeCell ref="AH345:AH346"/>
    <mergeCell ref="AJ345:AK345"/>
    <mergeCell ref="AO345:AO346"/>
    <mergeCell ref="AQ345:AR345"/>
    <mergeCell ref="AU345:AU346"/>
    <mergeCell ref="AW345:AX345"/>
    <mergeCell ref="BB345:BB346"/>
    <mergeCell ref="BD345:BE345"/>
    <mergeCell ref="BH345:BH346"/>
    <mergeCell ref="BJ345:BK345"/>
    <mergeCell ref="D346:E346"/>
    <mergeCell ref="J346:K346"/>
    <mergeCell ref="Q346:R346"/>
    <mergeCell ref="W346:X346"/>
    <mergeCell ref="AD346:AE346"/>
    <mergeCell ref="AJ346:AK346"/>
    <mergeCell ref="AQ346:AR346"/>
    <mergeCell ref="AW346:AX346"/>
    <mergeCell ref="BD346:BE346"/>
    <mergeCell ref="BJ346:BK346"/>
    <mergeCell ref="B347:B348"/>
    <mergeCell ref="D347:E347"/>
    <mergeCell ref="H347:H348"/>
    <mergeCell ref="J347:K347"/>
    <mergeCell ref="O347:O348"/>
    <mergeCell ref="Q347:R347"/>
    <mergeCell ref="U347:U348"/>
    <mergeCell ref="W347:X347"/>
    <mergeCell ref="AB347:AB348"/>
    <mergeCell ref="AD347:AE347"/>
    <mergeCell ref="AH347:AH348"/>
    <mergeCell ref="AJ347:AK347"/>
    <mergeCell ref="AO347:AO348"/>
    <mergeCell ref="AQ347:AR347"/>
    <mergeCell ref="AU347:AU348"/>
    <mergeCell ref="AW347:AX347"/>
    <mergeCell ref="BB347:BB348"/>
    <mergeCell ref="BD347:BE347"/>
    <mergeCell ref="BH347:BH348"/>
    <mergeCell ref="BJ347:BK347"/>
    <mergeCell ref="D348:E348"/>
    <mergeCell ref="J348:K348"/>
    <mergeCell ref="Q348:R348"/>
    <mergeCell ref="W348:X348"/>
    <mergeCell ref="AD348:AE348"/>
    <mergeCell ref="AJ348:AK348"/>
    <mergeCell ref="AQ348:AR348"/>
    <mergeCell ref="AW348:AX348"/>
    <mergeCell ref="BD348:BE348"/>
    <mergeCell ref="BJ348:BK348"/>
    <mergeCell ref="B349:C349"/>
    <mergeCell ref="D349:E349"/>
    <mergeCell ref="F349:G349"/>
    <mergeCell ref="H349:I349"/>
    <mergeCell ref="J349:K349"/>
    <mergeCell ref="L349:M349"/>
    <mergeCell ref="O349:P349"/>
    <mergeCell ref="Q349:R349"/>
    <mergeCell ref="S349:T349"/>
    <mergeCell ref="U349:V349"/>
    <mergeCell ref="W349:X349"/>
    <mergeCell ref="Y349:Z349"/>
    <mergeCell ref="AB349:AC349"/>
    <mergeCell ref="AD349:AE349"/>
    <mergeCell ref="AF349:AG349"/>
    <mergeCell ref="AH349:AI349"/>
    <mergeCell ref="AJ349:AK349"/>
    <mergeCell ref="AL349:AM349"/>
    <mergeCell ref="AO349:AP349"/>
    <mergeCell ref="AQ349:AR349"/>
    <mergeCell ref="AS349:AT349"/>
    <mergeCell ref="AU349:AV349"/>
    <mergeCell ref="AW349:AX349"/>
    <mergeCell ref="AY349:AZ349"/>
    <mergeCell ref="BB349:BC349"/>
    <mergeCell ref="BD349:BE349"/>
    <mergeCell ref="BF349:BG349"/>
    <mergeCell ref="BH349:BI349"/>
    <mergeCell ref="BJ349:BK349"/>
    <mergeCell ref="BL349:BM349"/>
    <mergeCell ref="A351:D351"/>
    <mergeCell ref="E351:K351"/>
    <mergeCell ref="L351:P351"/>
    <mergeCell ref="Q351:V351"/>
    <mergeCell ref="W351:Y351"/>
    <mergeCell ref="AA351:AE351"/>
    <mergeCell ref="A352:I352"/>
    <mergeCell ref="J352:K352"/>
    <mergeCell ref="L352:T352"/>
    <mergeCell ref="U352:V352"/>
    <mergeCell ref="Y352:Z352"/>
    <mergeCell ref="AD352:AG352"/>
    <mergeCell ref="AI352:BA352"/>
    <mergeCell ref="BC352:BM352"/>
    <mergeCell ref="A353:I353"/>
    <mergeCell ref="J353:K353"/>
    <mergeCell ref="L353:T353"/>
    <mergeCell ref="U353:V353"/>
    <mergeCell ref="Y353:Z353"/>
    <mergeCell ref="AD353:AG353"/>
    <mergeCell ref="AI353:BA353"/>
    <mergeCell ref="BC353:BE353"/>
    <mergeCell ref="BF353:BH353"/>
    <mergeCell ref="BI353:BJ353"/>
    <mergeCell ref="BK353:BM353"/>
    <mergeCell ref="A354:I354"/>
    <mergeCell ref="J354:K354"/>
    <mergeCell ref="L354:T354"/>
    <mergeCell ref="U354:V354"/>
    <mergeCell ref="Y354:Z354"/>
    <mergeCell ref="AD354:AG354"/>
    <mergeCell ref="AI354:BA354"/>
    <mergeCell ref="BC354:BE354"/>
    <mergeCell ref="A355:I355"/>
    <mergeCell ref="J355:K355"/>
    <mergeCell ref="L355:T355"/>
    <mergeCell ref="U355:V355"/>
    <mergeCell ref="Y355:Z355"/>
    <mergeCell ref="AD355:AG355"/>
    <mergeCell ref="AI355:BA355"/>
    <mergeCell ref="BC355:BE355"/>
    <mergeCell ref="A356:I356"/>
    <mergeCell ref="J356:K356"/>
    <mergeCell ref="L356:T356"/>
    <mergeCell ref="U356:V356"/>
    <mergeCell ref="Y356:Z356"/>
    <mergeCell ref="AD356:AG356"/>
    <mergeCell ref="AI356:BA356"/>
    <mergeCell ref="BC356:BE356"/>
    <mergeCell ref="A357:I357"/>
    <mergeCell ref="J357:K357"/>
    <mergeCell ref="L357:T357"/>
    <mergeCell ref="U357:V357"/>
    <mergeCell ref="Y357:Z357"/>
    <mergeCell ref="AD357:AG357"/>
    <mergeCell ref="AI357:BA357"/>
    <mergeCell ref="BC357:BE357"/>
    <mergeCell ref="A358:I358"/>
    <mergeCell ref="J358:K358"/>
    <mergeCell ref="L358:T358"/>
    <mergeCell ref="U358:V358"/>
    <mergeCell ref="Y358:Z358"/>
    <mergeCell ref="AD358:AG358"/>
    <mergeCell ref="AI358:BA358"/>
    <mergeCell ref="BC358:BE358"/>
    <mergeCell ref="A359:I359"/>
    <mergeCell ref="J359:K359"/>
    <mergeCell ref="L359:T359"/>
    <mergeCell ref="U359:V359"/>
    <mergeCell ref="Y359:Z359"/>
    <mergeCell ref="AD359:AG359"/>
    <mergeCell ref="AI359:BA359"/>
    <mergeCell ref="BC359:BE359"/>
    <mergeCell ref="A360:I360"/>
    <mergeCell ref="J360:K360"/>
    <mergeCell ref="L360:T360"/>
    <mergeCell ref="U360:V360"/>
    <mergeCell ref="Y360:Z360"/>
    <mergeCell ref="AD360:AG360"/>
    <mergeCell ref="AI360:BA360"/>
    <mergeCell ref="BC360:BJ360"/>
    <mergeCell ref="BK360:BM360"/>
    <mergeCell ref="A361:I361"/>
    <mergeCell ref="J361:K361"/>
    <mergeCell ref="L361:T361"/>
    <mergeCell ref="U361:V361"/>
    <mergeCell ref="Y361:Z361"/>
    <mergeCell ref="AD361:AG361"/>
    <mergeCell ref="AI361:BA361"/>
    <mergeCell ref="BC361:BJ361"/>
    <mergeCell ref="BK361:BM361"/>
    <mergeCell ref="A362:I362"/>
    <mergeCell ref="J362:K362"/>
    <mergeCell ref="L362:T362"/>
    <mergeCell ref="U362:V362"/>
    <mergeCell ref="Y362:Z362"/>
    <mergeCell ref="AD362:AG362"/>
    <mergeCell ref="AI362:BA362"/>
    <mergeCell ref="BC362:BM362"/>
    <mergeCell ref="A363:I363"/>
    <mergeCell ref="J363:K363"/>
    <mergeCell ref="L363:T363"/>
    <mergeCell ref="U363:V363"/>
    <mergeCell ref="W363:AG369"/>
    <mergeCell ref="A364:I364"/>
    <mergeCell ref="J364:K364"/>
    <mergeCell ref="L364:T364"/>
    <mergeCell ref="U364:V364"/>
    <mergeCell ref="AI364:BA364"/>
    <mergeCell ref="BC364:BM364"/>
    <mergeCell ref="A365:B365"/>
    <mergeCell ref="C365:I365"/>
    <mergeCell ref="J365:K365"/>
    <mergeCell ref="L365:M365"/>
    <mergeCell ref="N365:T365"/>
    <mergeCell ref="U365:V365"/>
    <mergeCell ref="AI365:AU365"/>
    <mergeCell ref="A366:B366"/>
    <mergeCell ref="C366:I366"/>
    <mergeCell ref="J366:K366"/>
    <mergeCell ref="L366:M366"/>
    <mergeCell ref="N366:T366"/>
    <mergeCell ref="U366:V366"/>
    <mergeCell ref="AI366:AN367"/>
    <mergeCell ref="AV366:BA366"/>
    <mergeCell ref="A367:B367"/>
    <mergeCell ref="C367:K367"/>
    <mergeCell ref="N367:V367"/>
    <mergeCell ref="AV367:BA367"/>
    <mergeCell ref="A368:B368"/>
    <mergeCell ref="C368:K368"/>
    <mergeCell ref="N368:V368"/>
    <mergeCell ref="AI368:AN369"/>
    <mergeCell ref="AV368:BA368"/>
    <mergeCell ref="A369:B369"/>
    <mergeCell ref="C369:K369"/>
    <mergeCell ref="N369:V369"/>
    <mergeCell ref="AV369:BA369"/>
    <mergeCell ref="AQ370:BE370"/>
    <mergeCell ref="BJ370:BM371"/>
    <mergeCell ref="AM371:AP371"/>
    <mergeCell ref="AQ371:BE371"/>
    <mergeCell ref="O372:W372"/>
    <mergeCell ref="X372:AA372"/>
    <mergeCell ref="AB372:AJ372"/>
    <mergeCell ref="AQ372:BE372"/>
    <mergeCell ref="BJ372:BJ374"/>
    <mergeCell ref="BK372:BK374"/>
    <mergeCell ref="BL372:BM374"/>
    <mergeCell ref="F374:J374"/>
    <mergeCell ref="M374:O374"/>
    <mergeCell ref="R374:U374"/>
    <mergeCell ref="V374:AK374"/>
    <mergeCell ref="AQ374:BD374"/>
    <mergeCell ref="B376:G376"/>
    <mergeCell ref="H376:M376"/>
    <mergeCell ref="O376:T376"/>
    <mergeCell ref="U376:Z376"/>
    <mergeCell ref="AB376:AG376"/>
    <mergeCell ref="AH376:AM376"/>
    <mergeCell ref="AO376:AT376"/>
    <mergeCell ref="AU376:AZ376"/>
    <mergeCell ref="BB376:BG376"/>
    <mergeCell ref="BH376:BM376"/>
    <mergeCell ref="B377:G377"/>
    <mergeCell ref="H377:M377"/>
    <mergeCell ref="O377:T377"/>
    <mergeCell ref="U377:Z377"/>
    <mergeCell ref="AB377:AG377"/>
    <mergeCell ref="AH377:AM377"/>
    <mergeCell ref="AO377:AT377"/>
    <mergeCell ref="AU377:AZ377"/>
    <mergeCell ref="BB377:BG377"/>
    <mergeCell ref="BH377:BM377"/>
    <mergeCell ref="A378:A389"/>
    <mergeCell ref="B378:B379"/>
    <mergeCell ref="D378:E378"/>
    <mergeCell ref="F378:F389"/>
    <mergeCell ref="G378:G389"/>
    <mergeCell ref="H378:H379"/>
    <mergeCell ref="J378:K378"/>
    <mergeCell ref="L378:L389"/>
    <mergeCell ref="M378:M389"/>
    <mergeCell ref="O378:O379"/>
    <mergeCell ref="Q378:R378"/>
    <mergeCell ref="S378:S389"/>
    <mergeCell ref="T378:T389"/>
    <mergeCell ref="U378:U379"/>
    <mergeCell ref="W378:X378"/>
    <mergeCell ref="Y378:Y389"/>
    <mergeCell ref="Z378:Z389"/>
    <mergeCell ref="AB378:AB379"/>
    <mergeCell ref="AD378:AE378"/>
    <mergeCell ref="AF378:AF389"/>
    <mergeCell ref="AG378:AG389"/>
    <mergeCell ref="AH378:AH379"/>
    <mergeCell ref="AJ378:AK378"/>
    <mergeCell ref="AL378:AL389"/>
    <mergeCell ref="AM378:AM389"/>
    <mergeCell ref="AO378:AO379"/>
    <mergeCell ref="AQ378:AR378"/>
    <mergeCell ref="AS378:AS389"/>
    <mergeCell ref="AT378:AT389"/>
    <mergeCell ref="AU378:AU379"/>
    <mergeCell ref="AW378:AX378"/>
    <mergeCell ref="AY378:AY389"/>
    <mergeCell ref="AZ378:AZ389"/>
    <mergeCell ref="BB378:BB379"/>
    <mergeCell ref="BD378:BE378"/>
    <mergeCell ref="BF378:BF389"/>
    <mergeCell ref="BG378:BG389"/>
    <mergeCell ref="BH378:BH379"/>
    <mergeCell ref="BJ378:BK378"/>
    <mergeCell ref="BL378:BL389"/>
    <mergeCell ref="BM378:BM389"/>
    <mergeCell ref="D379:E379"/>
    <mergeCell ref="J379:K379"/>
    <mergeCell ref="Q379:R379"/>
    <mergeCell ref="W379:X379"/>
    <mergeCell ref="AD379:AE379"/>
    <mergeCell ref="AJ379:AK379"/>
    <mergeCell ref="AQ379:AR379"/>
    <mergeCell ref="AW379:AX379"/>
    <mergeCell ref="BD379:BE379"/>
    <mergeCell ref="BJ379:BK379"/>
    <mergeCell ref="B380:B381"/>
    <mergeCell ref="D380:E380"/>
    <mergeCell ref="H380:H381"/>
    <mergeCell ref="J380:K380"/>
    <mergeCell ref="O380:O381"/>
    <mergeCell ref="Q380:R380"/>
    <mergeCell ref="U380:U381"/>
    <mergeCell ref="W380:X380"/>
    <mergeCell ref="AB380:AB381"/>
    <mergeCell ref="AD380:AE380"/>
    <mergeCell ref="AH380:AH381"/>
    <mergeCell ref="AJ380:AK380"/>
    <mergeCell ref="AO380:AO381"/>
    <mergeCell ref="AQ380:AR380"/>
    <mergeCell ref="AU380:AU381"/>
    <mergeCell ref="AW380:AX380"/>
    <mergeCell ref="BB380:BB381"/>
    <mergeCell ref="BD380:BE380"/>
    <mergeCell ref="BH380:BH381"/>
    <mergeCell ref="BJ380:BK380"/>
    <mergeCell ref="D381:E381"/>
    <mergeCell ref="J381:K381"/>
    <mergeCell ref="Q381:R381"/>
    <mergeCell ref="W381:X381"/>
    <mergeCell ref="AD381:AE381"/>
    <mergeCell ref="AJ381:AK381"/>
    <mergeCell ref="AQ381:AR381"/>
    <mergeCell ref="AW381:AX381"/>
    <mergeCell ref="BD381:BE381"/>
    <mergeCell ref="BJ381:BK381"/>
    <mergeCell ref="B382:B383"/>
    <mergeCell ref="D382:E382"/>
    <mergeCell ref="H382:H383"/>
    <mergeCell ref="J382:K382"/>
    <mergeCell ref="O382:O383"/>
    <mergeCell ref="Q382:R382"/>
    <mergeCell ref="U382:U383"/>
    <mergeCell ref="W382:X382"/>
    <mergeCell ref="AB382:AB383"/>
    <mergeCell ref="AD382:AE382"/>
    <mergeCell ref="AH382:AH383"/>
    <mergeCell ref="AJ382:AK382"/>
    <mergeCell ref="AO382:AO383"/>
    <mergeCell ref="AQ382:AR382"/>
    <mergeCell ref="AU382:AU383"/>
    <mergeCell ref="AW382:AX382"/>
    <mergeCell ref="BB382:BB383"/>
    <mergeCell ref="BD382:BE382"/>
    <mergeCell ref="BH382:BH383"/>
    <mergeCell ref="BJ382:BK382"/>
    <mergeCell ref="D383:E383"/>
    <mergeCell ref="J383:K383"/>
    <mergeCell ref="Q383:R383"/>
    <mergeCell ref="W383:X383"/>
    <mergeCell ref="AD383:AE383"/>
    <mergeCell ref="AJ383:AK383"/>
    <mergeCell ref="AQ383:AR383"/>
    <mergeCell ref="AW383:AX383"/>
    <mergeCell ref="BD383:BE383"/>
    <mergeCell ref="BJ383:BK383"/>
    <mergeCell ref="B384:B385"/>
    <mergeCell ref="D384:E384"/>
    <mergeCell ref="H384:H385"/>
    <mergeCell ref="J384:K384"/>
    <mergeCell ref="O384:O385"/>
    <mergeCell ref="Q384:R384"/>
    <mergeCell ref="U384:U385"/>
    <mergeCell ref="W384:X384"/>
    <mergeCell ref="AB384:AB385"/>
    <mergeCell ref="AD384:AE384"/>
    <mergeCell ref="AH384:AH385"/>
    <mergeCell ref="AJ384:AK384"/>
    <mergeCell ref="AO384:AO385"/>
    <mergeCell ref="AQ384:AR384"/>
    <mergeCell ref="AU384:AU385"/>
    <mergeCell ref="AW384:AX384"/>
    <mergeCell ref="BB384:BB385"/>
    <mergeCell ref="BD384:BE384"/>
    <mergeCell ref="BH384:BH385"/>
    <mergeCell ref="BJ384:BK384"/>
    <mergeCell ref="D385:E385"/>
    <mergeCell ref="J385:K385"/>
    <mergeCell ref="Q385:R385"/>
    <mergeCell ref="W385:X385"/>
    <mergeCell ref="AD385:AE385"/>
    <mergeCell ref="AJ385:AK385"/>
    <mergeCell ref="AQ385:AR385"/>
    <mergeCell ref="AW385:AX385"/>
    <mergeCell ref="BD385:BE385"/>
    <mergeCell ref="BJ385:BK385"/>
    <mergeCell ref="B386:B387"/>
    <mergeCell ref="D386:E386"/>
    <mergeCell ref="H386:H387"/>
    <mergeCell ref="J386:K386"/>
    <mergeCell ref="O386:O387"/>
    <mergeCell ref="Q386:R386"/>
    <mergeCell ref="U386:U387"/>
    <mergeCell ref="W386:X386"/>
    <mergeCell ref="AB386:AB387"/>
    <mergeCell ref="AD386:AE386"/>
    <mergeCell ref="AH386:AH387"/>
    <mergeCell ref="AJ386:AK386"/>
    <mergeCell ref="AO386:AO387"/>
    <mergeCell ref="AQ386:AR386"/>
    <mergeCell ref="AU386:AU387"/>
    <mergeCell ref="AW386:AX386"/>
    <mergeCell ref="BB386:BB387"/>
    <mergeCell ref="BD386:BE386"/>
    <mergeCell ref="BH386:BH387"/>
    <mergeCell ref="BJ386:BK386"/>
    <mergeCell ref="D387:E387"/>
    <mergeCell ref="J387:K387"/>
    <mergeCell ref="Q387:R387"/>
    <mergeCell ref="W387:X387"/>
    <mergeCell ref="AD387:AE387"/>
    <mergeCell ref="AJ387:AK387"/>
    <mergeCell ref="AQ387:AR387"/>
    <mergeCell ref="AW387:AX387"/>
    <mergeCell ref="BD387:BE387"/>
    <mergeCell ref="BJ387:BK387"/>
    <mergeCell ref="B388:B389"/>
    <mergeCell ref="D388:E388"/>
    <mergeCell ref="H388:H389"/>
    <mergeCell ref="J388:K388"/>
    <mergeCell ref="O388:O389"/>
    <mergeCell ref="Q388:R388"/>
    <mergeCell ref="U388:U389"/>
    <mergeCell ref="W388:X388"/>
    <mergeCell ref="AB388:AB389"/>
    <mergeCell ref="AD388:AE388"/>
    <mergeCell ref="AH388:AH389"/>
    <mergeCell ref="AJ388:AK388"/>
    <mergeCell ref="AO388:AO389"/>
    <mergeCell ref="AQ388:AR388"/>
    <mergeCell ref="AU388:AU389"/>
    <mergeCell ref="AW388:AX388"/>
    <mergeCell ref="BB388:BB389"/>
    <mergeCell ref="BD388:BE388"/>
    <mergeCell ref="BH388:BH389"/>
    <mergeCell ref="BJ388:BK388"/>
    <mergeCell ref="D389:E389"/>
    <mergeCell ref="J389:K389"/>
    <mergeCell ref="Q389:R389"/>
    <mergeCell ref="W389:X389"/>
    <mergeCell ref="AD389:AE389"/>
    <mergeCell ref="AJ389:AK389"/>
    <mergeCell ref="AQ389:AR389"/>
    <mergeCell ref="AW389:AX389"/>
    <mergeCell ref="BD389:BE389"/>
    <mergeCell ref="BJ389:BK389"/>
    <mergeCell ref="B390:C390"/>
    <mergeCell ref="D390:E390"/>
    <mergeCell ref="F390:G390"/>
    <mergeCell ref="H390:I390"/>
    <mergeCell ref="J390:K390"/>
    <mergeCell ref="L390:M390"/>
    <mergeCell ref="O390:P390"/>
    <mergeCell ref="Q390:R390"/>
    <mergeCell ref="S390:T390"/>
    <mergeCell ref="U390:V390"/>
    <mergeCell ref="W390:X390"/>
    <mergeCell ref="Y390:Z390"/>
    <mergeCell ref="AB390:AC390"/>
    <mergeCell ref="AD390:AE390"/>
    <mergeCell ref="AF390:AG390"/>
    <mergeCell ref="AH390:AI390"/>
    <mergeCell ref="AJ390:AK390"/>
    <mergeCell ref="AL390:AM390"/>
    <mergeCell ref="AO390:AP390"/>
    <mergeCell ref="AQ390:AR390"/>
    <mergeCell ref="AS390:AT390"/>
    <mergeCell ref="AU390:AV390"/>
    <mergeCell ref="AW390:AX390"/>
    <mergeCell ref="AY390:AZ390"/>
    <mergeCell ref="BB390:BC390"/>
    <mergeCell ref="BD390:BE390"/>
    <mergeCell ref="BF390:BG390"/>
    <mergeCell ref="BH390:BI390"/>
    <mergeCell ref="BJ390:BK390"/>
    <mergeCell ref="BL390:BM390"/>
    <mergeCell ref="A392:D392"/>
    <mergeCell ref="E392:K392"/>
    <mergeCell ref="L392:P392"/>
    <mergeCell ref="Q392:V392"/>
    <mergeCell ref="W392:Y392"/>
    <mergeCell ref="AA392:AE392"/>
    <mergeCell ref="A393:I393"/>
    <mergeCell ref="J393:K393"/>
    <mergeCell ref="L393:T393"/>
    <mergeCell ref="U393:V393"/>
    <mergeCell ref="Y393:Z393"/>
    <mergeCell ref="AD393:AG393"/>
    <mergeCell ref="AI393:BA393"/>
    <mergeCell ref="BC393:BM393"/>
    <mergeCell ref="A394:I394"/>
    <mergeCell ref="J394:K394"/>
    <mergeCell ref="L394:T394"/>
    <mergeCell ref="U394:V394"/>
    <mergeCell ref="Y394:Z394"/>
    <mergeCell ref="AD394:AG394"/>
    <mergeCell ref="AI394:BA394"/>
    <mergeCell ref="BC394:BE394"/>
    <mergeCell ref="BF394:BH394"/>
    <mergeCell ref="BI394:BJ394"/>
    <mergeCell ref="BK394:BM394"/>
    <mergeCell ref="A395:I395"/>
    <mergeCell ref="J395:K395"/>
    <mergeCell ref="L395:T395"/>
    <mergeCell ref="U395:V395"/>
    <mergeCell ref="Y395:Z395"/>
    <mergeCell ref="AD395:AG395"/>
    <mergeCell ref="AI395:BA395"/>
    <mergeCell ref="BC395:BE395"/>
    <mergeCell ref="A396:I396"/>
    <mergeCell ref="J396:K396"/>
    <mergeCell ref="L396:T396"/>
    <mergeCell ref="U396:V396"/>
    <mergeCell ref="Y396:Z396"/>
    <mergeCell ref="AD396:AG396"/>
    <mergeCell ref="AI396:BA396"/>
    <mergeCell ref="BC396:BE396"/>
    <mergeCell ref="A397:I397"/>
    <mergeCell ref="J397:K397"/>
    <mergeCell ref="L397:T397"/>
    <mergeCell ref="U397:V397"/>
    <mergeCell ref="Y397:Z397"/>
    <mergeCell ref="AD397:AG397"/>
    <mergeCell ref="AI397:BA397"/>
    <mergeCell ref="BC397:BE397"/>
    <mergeCell ref="A398:I398"/>
    <mergeCell ref="J398:K398"/>
    <mergeCell ref="L398:T398"/>
    <mergeCell ref="U398:V398"/>
    <mergeCell ref="Y398:Z398"/>
    <mergeCell ref="AD398:AG398"/>
    <mergeCell ref="AI398:BA398"/>
    <mergeCell ref="BC398:BE398"/>
    <mergeCell ref="A399:I399"/>
    <mergeCell ref="J399:K399"/>
    <mergeCell ref="L399:T399"/>
    <mergeCell ref="U399:V399"/>
    <mergeCell ref="Y399:Z399"/>
    <mergeCell ref="AD399:AG399"/>
    <mergeCell ref="AI399:BA399"/>
    <mergeCell ref="BC399:BE399"/>
    <mergeCell ref="A400:I400"/>
    <mergeCell ref="J400:K400"/>
    <mergeCell ref="L400:T400"/>
    <mergeCell ref="U400:V400"/>
    <mergeCell ref="Y400:Z400"/>
    <mergeCell ref="AD400:AG400"/>
    <mergeCell ref="AI400:BA400"/>
    <mergeCell ref="BC400:BE400"/>
    <mergeCell ref="A401:I401"/>
    <mergeCell ref="J401:K401"/>
    <mergeCell ref="L401:T401"/>
    <mergeCell ref="U401:V401"/>
    <mergeCell ref="Y401:Z401"/>
    <mergeCell ref="AD401:AG401"/>
    <mergeCell ref="AI401:BA401"/>
    <mergeCell ref="BC401:BJ401"/>
    <mergeCell ref="BK401:BM401"/>
    <mergeCell ref="A402:I402"/>
    <mergeCell ref="J402:K402"/>
    <mergeCell ref="L402:T402"/>
    <mergeCell ref="U402:V402"/>
    <mergeCell ref="Y402:Z402"/>
    <mergeCell ref="AD402:AG402"/>
    <mergeCell ref="AI402:BA402"/>
    <mergeCell ref="BC402:BJ402"/>
    <mergeCell ref="BK402:BM402"/>
    <mergeCell ref="A403:I403"/>
    <mergeCell ref="J403:K403"/>
    <mergeCell ref="L403:T403"/>
    <mergeCell ref="U403:V403"/>
    <mergeCell ref="Y403:Z403"/>
    <mergeCell ref="AD403:AG403"/>
    <mergeCell ref="AI403:BA403"/>
    <mergeCell ref="BC403:BM403"/>
    <mergeCell ref="A404:I404"/>
    <mergeCell ref="J404:K404"/>
    <mergeCell ref="L404:T404"/>
    <mergeCell ref="U404:V404"/>
    <mergeCell ref="W404:AG410"/>
    <mergeCell ref="A405:I405"/>
    <mergeCell ref="J405:K405"/>
    <mergeCell ref="L405:T405"/>
    <mergeCell ref="U405:V405"/>
    <mergeCell ref="AI405:BA405"/>
    <mergeCell ref="BC405:BM405"/>
    <mergeCell ref="A406:B406"/>
    <mergeCell ref="C406:I406"/>
    <mergeCell ref="J406:K406"/>
    <mergeCell ref="L406:M406"/>
    <mergeCell ref="N406:T406"/>
    <mergeCell ref="U406:V406"/>
    <mergeCell ref="AI406:AU406"/>
    <mergeCell ref="A407:B407"/>
    <mergeCell ref="C407:I407"/>
    <mergeCell ref="J407:K407"/>
    <mergeCell ref="L407:M407"/>
    <mergeCell ref="N407:T407"/>
    <mergeCell ref="U407:V407"/>
    <mergeCell ref="AI407:AN408"/>
    <mergeCell ref="AV407:BA407"/>
    <mergeCell ref="A408:B408"/>
    <mergeCell ref="C408:K408"/>
    <mergeCell ref="N408:V408"/>
    <mergeCell ref="AV408:BA408"/>
    <mergeCell ref="A409:B409"/>
    <mergeCell ref="C409:K409"/>
    <mergeCell ref="N409:V409"/>
    <mergeCell ref="AI409:AN410"/>
    <mergeCell ref="AV409:BA409"/>
    <mergeCell ref="A410:B410"/>
    <mergeCell ref="C410:K410"/>
    <mergeCell ref="N410:V410"/>
    <mergeCell ref="AV410:BA410"/>
    <mergeCell ref="AQ411:BE411"/>
    <mergeCell ref="BJ411:BM412"/>
    <mergeCell ref="AM412:AP412"/>
    <mergeCell ref="AQ412:BE412"/>
    <mergeCell ref="O413:W413"/>
    <mergeCell ref="X413:AA413"/>
    <mergeCell ref="AB413:AJ413"/>
    <mergeCell ref="AQ413:BE413"/>
    <mergeCell ref="BJ413:BJ415"/>
    <mergeCell ref="BK413:BK415"/>
    <mergeCell ref="BL413:BM415"/>
    <mergeCell ref="F415:J415"/>
    <mergeCell ref="M415:O415"/>
    <mergeCell ref="R415:U415"/>
    <mergeCell ref="V415:AK415"/>
    <mergeCell ref="AQ415:BD415"/>
    <mergeCell ref="B417:G417"/>
    <mergeCell ref="H417:M417"/>
    <mergeCell ref="O417:T417"/>
    <mergeCell ref="U417:Z417"/>
    <mergeCell ref="AB417:AG417"/>
    <mergeCell ref="AH417:AM417"/>
    <mergeCell ref="AO417:AT417"/>
    <mergeCell ref="AU417:AZ417"/>
    <mergeCell ref="BB417:BG417"/>
    <mergeCell ref="BH417:BM417"/>
    <mergeCell ref="B418:G418"/>
    <mergeCell ref="H418:M418"/>
    <mergeCell ref="O418:T418"/>
    <mergeCell ref="U418:Z418"/>
    <mergeCell ref="AB418:AG418"/>
    <mergeCell ref="AH418:AM418"/>
    <mergeCell ref="AO418:AT418"/>
    <mergeCell ref="AU418:AZ418"/>
    <mergeCell ref="BB418:BG418"/>
    <mergeCell ref="BH418:BM418"/>
    <mergeCell ref="A419:A430"/>
    <mergeCell ref="B419:B420"/>
    <mergeCell ref="D419:E419"/>
    <mergeCell ref="F419:F430"/>
    <mergeCell ref="G419:G430"/>
    <mergeCell ref="H419:H420"/>
    <mergeCell ref="J419:K419"/>
    <mergeCell ref="L419:L430"/>
    <mergeCell ref="M419:M430"/>
    <mergeCell ref="O419:O420"/>
    <mergeCell ref="Q419:R419"/>
    <mergeCell ref="S419:S430"/>
    <mergeCell ref="T419:T430"/>
    <mergeCell ref="U419:U420"/>
    <mergeCell ref="W419:X419"/>
    <mergeCell ref="Y419:Y430"/>
    <mergeCell ref="Z419:Z430"/>
    <mergeCell ref="AB419:AB420"/>
    <mergeCell ref="AD419:AE419"/>
    <mergeCell ref="AF419:AF430"/>
    <mergeCell ref="AG419:AG430"/>
    <mergeCell ref="AH419:AH420"/>
    <mergeCell ref="AJ419:AK419"/>
    <mergeCell ref="AL419:AL430"/>
    <mergeCell ref="AM419:AM430"/>
    <mergeCell ref="AO419:AO420"/>
    <mergeCell ref="AQ419:AR419"/>
    <mergeCell ref="AS419:AS430"/>
    <mergeCell ref="AT419:AT430"/>
    <mergeCell ref="AU419:AU420"/>
    <mergeCell ref="AW419:AX419"/>
    <mergeCell ref="AY419:AY430"/>
    <mergeCell ref="AZ419:AZ430"/>
    <mergeCell ref="BB419:BB420"/>
    <mergeCell ref="BD419:BE419"/>
    <mergeCell ref="BF419:BF430"/>
    <mergeCell ref="BG419:BG430"/>
    <mergeCell ref="BH419:BH420"/>
    <mergeCell ref="BJ419:BK419"/>
    <mergeCell ref="BL419:BL430"/>
    <mergeCell ref="BM419:BM430"/>
    <mergeCell ref="D420:E420"/>
    <mergeCell ref="J420:K420"/>
    <mergeCell ref="Q420:R420"/>
    <mergeCell ref="W420:X420"/>
    <mergeCell ref="AD420:AE420"/>
    <mergeCell ref="AJ420:AK420"/>
    <mergeCell ref="AQ420:AR420"/>
    <mergeCell ref="AW420:AX420"/>
    <mergeCell ref="BD420:BE420"/>
    <mergeCell ref="BJ420:BK420"/>
    <mergeCell ref="B421:B422"/>
    <mergeCell ref="D421:E421"/>
    <mergeCell ref="H421:H422"/>
    <mergeCell ref="J421:K421"/>
    <mergeCell ref="O421:O422"/>
    <mergeCell ref="Q421:R421"/>
    <mergeCell ref="U421:U422"/>
    <mergeCell ref="W421:X421"/>
    <mergeCell ref="AB421:AB422"/>
    <mergeCell ref="AD421:AE421"/>
    <mergeCell ref="AH421:AH422"/>
    <mergeCell ref="AJ421:AK421"/>
    <mergeCell ref="AO421:AO422"/>
    <mergeCell ref="AQ421:AR421"/>
    <mergeCell ref="AU421:AU422"/>
    <mergeCell ref="AW421:AX421"/>
    <mergeCell ref="BB421:BB422"/>
    <mergeCell ref="BD421:BE421"/>
    <mergeCell ref="BH421:BH422"/>
    <mergeCell ref="BJ421:BK421"/>
    <mergeCell ref="D422:E422"/>
    <mergeCell ref="J422:K422"/>
    <mergeCell ref="Q422:R422"/>
    <mergeCell ref="W422:X422"/>
    <mergeCell ref="AD422:AE422"/>
    <mergeCell ref="AJ422:AK422"/>
    <mergeCell ref="AQ422:AR422"/>
    <mergeCell ref="AW422:AX422"/>
    <mergeCell ref="BD422:BE422"/>
    <mergeCell ref="BJ422:BK422"/>
    <mergeCell ref="B423:B424"/>
    <mergeCell ref="D423:E423"/>
    <mergeCell ref="H423:H424"/>
    <mergeCell ref="J423:K423"/>
    <mergeCell ref="O423:O424"/>
    <mergeCell ref="Q423:R423"/>
    <mergeCell ref="U423:U424"/>
    <mergeCell ref="W423:X423"/>
    <mergeCell ref="AB423:AB424"/>
    <mergeCell ref="AD423:AE423"/>
    <mergeCell ref="AH423:AH424"/>
    <mergeCell ref="AJ423:AK423"/>
    <mergeCell ref="AO423:AO424"/>
    <mergeCell ref="AQ423:AR423"/>
    <mergeCell ref="AU423:AU424"/>
    <mergeCell ref="AW423:AX423"/>
    <mergeCell ref="BB423:BB424"/>
    <mergeCell ref="BD423:BE423"/>
    <mergeCell ref="BH423:BH424"/>
    <mergeCell ref="BJ423:BK423"/>
    <mergeCell ref="D424:E424"/>
    <mergeCell ref="J424:K424"/>
    <mergeCell ref="Q424:R424"/>
    <mergeCell ref="W424:X424"/>
    <mergeCell ref="AD424:AE424"/>
    <mergeCell ref="AJ424:AK424"/>
    <mergeCell ref="AQ424:AR424"/>
    <mergeCell ref="AW424:AX424"/>
    <mergeCell ref="BD424:BE424"/>
    <mergeCell ref="BJ424:BK424"/>
    <mergeCell ref="B425:B426"/>
    <mergeCell ref="D425:E425"/>
    <mergeCell ref="H425:H426"/>
    <mergeCell ref="J425:K425"/>
    <mergeCell ref="O425:O426"/>
    <mergeCell ref="Q425:R425"/>
    <mergeCell ref="U425:U426"/>
    <mergeCell ref="W425:X425"/>
    <mergeCell ref="AB425:AB426"/>
    <mergeCell ref="AD425:AE425"/>
    <mergeCell ref="AH425:AH426"/>
    <mergeCell ref="AJ425:AK425"/>
    <mergeCell ref="AO425:AO426"/>
    <mergeCell ref="AQ425:AR425"/>
    <mergeCell ref="AU425:AU426"/>
    <mergeCell ref="AW425:AX425"/>
    <mergeCell ref="BB425:BB426"/>
    <mergeCell ref="BD425:BE425"/>
    <mergeCell ref="BH425:BH426"/>
    <mergeCell ref="BJ425:BK425"/>
    <mergeCell ref="D426:E426"/>
    <mergeCell ref="J426:K426"/>
    <mergeCell ref="Q426:R426"/>
    <mergeCell ref="W426:X426"/>
    <mergeCell ref="AD426:AE426"/>
    <mergeCell ref="AJ426:AK426"/>
    <mergeCell ref="AQ426:AR426"/>
    <mergeCell ref="AW426:AX426"/>
    <mergeCell ref="BD426:BE426"/>
    <mergeCell ref="BJ426:BK426"/>
    <mergeCell ref="B427:B428"/>
    <mergeCell ref="D427:E427"/>
    <mergeCell ref="H427:H428"/>
    <mergeCell ref="J427:K427"/>
    <mergeCell ref="O427:O428"/>
    <mergeCell ref="Q427:R427"/>
    <mergeCell ref="U427:U428"/>
    <mergeCell ref="W427:X427"/>
    <mergeCell ref="AB427:AB428"/>
    <mergeCell ref="AD427:AE427"/>
    <mergeCell ref="AH427:AH428"/>
    <mergeCell ref="AJ427:AK427"/>
    <mergeCell ref="AO427:AO428"/>
    <mergeCell ref="AQ427:AR427"/>
    <mergeCell ref="AU427:AU428"/>
    <mergeCell ref="AW427:AX427"/>
    <mergeCell ref="BB427:BB428"/>
    <mergeCell ref="BD427:BE427"/>
    <mergeCell ref="BH427:BH428"/>
    <mergeCell ref="BJ427:BK427"/>
    <mergeCell ref="D428:E428"/>
    <mergeCell ref="J428:K428"/>
    <mergeCell ref="Q428:R428"/>
    <mergeCell ref="W428:X428"/>
    <mergeCell ref="AD428:AE428"/>
    <mergeCell ref="AJ428:AK428"/>
    <mergeCell ref="AQ428:AR428"/>
    <mergeCell ref="AW428:AX428"/>
    <mergeCell ref="BD428:BE428"/>
    <mergeCell ref="BJ428:BK428"/>
    <mergeCell ref="B429:B430"/>
    <mergeCell ref="D429:E429"/>
    <mergeCell ref="H429:H430"/>
    <mergeCell ref="J429:K429"/>
    <mergeCell ref="O429:O430"/>
    <mergeCell ref="Q429:R429"/>
    <mergeCell ref="U429:U430"/>
    <mergeCell ref="W429:X429"/>
    <mergeCell ref="AB429:AB430"/>
    <mergeCell ref="AD429:AE429"/>
    <mergeCell ref="AH429:AH430"/>
    <mergeCell ref="AJ429:AK429"/>
    <mergeCell ref="AO429:AO430"/>
    <mergeCell ref="AQ429:AR429"/>
    <mergeCell ref="AU429:AU430"/>
    <mergeCell ref="AW429:AX429"/>
    <mergeCell ref="BB429:BB430"/>
    <mergeCell ref="BD429:BE429"/>
    <mergeCell ref="BH429:BH430"/>
    <mergeCell ref="BJ429:BK429"/>
    <mergeCell ref="D430:E430"/>
    <mergeCell ref="J430:K430"/>
    <mergeCell ref="Q430:R430"/>
    <mergeCell ref="W430:X430"/>
    <mergeCell ref="AD430:AE430"/>
    <mergeCell ref="AJ430:AK430"/>
    <mergeCell ref="AQ430:AR430"/>
    <mergeCell ref="AW430:AX430"/>
    <mergeCell ref="BD430:BE430"/>
    <mergeCell ref="BJ430:BK430"/>
    <mergeCell ref="B431:C431"/>
    <mergeCell ref="D431:E431"/>
    <mergeCell ref="F431:G431"/>
    <mergeCell ref="H431:I431"/>
    <mergeCell ref="J431:K431"/>
    <mergeCell ref="L431:M431"/>
    <mergeCell ref="O431:P431"/>
    <mergeCell ref="Q431:R431"/>
    <mergeCell ref="S431:T431"/>
    <mergeCell ref="U431:V431"/>
    <mergeCell ref="W431:X431"/>
    <mergeCell ref="Y431:Z431"/>
    <mergeCell ref="AB431:AC431"/>
    <mergeCell ref="AD431:AE431"/>
    <mergeCell ref="AF431:AG431"/>
    <mergeCell ref="AH431:AI431"/>
    <mergeCell ref="AJ431:AK431"/>
    <mergeCell ref="AL431:AM431"/>
    <mergeCell ref="AO431:AP431"/>
    <mergeCell ref="AQ431:AR431"/>
    <mergeCell ref="AS431:AT431"/>
    <mergeCell ref="AU431:AV431"/>
    <mergeCell ref="AW431:AX431"/>
    <mergeCell ref="AY431:AZ431"/>
    <mergeCell ref="BB431:BC431"/>
    <mergeCell ref="BD431:BE431"/>
    <mergeCell ref="BF431:BG431"/>
    <mergeCell ref="BH431:BI431"/>
    <mergeCell ref="BJ431:BK431"/>
    <mergeCell ref="BL431:BM431"/>
    <mergeCell ref="A433:D433"/>
    <mergeCell ref="E433:K433"/>
    <mergeCell ref="L433:P433"/>
    <mergeCell ref="Q433:V433"/>
    <mergeCell ref="W433:Y433"/>
    <mergeCell ref="AA433:AE433"/>
    <mergeCell ref="A434:I434"/>
    <mergeCell ref="J434:K434"/>
    <mergeCell ref="L434:T434"/>
    <mergeCell ref="U434:V434"/>
    <mergeCell ref="Y434:Z434"/>
    <mergeCell ref="AD434:AG434"/>
    <mergeCell ref="AI434:BA434"/>
    <mergeCell ref="BC434:BM434"/>
    <mergeCell ref="A435:I435"/>
    <mergeCell ref="J435:K435"/>
    <mergeCell ref="L435:T435"/>
    <mergeCell ref="U435:V435"/>
    <mergeCell ref="Y435:Z435"/>
    <mergeCell ref="AD435:AG435"/>
    <mergeCell ref="AI435:BA435"/>
    <mergeCell ref="BC435:BE435"/>
    <mergeCell ref="BF435:BH435"/>
    <mergeCell ref="BI435:BJ435"/>
    <mergeCell ref="BK435:BM435"/>
    <mergeCell ref="A436:I436"/>
    <mergeCell ref="J436:K436"/>
    <mergeCell ref="L436:T436"/>
    <mergeCell ref="U436:V436"/>
    <mergeCell ref="Y436:Z436"/>
    <mergeCell ref="AD436:AG436"/>
    <mergeCell ref="AI436:BA436"/>
    <mergeCell ref="BC436:BE436"/>
    <mergeCell ref="A437:I437"/>
    <mergeCell ref="J437:K437"/>
    <mergeCell ref="L437:T437"/>
    <mergeCell ref="U437:V437"/>
    <mergeCell ref="Y437:Z437"/>
    <mergeCell ref="AD437:AG437"/>
    <mergeCell ref="AI437:BA437"/>
    <mergeCell ref="BC437:BE437"/>
    <mergeCell ref="A438:I438"/>
    <mergeCell ref="J438:K438"/>
    <mergeCell ref="L438:T438"/>
    <mergeCell ref="U438:V438"/>
    <mergeCell ref="Y438:Z438"/>
    <mergeCell ref="AD438:AG438"/>
    <mergeCell ref="AI438:BA438"/>
    <mergeCell ref="BC438:BE438"/>
    <mergeCell ref="A439:I439"/>
    <mergeCell ref="J439:K439"/>
    <mergeCell ref="L439:T439"/>
    <mergeCell ref="U439:V439"/>
    <mergeCell ref="Y439:Z439"/>
    <mergeCell ref="AD439:AG439"/>
    <mergeCell ref="AI439:BA439"/>
    <mergeCell ref="BC439:BE439"/>
    <mergeCell ref="A440:I440"/>
    <mergeCell ref="J440:K440"/>
    <mergeCell ref="L440:T440"/>
    <mergeCell ref="U440:V440"/>
    <mergeCell ref="Y440:Z440"/>
    <mergeCell ref="AD440:AG440"/>
    <mergeCell ref="AI440:BA440"/>
    <mergeCell ref="BC440:BE440"/>
    <mergeCell ref="A441:I441"/>
    <mergeCell ref="J441:K441"/>
    <mergeCell ref="L441:T441"/>
    <mergeCell ref="U441:V441"/>
    <mergeCell ref="Y441:Z441"/>
    <mergeCell ref="AD441:AG441"/>
    <mergeCell ref="AI441:BA441"/>
    <mergeCell ref="BC441:BE441"/>
    <mergeCell ref="A442:I442"/>
    <mergeCell ref="J442:K442"/>
    <mergeCell ref="L442:T442"/>
    <mergeCell ref="U442:V442"/>
    <mergeCell ref="Y442:Z442"/>
    <mergeCell ref="AD442:AG442"/>
    <mergeCell ref="AI442:BA442"/>
    <mergeCell ref="BC442:BJ442"/>
    <mergeCell ref="BK442:BM442"/>
    <mergeCell ref="A443:I443"/>
    <mergeCell ref="J443:K443"/>
    <mergeCell ref="L443:T443"/>
    <mergeCell ref="U443:V443"/>
    <mergeCell ref="Y443:Z443"/>
    <mergeCell ref="AD443:AG443"/>
    <mergeCell ref="AI443:BA443"/>
    <mergeCell ref="BC443:BJ443"/>
    <mergeCell ref="BK443:BM443"/>
    <mergeCell ref="A444:I444"/>
    <mergeCell ref="J444:K444"/>
    <mergeCell ref="L444:T444"/>
    <mergeCell ref="U444:V444"/>
    <mergeCell ref="Y444:Z444"/>
    <mergeCell ref="AD444:AG444"/>
    <mergeCell ref="AI444:BA444"/>
    <mergeCell ref="BC444:BM444"/>
    <mergeCell ref="A445:I445"/>
    <mergeCell ref="J445:K445"/>
    <mergeCell ref="L445:T445"/>
    <mergeCell ref="U445:V445"/>
    <mergeCell ref="W445:AG451"/>
    <mergeCell ref="A446:I446"/>
    <mergeCell ref="J446:K446"/>
    <mergeCell ref="L446:T446"/>
    <mergeCell ref="U446:V446"/>
    <mergeCell ref="AI446:BA446"/>
    <mergeCell ref="BC446:BM446"/>
    <mergeCell ref="A447:B447"/>
    <mergeCell ref="C447:I447"/>
    <mergeCell ref="J447:K447"/>
    <mergeCell ref="L447:M447"/>
    <mergeCell ref="N447:T447"/>
    <mergeCell ref="U447:V447"/>
    <mergeCell ref="AI447:AU447"/>
    <mergeCell ref="A448:B448"/>
    <mergeCell ref="C448:I448"/>
    <mergeCell ref="J448:K448"/>
    <mergeCell ref="L448:M448"/>
    <mergeCell ref="N448:T448"/>
    <mergeCell ref="U448:V448"/>
    <mergeCell ref="AI448:AN449"/>
    <mergeCell ref="AV448:BA448"/>
    <mergeCell ref="A449:B449"/>
    <mergeCell ref="C449:K449"/>
    <mergeCell ref="N449:V449"/>
    <mergeCell ref="AV449:BA449"/>
    <mergeCell ref="A450:B450"/>
    <mergeCell ref="C450:K450"/>
    <mergeCell ref="N450:V450"/>
    <mergeCell ref="AI450:AN451"/>
    <mergeCell ref="AV450:BA450"/>
    <mergeCell ref="A451:B451"/>
    <mergeCell ref="C451:K451"/>
    <mergeCell ref="N451:V451"/>
    <mergeCell ref="AV451:BA451"/>
    <mergeCell ref="AQ452:BE452"/>
    <mergeCell ref="BJ452:BM453"/>
    <mergeCell ref="AM453:AP453"/>
    <mergeCell ref="AQ453:BE453"/>
    <mergeCell ref="O454:W454"/>
    <mergeCell ref="X454:AA454"/>
    <mergeCell ref="AB454:AJ454"/>
    <mergeCell ref="AQ454:BE454"/>
    <mergeCell ref="BJ454:BJ456"/>
    <mergeCell ref="BK454:BK456"/>
    <mergeCell ref="BL454:BM456"/>
    <mergeCell ref="F456:J456"/>
    <mergeCell ref="M456:O456"/>
    <mergeCell ref="R456:U456"/>
    <mergeCell ref="V456:AK456"/>
    <mergeCell ref="AQ456:BD456"/>
    <mergeCell ref="B458:G458"/>
    <mergeCell ref="H458:M458"/>
    <mergeCell ref="O458:T458"/>
    <mergeCell ref="U458:Z458"/>
    <mergeCell ref="AB458:AG458"/>
    <mergeCell ref="AH458:AM458"/>
    <mergeCell ref="AO458:AT458"/>
    <mergeCell ref="AU458:AZ458"/>
    <mergeCell ref="BB458:BG458"/>
    <mergeCell ref="BH458:BM458"/>
    <mergeCell ref="B459:G459"/>
    <mergeCell ref="H459:M459"/>
    <mergeCell ref="O459:T459"/>
    <mergeCell ref="U459:Z459"/>
    <mergeCell ref="AB459:AG459"/>
    <mergeCell ref="AH459:AM459"/>
    <mergeCell ref="AO459:AT459"/>
    <mergeCell ref="AU459:AZ459"/>
    <mergeCell ref="BB459:BG459"/>
    <mergeCell ref="BH459:BM459"/>
    <mergeCell ref="A460:A471"/>
    <mergeCell ref="B460:B461"/>
    <mergeCell ref="D460:E460"/>
    <mergeCell ref="F460:F471"/>
    <mergeCell ref="G460:G471"/>
    <mergeCell ref="H460:H461"/>
    <mergeCell ref="J460:K460"/>
    <mergeCell ref="L460:L471"/>
    <mergeCell ref="M460:M471"/>
    <mergeCell ref="O460:O461"/>
    <mergeCell ref="Q460:R460"/>
    <mergeCell ref="S460:S471"/>
    <mergeCell ref="T460:T471"/>
    <mergeCell ref="U460:U461"/>
    <mergeCell ref="W460:X460"/>
    <mergeCell ref="Y460:Y471"/>
    <mergeCell ref="Z460:Z471"/>
    <mergeCell ref="AB460:AB461"/>
    <mergeCell ref="AD460:AE460"/>
    <mergeCell ref="AF460:AF471"/>
    <mergeCell ref="AG460:AG471"/>
    <mergeCell ref="AH460:AH461"/>
    <mergeCell ref="AJ460:AK460"/>
    <mergeCell ref="AL460:AL471"/>
    <mergeCell ref="AM460:AM471"/>
    <mergeCell ref="AO460:AO461"/>
    <mergeCell ref="AQ460:AR460"/>
    <mergeCell ref="AS460:AS471"/>
    <mergeCell ref="AT460:AT471"/>
    <mergeCell ref="AU460:AU461"/>
    <mergeCell ref="AW460:AX460"/>
    <mergeCell ref="AY460:AY471"/>
    <mergeCell ref="AZ460:AZ471"/>
    <mergeCell ref="BB460:BB461"/>
    <mergeCell ref="BD460:BE460"/>
    <mergeCell ref="BF460:BF471"/>
    <mergeCell ref="BG460:BG471"/>
    <mergeCell ref="BH460:BH461"/>
    <mergeCell ref="BJ460:BK460"/>
    <mergeCell ref="BL460:BL471"/>
    <mergeCell ref="BM460:BM471"/>
    <mergeCell ref="D461:E461"/>
    <mergeCell ref="J461:K461"/>
    <mergeCell ref="Q461:R461"/>
    <mergeCell ref="W461:X461"/>
    <mergeCell ref="AD461:AE461"/>
    <mergeCell ref="AJ461:AK461"/>
    <mergeCell ref="AQ461:AR461"/>
    <mergeCell ref="AW461:AX461"/>
    <mergeCell ref="BD461:BE461"/>
    <mergeCell ref="BJ461:BK461"/>
    <mergeCell ref="B462:B463"/>
    <mergeCell ref="D462:E462"/>
    <mergeCell ref="H462:H463"/>
    <mergeCell ref="J462:K462"/>
    <mergeCell ref="O462:O463"/>
    <mergeCell ref="Q462:R462"/>
    <mergeCell ref="U462:U463"/>
    <mergeCell ref="W462:X462"/>
    <mergeCell ref="AB462:AB463"/>
    <mergeCell ref="AD462:AE462"/>
    <mergeCell ref="AH462:AH463"/>
    <mergeCell ref="AJ462:AK462"/>
    <mergeCell ref="AO462:AO463"/>
    <mergeCell ref="AQ462:AR462"/>
    <mergeCell ref="AU462:AU463"/>
    <mergeCell ref="AW462:AX462"/>
    <mergeCell ref="BB462:BB463"/>
    <mergeCell ref="BD462:BE462"/>
    <mergeCell ref="BH462:BH463"/>
    <mergeCell ref="BJ462:BK462"/>
    <mergeCell ref="D463:E463"/>
    <mergeCell ref="J463:K463"/>
    <mergeCell ref="Q463:R463"/>
    <mergeCell ref="W463:X463"/>
    <mergeCell ref="AD463:AE463"/>
    <mergeCell ref="AJ463:AK463"/>
    <mergeCell ref="AQ463:AR463"/>
    <mergeCell ref="AW463:AX463"/>
    <mergeCell ref="BD463:BE463"/>
    <mergeCell ref="BJ463:BK463"/>
    <mergeCell ref="B464:B465"/>
    <mergeCell ref="D464:E464"/>
    <mergeCell ref="H464:H465"/>
    <mergeCell ref="J464:K464"/>
    <mergeCell ref="O464:O465"/>
    <mergeCell ref="Q464:R464"/>
    <mergeCell ref="U464:U465"/>
    <mergeCell ref="W464:X464"/>
    <mergeCell ref="AB464:AB465"/>
    <mergeCell ref="AD464:AE464"/>
    <mergeCell ref="AH464:AH465"/>
    <mergeCell ref="AJ464:AK464"/>
    <mergeCell ref="AO464:AO465"/>
    <mergeCell ref="AQ464:AR464"/>
    <mergeCell ref="AU464:AU465"/>
    <mergeCell ref="AW464:AX464"/>
    <mergeCell ref="BB464:BB465"/>
    <mergeCell ref="BD464:BE464"/>
    <mergeCell ref="BH464:BH465"/>
    <mergeCell ref="BJ464:BK464"/>
    <mergeCell ref="D465:E465"/>
    <mergeCell ref="J465:K465"/>
    <mergeCell ref="Q465:R465"/>
    <mergeCell ref="W465:X465"/>
    <mergeCell ref="AD465:AE465"/>
    <mergeCell ref="AJ465:AK465"/>
    <mergeCell ref="AQ465:AR465"/>
    <mergeCell ref="AW465:AX465"/>
    <mergeCell ref="BD465:BE465"/>
    <mergeCell ref="BJ465:BK465"/>
    <mergeCell ref="B466:B467"/>
    <mergeCell ref="D466:E466"/>
    <mergeCell ref="H466:H467"/>
    <mergeCell ref="J466:K466"/>
    <mergeCell ref="O466:O467"/>
    <mergeCell ref="Q466:R466"/>
    <mergeCell ref="U466:U467"/>
    <mergeCell ref="W466:X466"/>
    <mergeCell ref="AB466:AB467"/>
    <mergeCell ref="AD466:AE466"/>
    <mergeCell ref="AH466:AH467"/>
    <mergeCell ref="AJ466:AK466"/>
    <mergeCell ref="AO466:AO467"/>
    <mergeCell ref="AQ466:AR466"/>
    <mergeCell ref="AU466:AU467"/>
    <mergeCell ref="AW466:AX466"/>
    <mergeCell ref="BB466:BB467"/>
    <mergeCell ref="BD466:BE466"/>
    <mergeCell ref="BH466:BH467"/>
    <mergeCell ref="BJ466:BK466"/>
    <mergeCell ref="D467:E467"/>
    <mergeCell ref="J467:K467"/>
    <mergeCell ref="Q467:R467"/>
    <mergeCell ref="W467:X467"/>
    <mergeCell ref="AD467:AE467"/>
    <mergeCell ref="AJ467:AK467"/>
    <mergeCell ref="AQ467:AR467"/>
    <mergeCell ref="AW467:AX467"/>
    <mergeCell ref="BD467:BE467"/>
    <mergeCell ref="BJ467:BK467"/>
    <mergeCell ref="B468:B469"/>
    <mergeCell ref="D468:E468"/>
    <mergeCell ref="H468:H469"/>
    <mergeCell ref="J468:K468"/>
    <mergeCell ref="O468:O469"/>
    <mergeCell ref="Q468:R468"/>
    <mergeCell ref="U468:U469"/>
    <mergeCell ref="W468:X468"/>
    <mergeCell ref="AB468:AB469"/>
    <mergeCell ref="AD468:AE468"/>
    <mergeCell ref="AH468:AH469"/>
    <mergeCell ref="AJ468:AK468"/>
    <mergeCell ref="AO468:AO469"/>
    <mergeCell ref="AQ468:AR468"/>
    <mergeCell ref="AU468:AU469"/>
    <mergeCell ref="AW468:AX468"/>
    <mergeCell ref="BB468:BB469"/>
    <mergeCell ref="BD468:BE468"/>
    <mergeCell ref="BH468:BH469"/>
    <mergeCell ref="BJ468:BK468"/>
    <mergeCell ref="D469:E469"/>
    <mergeCell ref="J469:K469"/>
    <mergeCell ref="Q469:R469"/>
    <mergeCell ref="W469:X469"/>
    <mergeCell ref="AD469:AE469"/>
    <mergeCell ref="AJ469:AK469"/>
    <mergeCell ref="AQ469:AR469"/>
    <mergeCell ref="AW469:AX469"/>
    <mergeCell ref="BD469:BE469"/>
    <mergeCell ref="BJ469:BK469"/>
    <mergeCell ref="B470:B471"/>
    <mergeCell ref="D470:E470"/>
    <mergeCell ref="H470:H471"/>
    <mergeCell ref="J470:K470"/>
    <mergeCell ref="O470:O471"/>
    <mergeCell ref="Q470:R470"/>
    <mergeCell ref="U470:U471"/>
    <mergeCell ref="W470:X470"/>
    <mergeCell ref="AB470:AB471"/>
    <mergeCell ref="AD470:AE470"/>
    <mergeCell ref="AH470:AH471"/>
    <mergeCell ref="AJ470:AK470"/>
    <mergeCell ref="AO470:AO471"/>
    <mergeCell ref="AQ470:AR470"/>
    <mergeCell ref="AU470:AU471"/>
    <mergeCell ref="AW470:AX470"/>
    <mergeCell ref="BB470:BB471"/>
    <mergeCell ref="BD470:BE470"/>
    <mergeCell ref="BH470:BH471"/>
    <mergeCell ref="BJ470:BK470"/>
    <mergeCell ref="D471:E471"/>
    <mergeCell ref="J471:K471"/>
    <mergeCell ref="Q471:R471"/>
    <mergeCell ref="W471:X471"/>
    <mergeCell ref="AD471:AE471"/>
    <mergeCell ref="AJ471:AK471"/>
    <mergeCell ref="AQ471:AR471"/>
    <mergeCell ref="AW471:AX471"/>
    <mergeCell ref="BD471:BE471"/>
    <mergeCell ref="BJ471:BK471"/>
    <mergeCell ref="B472:C472"/>
    <mergeCell ref="D472:E472"/>
    <mergeCell ref="F472:G472"/>
    <mergeCell ref="H472:I472"/>
    <mergeCell ref="J472:K472"/>
    <mergeCell ref="L472:M472"/>
    <mergeCell ref="O472:P472"/>
    <mergeCell ref="Q472:R472"/>
    <mergeCell ref="S472:T472"/>
    <mergeCell ref="U472:V472"/>
    <mergeCell ref="W472:X472"/>
    <mergeCell ref="Y472:Z472"/>
    <mergeCell ref="AB472:AC472"/>
    <mergeCell ref="AD472:AE472"/>
    <mergeCell ref="AF472:AG472"/>
    <mergeCell ref="AH472:AI472"/>
    <mergeCell ref="AJ472:AK472"/>
    <mergeCell ref="AL472:AM472"/>
    <mergeCell ref="AO472:AP472"/>
    <mergeCell ref="AQ472:AR472"/>
    <mergeCell ref="AS472:AT472"/>
    <mergeCell ref="AU472:AV472"/>
    <mergeCell ref="AW472:AX472"/>
    <mergeCell ref="AY472:AZ472"/>
    <mergeCell ref="BB472:BC472"/>
    <mergeCell ref="BD472:BE472"/>
    <mergeCell ref="BF472:BG472"/>
    <mergeCell ref="BH472:BI472"/>
    <mergeCell ref="BJ472:BK472"/>
    <mergeCell ref="BL472:BM472"/>
    <mergeCell ref="A474:D474"/>
    <mergeCell ref="E474:K474"/>
    <mergeCell ref="L474:P474"/>
    <mergeCell ref="Q474:V474"/>
    <mergeCell ref="W474:Y474"/>
    <mergeCell ref="AA474:AE474"/>
    <mergeCell ref="A475:I475"/>
    <mergeCell ref="J475:K475"/>
    <mergeCell ref="L475:T475"/>
    <mergeCell ref="U475:V475"/>
    <mergeCell ref="Y475:Z475"/>
    <mergeCell ref="AD475:AG475"/>
    <mergeCell ref="AI475:BA475"/>
    <mergeCell ref="BC475:BM475"/>
    <mergeCell ref="A476:I476"/>
    <mergeCell ref="J476:K476"/>
    <mergeCell ref="L476:T476"/>
    <mergeCell ref="U476:V476"/>
    <mergeCell ref="Y476:Z476"/>
    <mergeCell ref="AD476:AG476"/>
    <mergeCell ref="AI476:BA476"/>
    <mergeCell ref="BC476:BE476"/>
    <mergeCell ref="BF476:BH476"/>
    <mergeCell ref="BI476:BJ476"/>
    <mergeCell ref="BK476:BM476"/>
    <mergeCell ref="A477:I477"/>
    <mergeCell ref="J477:K477"/>
    <mergeCell ref="L477:T477"/>
    <mergeCell ref="U477:V477"/>
    <mergeCell ref="Y477:Z477"/>
    <mergeCell ref="AD477:AG477"/>
    <mergeCell ref="AI477:BA477"/>
    <mergeCell ref="BC477:BE477"/>
    <mergeCell ref="A478:I478"/>
    <mergeCell ref="J478:K478"/>
    <mergeCell ref="L478:T478"/>
    <mergeCell ref="U478:V478"/>
    <mergeCell ref="Y478:Z478"/>
    <mergeCell ref="AD478:AG478"/>
    <mergeCell ref="AI478:BA478"/>
    <mergeCell ref="BC478:BE478"/>
    <mergeCell ref="A479:I479"/>
    <mergeCell ref="J479:K479"/>
    <mergeCell ref="L479:T479"/>
    <mergeCell ref="U479:V479"/>
    <mergeCell ref="Y479:Z479"/>
    <mergeCell ref="AD479:AG479"/>
    <mergeCell ref="AI479:BA479"/>
    <mergeCell ref="BC479:BE479"/>
    <mergeCell ref="A480:I480"/>
    <mergeCell ref="J480:K480"/>
    <mergeCell ref="L480:T480"/>
    <mergeCell ref="U480:V480"/>
    <mergeCell ref="Y480:Z480"/>
    <mergeCell ref="AD480:AG480"/>
    <mergeCell ref="AI480:BA480"/>
    <mergeCell ref="BC480:BE480"/>
    <mergeCell ref="A481:I481"/>
    <mergeCell ref="J481:K481"/>
    <mergeCell ref="L481:T481"/>
    <mergeCell ref="U481:V481"/>
    <mergeCell ref="Y481:Z481"/>
    <mergeCell ref="AD481:AG481"/>
    <mergeCell ref="AI481:BA481"/>
    <mergeCell ref="BC481:BE481"/>
    <mergeCell ref="A482:I482"/>
    <mergeCell ref="J482:K482"/>
    <mergeCell ref="L482:T482"/>
    <mergeCell ref="U482:V482"/>
    <mergeCell ref="Y482:Z482"/>
    <mergeCell ref="AD482:AG482"/>
    <mergeCell ref="AI482:BA482"/>
    <mergeCell ref="BC482:BE482"/>
    <mergeCell ref="A483:I483"/>
    <mergeCell ref="J483:K483"/>
    <mergeCell ref="L483:T483"/>
    <mergeCell ref="U483:V483"/>
    <mergeCell ref="Y483:Z483"/>
    <mergeCell ref="AD483:AG483"/>
    <mergeCell ref="AI483:BA483"/>
    <mergeCell ref="BC483:BJ483"/>
    <mergeCell ref="BK483:BM483"/>
    <mergeCell ref="A484:I484"/>
    <mergeCell ref="J484:K484"/>
    <mergeCell ref="L484:T484"/>
    <mergeCell ref="U484:V484"/>
    <mergeCell ref="Y484:Z484"/>
    <mergeCell ref="AD484:AG484"/>
    <mergeCell ref="AI484:BA484"/>
    <mergeCell ref="BC484:BJ484"/>
    <mergeCell ref="BK484:BM484"/>
    <mergeCell ref="A485:I485"/>
    <mergeCell ref="J485:K485"/>
    <mergeCell ref="L485:T485"/>
    <mergeCell ref="U485:V485"/>
    <mergeCell ref="Y485:Z485"/>
    <mergeCell ref="AD485:AG485"/>
    <mergeCell ref="AI485:BA485"/>
    <mergeCell ref="BC485:BM485"/>
    <mergeCell ref="A486:I486"/>
    <mergeCell ref="J486:K486"/>
    <mergeCell ref="L486:T486"/>
    <mergeCell ref="U486:V486"/>
    <mergeCell ref="W486:AG492"/>
    <mergeCell ref="A487:I487"/>
    <mergeCell ref="J487:K487"/>
    <mergeCell ref="L487:T487"/>
    <mergeCell ref="U487:V487"/>
    <mergeCell ref="AI487:BA487"/>
    <mergeCell ref="BC487:BM487"/>
    <mergeCell ref="A488:B488"/>
    <mergeCell ref="C488:I488"/>
    <mergeCell ref="J488:K488"/>
    <mergeCell ref="L488:M488"/>
    <mergeCell ref="N488:T488"/>
    <mergeCell ref="U488:V488"/>
    <mergeCell ref="AI488:AU488"/>
    <mergeCell ref="A489:B489"/>
    <mergeCell ref="C489:I489"/>
    <mergeCell ref="J489:K489"/>
    <mergeCell ref="L489:M489"/>
    <mergeCell ref="N489:T489"/>
    <mergeCell ref="U489:V489"/>
    <mergeCell ref="AI489:AN490"/>
    <mergeCell ref="AV489:BA489"/>
    <mergeCell ref="A490:B490"/>
    <mergeCell ref="C490:K490"/>
    <mergeCell ref="N490:V490"/>
    <mergeCell ref="AV490:BA490"/>
    <mergeCell ref="A491:B491"/>
    <mergeCell ref="C491:K491"/>
    <mergeCell ref="N491:V491"/>
    <mergeCell ref="AI491:AN492"/>
    <mergeCell ref="AV491:BA491"/>
    <mergeCell ref="A492:B492"/>
    <mergeCell ref="C492:K492"/>
    <mergeCell ref="N492:V492"/>
    <mergeCell ref="AV492:BA492"/>
    <mergeCell ref="AQ493:BE493"/>
    <mergeCell ref="BJ493:BM494"/>
    <mergeCell ref="AM494:AP494"/>
    <mergeCell ref="AQ494:BE494"/>
    <mergeCell ref="O495:W495"/>
    <mergeCell ref="X495:AA495"/>
    <mergeCell ref="AB495:AJ495"/>
    <mergeCell ref="AQ495:BE495"/>
    <mergeCell ref="BJ495:BJ497"/>
    <mergeCell ref="BK495:BK497"/>
    <mergeCell ref="BL495:BM497"/>
    <mergeCell ref="F497:J497"/>
    <mergeCell ref="M497:O497"/>
    <mergeCell ref="R497:U497"/>
    <mergeCell ref="V497:AK497"/>
    <mergeCell ref="AQ497:BD497"/>
    <mergeCell ref="B499:G499"/>
    <mergeCell ref="H499:M499"/>
    <mergeCell ref="O499:T499"/>
    <mergeCell ref="U499:Z499"/>
    <mergeCell ref="AB499:AG499"/>
    <mergeCell ref="AH499:AM499"/>
    <mergeCell ref="AO499:AT499"/>
    <mergeCell ref="AU499:AZ499"/>
    <mergeCell ref="BB499:BG499"/>
    <mergeCell ref="BH499:BM499"/>
    <mergeCell ref="B500:G500"/>
    <mergeCell ref="H500:M500"/>
    <mergeCell ref="O500:T500"/>
    <mergeCell ref="U500:Z500"/>
    <mergeCell ref="AB500:AG500"/>
    <mergeCell ref="AH500:AM500"/>
    <mergeCell ref="AO500:AT500"/>
    <mergeCell ref="AU500:AZ500"/>
    <mergeCell ref="BB500:BG500"/>
    <mergeCell ref="BH500:BM500"/>
    <mergeCell ref="A501:A512"/>
    <mergeCell ref="B501:B502"/>
    <mergeCell ref="D501:E501"/>
    <mergeCell ref="F501:F512"/>
    <mergeCell ref="G501:G512"/>
    <mergeCell ref="H501:H502"/>
    <mergeCell ref="J501:K501"/>
    <mergeCell ref="L501:L512"/>
    <mergeCell ref="M501:M512"/>
    <mergeCell ref="O501:O502"/>
    <mergeCell ref="Q501:R501"/>
    <mergeCell ref="S501:S512"/>
    <mergeCell ref="T501:T512"/>
    <mergeCell ref="U501:U502"/>
    <mergeCell ref="W501:X501"/>
    <mergeCell ref="Y501:Y512"/>
    <mergeCell ref="Z501:Z512"/>
    <mergeCell ref="AB501:AB502"/>
    <mergeCell ref="AD501:AE501"/>
    <mergeCell ref="AF501:AF512"/>
    <mergeCell ref="AG501:AG512"/>
    <mergeCell ref="AH501:AH502"/>
    <mergeCell ref="AJ501:AK501"/>
    <mergeCell ref="AL501:AL512"/>
    <mergeCell ref="AM501:AM512"/>
    <mergeCell ref="AO501:AO502"/>
    <mergeCell ref="AQ501:AR501"/>
    <mergeCell ref="AS501:AS512"/>
    <mergeCell ref="AT501:AT512"/>
    <mergeCell ref="AU501:AU502"/>
    <mergeCell ref="AW501:AX501"/>
    <mergeCell ref="AY501:AY512"/>
    <mergeCell ref="AZ501:AZ512"/>
    <mergeCell ref="BB501:BB502"/>
    <mergeCell ref="BD501:BE501"/>
    <mergeCell ref="BF501:BF512"/>
    <mergeCell ref="BG501:BG512"/>
    <mergeCell ref="BH501:BH502"/>
    <mergeCell ref="BJ501:BK501"/>
    <mergeCell ref="BL501:BL512"/>
    <mergeCell ref="BM501:BM512"/>
    <mergeCell ref="D502:E502"/>
    <mergeCell ref="J502:K502"/>
    <mergeCell ref="Q502:R502"/>
    <mergeCell ref="W502:X502"/>
    <mergeCell ref="AD502:AE502"/>
    <mergeCell ref="AJ502:AK502"/>
    <mergeCell ref="AQ502:AR502"/>
    <mergeCell ref="AW502:AX502"/>
    <mergeCell ref="BD502:BE502"/>
    <mergeCell ref="BJ502:BK502"/>
    <mergeCell ref="B503:B504"/>
    <mergeCell ref="D503:E503"/>
    <mergeCell ref="H503:H504"/>
    <mergeCell ref="J503:K503"/>
    <mergeCell ref="O503:O504"/>
    <mergeCell ref="Q503:R503"/>
    <mergeCell ref="U503:U504"/>
    <mergeCell ref="W503:X503"/>
    <mergeCell ref="AB503:AB504"/>
    <mergeCell ref="AD503:AE503"/>
    <mergeCell ref="AH503:AH504"/>
    <mergeCell ref="AJ503:AK503"/>
    <mergeCell ref="AO503:AO504"/>
    <mergeCell ref="AQ503:AR503"/>
    <mergeCell ref="AU503:AU504"/>
    <mergeCell ref="AW503:AX503"/>
    <mergeCell ref="BB503:BB504"/>
    <mergeCell ref="BD503:BE503"/>
    <mergeCell ref="BH503:BH504"/>
    <mergeCell ref="BJ503:BK503"/>
    <mergeCell ref="D504:E504"/>
    <mergeCell ref="J504:K504"/>
    <mergeCell ref="Q504:R504"/>
    <mergeCell ref="W504:X504"/>
    <mergeCell ref="AD504:AE504"/>
    <mergeCell ref="AJ504:AK504"/>
    <mergeCell ref="AQ504:AR504"/>
    <mergeCell ref="AW504:AX504"/>
    <mergeCell ref="BD504:BE504"/>
    <mergeCell ref="BJ504:BK504"/>
    <mergeCell ref="B505:B506"/>
    <mergeCell ref="D505:E505"/>
    <mergeCell ref="H505:H506"/>
    <mergeCell ref="J505:K505"/>
    <mergeCell ref="O505:O506"/>
    <mergeCell ref="Q505:R505"/>
    <mergeCell ref="U505:U506"/>
    <mergeCell ref="W505:X505"/>
    <mergeCell ref="AB505:AB506"/>
    <mergeCell ref="AD505:AE505"/>
    <mergeCell ref="AH505:AH506"/>
    <mergeCell ref="AJ505:AK505"/>
    <mergeCell ref="AO505:AO506"/>
    <mergeCell ref="AQ505:AR505"/>
    <mergeCell ref="AU505:AU506"/>
    <mergeCell ref="AW505:AX505"/>
    <mergeCell ref="BB505:BB506"/>
    <mergeCell ref="BD505:BE505"/>
    <mergeCell ref="BH505:BH506"/>
    <mergeCell ref="BJ505:BK505"/>
    <mergeCell ref="D506:E506"/>
    <mergeCell ref="J506:K506"/>
    <mergeCell ref="Q506:R506"/>
    <mergeCell ref="W506:X506"/>
    <mergeCell ref="AD506:AE506"/>
    <mergeCell ref="AJ506:AK506"/>
    <mergeCell ref="AQ506:AR506"/>
    <mergeCell ref="AW506:AX506"/>
    <mergeCell ref="BD506:BE506"/>
    <mergeCell ref="BJ506:BK506"/>
    <mergeCell ref="B507:B508"/>
    <mergeCell ref="D507:E507"/>
    <mergeCell ref="H507:H508"/>
    <mergeCell ref="J507:K507"/>
    <mergeCell ref="O507:O508"/>
    <mergeCell ref="Q507:R507"/>
    <mergeCell ref="U507:U508"/>
    <mergeCell ref="W507:X507"/>
    <mergeCell ref="AB507:AB508"/>
    <mergeCell ref="AD507:AE507"/>
    <mergeCell ref="AH507:AH508"/>
    <mergeCell ref="AJ507:AK507"/>
    <mergeCell ref="AO507:AO508"/>
    <mergeCell ref="AQ507:AR507"/>
    <mergeCell ref="AU507:AU508"/>
    <mergeCell ref="AW507:AX507"/>
    <mergeCell ref="BB507:BB508"/>
    <mergeCell ref="BD507:BE507"/>
    <mergeCell ref="BH507:BH508"/>
    <mergeCell ref="BJ507:BK507"/>
    <mergeCell ref="D508:E508"/>
    <mergeCell ref="J508:K508"/>
    <mergeCell ref="Q508:R508"/>
    <mergeCell ref="W508:X508"/>
    <mergeCell ref="AD508:AE508"/>
    <mergeCell ref="AJ508:AK508"/>
    <mergeCell ref="AQ508:AR508"/>
    <mergeCell ref="AW508:AX508"/>
    <mergeCell ref="BD508:BE508"/>
    <mergeCell ref="BJ508:BK508"/>
    <mergeCell ref="B509:B510"/>
    <mergeCell ref="D509:E509"/>
    <mergeCell ref="H509:H510"/>
    <mergeCell ref="J509:K509"/>
    <mergeCell ref="O509:O510"/>
    <mergeCell ref="Q509:R509"/>
    <mergeCell ref="U509:U510"/>
    <mergeCell ref="W509:X509"/>
    <mergeCell ref="AB509:AB510"/>
    <mergeCell ref="AD509:AE509"/>
    <mergeCell ref="AH509:AH510"/>
    <mergeCell ref="AJ509:AK509"/>
    <mergeCell ref="AO509:AO510"/>
    <mergeCell ref="AQ509:AR509"/>
    <mergeCell ref="AU509:AU510"/>
    <mergeCell ref="AW509:AX509"/>
    <mergeCell ref="BB509:BB510"/>
    <mergeCell ref="BD509:BE509"/>
    <mergeCell ref="BH509:BH510"/>
    <mergeCell ref="BJ509:BK509"/>
    <mergeCell ref="D510:E510"/>
    <mergeCell ref="J510:K510"/>
    <mergeCell ref="Q510:R510"/>
    <mergeCell ref="W510:X510"/>
    <mergeCell ref="AD510:AE510"/>
    <mergeCell ref="AJ510:AK510"/>
    <mergeCell ref="AQ510:AR510"/>
    <mergeCell ref="AW510:AX510"/>
    <mergeCell ref="BD510:BE510"/>
    <mergeCell ref="BJ510:BK510"/>
    <mergeCell ref="B511:B512"/>
    <mergeCell ref="D511:E511"/>
    <mergeCell ref="H511:H512"/>
    <mergeCell ref="J511:K511"/>
    <mergeCell ref="O511:O512"/>
    <mergeCell ref="Q511:R511"/>
    <mergeCell ref="U511:U512"/>
    <mergeCell ref="W511:X511"/>
    <mergeCell ref="AB511:AB512"/>
    <mergeCell ref="AD511:AE511"/>
    <mergeCell ref="AH511:AH512"/>
    <mergeCell ref="AJ511:AK511"/>
    <mergeCell ref="AO511:AO512"/>
    <mergeCell ref="AQ511:AR511"/>
    <mergeCell ref="AU511:AU512"/>
    <mergeCell ref="AW511:AX511"/>
    <mergeCell ref="BB511:BB512"/>
    <mergeCell ref="BD511:BE511"/>
    <mergeCell ref="BH511:BH512"/>
    <mergeCell ref="BJ511:BK511"/>
    <mergeCell ref="D512:E512"/>
    <mergeCell ref="J512:K512"/>
    <mergeCell ref="Q512:R512"/>
    <mergeCell ref="W512:X512"/>
    <mergeCell ref="AD512:AE512"/>
    <mergeCell ref="AJ512:AK512"/>
    <mergeCell ref="AQ512:AR512"/>
    <mergeCell ref="AW512:AX512"/>
    <mergeCell ref="BD512:BE512"/>
    <mergeCell ref="BJ512:BK512"/>
    <mergeCell ref="B513:C513"/>
    <mergeCell ref="D513:E513"/>
    <mergeCell ref="F513:G513"/>
    <mergeCell ref="H513:I513"/>
    <mergeCell ref="J513:K513"/>
    <mergeCell ref="L513:M513"/>
    <mergeCell ref="O513:P513"/>
    <mergeCell ref="Q513:R513"/>
    <mergeCell ref="S513:T513"/>
    <mergeCell ref="U513:V513"/>
    <mergeCell ref="W513:X513"/>
    <mergeCell ref="Y513:Z513"/>
    <mergeCell ref="AB513:AC513"/>
    <mergeCell ref="AD513:AE513"/>
    <mergeCell ref="AF513:AG513"/>
    <mergeCell ref="AH513:AI513"/>
    <mergeCell ref="AJ513:AK513"/>
    <mergeCell ref="AL513:AM513"/>
    <mergeCell ref="AO513:AP513"/>
    <mergeCell ref="AQ513:AR513"/>
    <mergeCell ref="AS513:AT513"/>
    <mergeCell ref="AU513:AV513"/>
    <mergeCell ref="AW513:AX513"/>
    <mergeCell ref="AY513:AZ513"/>
    <mergeCell ref="BB513:BC513"/>
    <mergeCell ref="BD513:BE513"/>
    <mergeCell ref="BF513:BG513"/>
    <mergeCell ref="BH513:BI513"/>
    <mergeCell ref="BJ513:BK513"/>
    <mergeCell ref="BL513:BM513"/>
    <mergeCell ref="A515:D515"/>
    <mergeCell ref="E515:K515"/>
    <mergeCell ref="L515:P515"/>
    <mergeCell ref="Q515:V515"/>
    <mergeCell ref="W515:Y515"/>
    <mergeCell ref="AA515:AE515"/>
    <mergeCell ref="A516:I516"/>
    <mergeCell ref="J516:K516"/>
    <mergeCell ref="L516:T516"/>
    <mergeCell ref="U516:V516"/>
    <mergeCell ref="Y516:Z516"/>
    <mergeCell ref="AD516:AG516"/>
    <mergeCell ref="AI516:BA516"/>
    <mergeCell ref="BC516:BM516"/>
    <mergeCell ref="A517:I517"/>
    <mergeCell ref="J517:K517"/>
    <mergeCell ref="L517:T517"/>
    <mergeCell ref="U517:V517"/>
    <mergeCell ref="Y517:Z517"/>
    <mergeCell ref="AD517:AG517"/>
    <mergeCell ref="AI517:BA517"/>
    <mergeCell ref="BC517:BE517"/>
    <mergeCell ref="BF517:BH517"/>
    <mergeCell ref="BI517:BJ517"/>
    <mergeCell ref="BK517:BM517"/>
    <mergeCell ref="A518:I518"/>
    <mergeCell ref="J518:K518"/>
    <mergeCell ref="L518:T518"/>
    <mergeCell ref="U518:V518"/>
    <mergeCell ref="Y518:Z518"/>
    <mergeCell ref="AD518:AG518"/>
    <mergeCell ref="AI518:BA518"/>
    <mergeCell ref="BC518:BE518"/>
    <mergeCell ref="A519:I519"/>
    <mergeCell ref="J519:K519"/>
    <mergeCell ref="L519:T519"/>
    <mergeCell ref="U519:V519"/>
    <mergeCell ref="Y519:Z519"/>
    <mergeCell ref="AD519:AG519"/>
    <mergeCell ref="AI519:BA519"/>
    <mergeCell ref="BC519:BE519"/>
    <mergeCell ref="A520:I520"/>
    <mergeCell ref="J520:K520"/>
    <mergeCell ref="L520:T520"/>
    <mergeCell ref="U520:V520"/>
    <mergeCell ref="Y520:Z520"/>
    <mergeCell ref="AD520:AG520"/>
    <mergeCell ref="AI520:BA520"/>
    <mergeCell ref="BC520:BE520"/>
    <mergeCell ref="A521:I521"/>
    <mergeCell ref="J521:K521"/>
    <mergeCell ref="L521:T521"/>
    <mergeCell ref="U521:V521"/>
    <mergeCell ref="Y521:Z521"/>
    <mergeCell ref="AD521:AG521"/>
    <mergeCell ref="AI521:BA521"/>
    <mergeCell ref="BC521:BE521"/>
    <mergeCell ref="A522:I522"/>
    <mergeCell ref="J522:K522"/>
    <mergeCell ref="L522:T522"/>
    <mergeCell ref="U522:V522"/>
    <mergeCell ref="Y522:Z522"/>
    <mergeCell ref="AD522:AG522"/>
    <mergeCell ref="AI522:BA522"/>
    <mergeCell ref="BC522:BE522"/>
    <mergeCell ref="A523:I523"/>
    <mergeCell ref="J523:K523"/>
    <mergeCell ref="L523:T523"/>
    <mergeCell ref="U523:V523"/>
    <mergeCell ref="Y523:Z523"/>
    <mergeCell ref="AD523:AG523"/>
    <mergeCell ref="AI523:BA523"/>
    <mergeCell ref="BC523:BE523"/>
    <mergeCell ref="A524:I524"/>
    <mergeCell ref="J524:K524"/>
    <mergeCell ref="L524:T524"/>
    <mergeCell ref="U524:V524"/>
    <mergeCell ref="Y524:Z524"/>
    <mergeCell ref="AD524:AG524"/>
    <mergeCell ref="AI524:BA524"/>
    <mergeCell ref="BC524:BJ524"/>
    <mergeCell ref="BK524:BM524"/>
    <mergeCell ref="A525:I525"/>
    <mergeCell ref="J525:K525"/>
    <mergeCell ref="L525:T525"/>
    <mergeCell ref="U525:V525"/>
    <mergeCell ref="Y525:Z525"/>
    <mergeCell ref="AD525:AG525"/>
    <mergeCell ref="AI525:BA525"/>
    <mergeCell ref="BC525:BJ525"/>
    <mergeCell ref="BK525:BM525"/>
    <mergeCell ref="A526:I526"/>
    <mergeCell ref="J526:K526"/>
    <mergeCell ref="L526:T526"/>
    <mergeCell ref="U526:V526"/>
    <mergeCell ref="Y526:Z526"/>
    <mergeCell ref="AD526:AG526"/>
    <mergeCell ref="AI526:BA526"/>
    <mergeCell ref="BC526:BM526"/>
    <mergeCell ref="A527:I527"/>
    <mergeCell ref="J527:K527"/>
    <mergeCell ref="L527:T527"/>
    <mergeCell ref="U527:V527"/>
    <mergeCell ref="W527:AG533"/>
    <mergeCell ref="A528:I528"/>
    <mergeCell ref="J528:K528"/>
    <mergeCell ref="L528:T528"/>
    <mergeCell ref="U528:V528"/>
    <mergeCell ref="AI528:BA528"/>
    <mergeCell ref="BC528:BM528"/>
    <mergeCell ref="A529:B529"/>
    <mergeCell ref="C529:I529"/>
    <mergeCell ref="J529:K529"/>
    <mergeCell ref="L529:M529"/>
    <mergeCell ref="N529:T529"/>
    <mergeCell ref="U529:V529"/>
    <mergeCell ref="AI529:AU529"/>
    <mergeCell ref="A530:B530"/>
    <mergeCell ref="C530:I530"/>
    <mergeCell ref="J530:K530"/>
    <mergeCell ref="L530:M530"/>
    <mergeCell ref="N530:T530"/>
    <mergeCell ref="U530:V530"/>
    <mergeCell ref="AI530:AN531"/>
    <mergeCell ref="AV530:BA530"/>
    <mergeCell ref="A531:B531"/>
    <mergeCell ref="C531:K531"/>
    <mergeCell ref="N531:V531"/>
    <mergeCell ref="AV531:BA531"/>
    <mergeCell ref="A532:B532"/>
    <mergeCell ref="C532:K532"/>
    <mergeCell ref="N532:V532"/>
    <mergeCell ref="AI532:AN533"/>
    <mergeCell ref="AV532:BA532"/>
    <mergeCell ref="A533:B533"/>
    <mergeCell ref="C533:K533"/>
    <mergeCell ref="N533:V533"/>
    <mergeCell ref="AV533:BA533"/>
    <mergeCell ref="AQ534:BE534"/>
    <mergeCell ref="BJ534:BM535"/>
    <mergeCell ref="AM535:AP535"/>
    <mergeCell ref="AQ535:BE535"/>
    <mergeCell ref="O536:W536"/>
    <mergeCell ref="X536:AA536"/>
    <mergeCell ref="AB536:AJ536"/>
    <mergeCell ref="AQ536:BE536"/>
    <mergeCell ref="BJ536:BJ538"/>
    <mergeCell ref="BK536:BK538"/>
    <mergeCell ref="BL536:BM538"/>
    <mergeCell ref="F538:J538"/>
    <mergeCell ref="M538:O538"/>
    <mergeCell ref="R538:U538"/>
    <mergeCell ref="V538:AK538"/>
    <mergeCell ref="AQ538:BD538"/>
    <mergeCell ref="B540:G540"/>
    <mergeCell ref="H540:M540"/>
    <mergeCell ref="O540:T540"/>
    <mergeCell ref="U540:Z540"/>
    <mergeCell ref="AB540:AG540"/>
    <mergeCell ref="AH540:AM540"/>
    <mergeCell ref="AO540:AT540"/>
    <mergeCell ref="AU540:AZ540"/>
    <mergeCell ref="BB540:BG540"/>
    <mergeCell ref="BH540:BM540"/>
    <mergeCell ref="B541:G541"/>
    <mergeCell ref="H541:M541"/>
    <mergeCell ref="O541:T541"/>
    <mergeCell ref="U541:Z541"/>
    <mergeCell ref="AB541:AG541"/>
    <mergeCell ref="AH541:AM541"/>
    <mergeCell ref="AO541:AT541"/>
    <mergeCell ref="AU541:AZ541"/>
    <mergeCell ref="BB541:BG541"/>
    <mergeCell ref="BH541:BM541"/>
    <mergeCell ref="A542:A553"/>
    <mergeCell ref="B542:B543"/>
    <mergeCell ref="D542:E542"/>
    <mergeCell ref="F542:F553"/>
    <mergeCell ref="G542:G553"/>
    <mergeCell ref="H542:H543"/>
    <mergeCell ref="J542:K542"/>
    <mergeCell ref="L542:L553"/>
    <mergeCell ref="M542:M553"/>
    <mergeCell ref="O542:O543"/>
    <mergeCell ref="Q542:R542"/>
    <mergeCell ref="S542:S553"/>
    <mergeCell ref="T542:T553"/>
    <mergeCell ref="U542:U543"/>
    <mergeCell ref="W542:X542"/>
    <mergeCell ref="Y542:Y553"/>
    <mergeCell ref="Z542:Z553"/>
    <mergeCell ref="AB542:AB543"/>
    <mergeCell ref="AD542:AE542"/>
    <mergeCell ref="AF542:AF553"/>
    <mergeCell ref="AG542:AG553"/>
    <mergeCell ref="AH542:AH543"/>
    <mergeCell ref="AJ542:AK542"/>
    <mergeCell ref="AL542:AL553"/>
    <mergeCell ref="AM542:AM553"/>
    <mergeCell ref="AO542:AO543"/>
    <mergeCell ref="AQ542:AR542"/>
    <mergeCell ref="AS542:AS553"/>
    <mergeCell ref="AT542:AT553"/>
    <mergeCell ref="AU542:AU543"/>
    <mergeCell ref="AW542:AX542"/>
    <mergeCell ref="AY542:AY553"/>
    <mergeCell ref="AZ542:AZ553"/>
    <mergeCell ref="BB542:BB543"/>
    <mergeCell ref="BD542:BE542"/>
    <mergeCell ref="BF542:BF553"/>
    <mergeCell ref="BG542:BG553"/>
    <mergeCell ref="BH542:BH543"/>
    <mergeCell ref="BJ542:BK542"/>
    <mergeCell ref="BL542:BL553"/>
    <mergeCell ref="BM542:BM553"/>
    <mergeCell ref="D543:E543"/>
    <mergeCell ref="J543:K543"/>
    <mergeCell ref="Q543:R543"/>
    <mergeCell ref="W543:X543"/>
    <mergeCell ref="AD543:AE543"/>
    <mergeCell ref="AJ543:AK543"/>
    <mergeCell ref="AQ543:AR543"/>
    <mergeCell ref="AW543:AX543"/>
    <mergeCell ref="BD543:BE543"/>
    <mergeCell ref="BJ543:BK543"/>
    <mergeCell ref="B544:B545"/>
    <mergeCell ref="D544:E544"/>
    <mergeCell ref="H544:H545"/>
    <mergeCell ref="J544:K544"/>
    <mergeCell ref="O544:O545"/>
    <mergeCell ref="Q544:R544"/>
    <mergeCell ref="U544:U545"/>
    <mergeCell ref="W544:X544"/>
    <mergeCell ref="AB544:AB545"/>
    <mergeCell ref="AD544:AE544"/>
    <mergeCell ref="AH544:AH545"/>
    <mergeCell ref="AJ544:AK544"/>
    <mergeCell ref="AO544:AO545"/>
    <mergeCell ref="AQ544:AR544"/>
    <mergeCell ref="AU544:AU545"/>
    <mergeCell ref="AW544:AX544"/>
    <mergeCell ref="BB544:BB545"/>
    <mergeCell ref="BD544:BE544"/>
    <mergeCell ref="BH544:BH545"/>
    <mergeCell ref="BJ544:BK544"/>
    <mergeCell ref="D545:E545"/>
    <mergeCell ref="J545:K545"/>
    <mergeCell ref="Q545:R545"/>
    <mergeCell ref="W545:X545"/>
    <mergeCell ref="AD545:AE545"/>
    <mergeCell ref="AJ545:AK545"/>
    <mergeCell ref="AQ545:AR545"/>
    <mergeCell ref="AW545:AX545"/>
    <mergeCell ref="BD545:BE545"/>
    <mergeCell ref="BJ545:BK545"/>
    <mergeCell ref="B546:B547"/>
    <mergeCell ref="D546:E546"/>
    <mergeCell ref="H546:H547"/>
    <mergeCell ref="J546:K546"/>
    <mergeCell ref="O546:O547"/>
    <mergeCell ref="Q546:R546"/>
    <mergeCell ref="U546:U547"/>
    <mergeCell ref="W546:X546"/>
    <mergeCell ref="AB546:AB547"/>
    <mergeCell ref="AD546:AE546"/>
    <mergeCell ref="AH546:AH547"/>
    <mergeCell ref="AJ546:AK546"/>
    <mergeCell ref="AO546:AO547"/>
    <mergeCell ref="AQ546:AR546"/>
    <mergeCell ref="AU546:AU547"/>
    <mergeCell ref="AW546:AX546"/>
    <mergeCell ref="BB546:BB547"/>
    <mergeCell ref="BD546:BE546"/>
    <mergeCell ref="BH546:BH547"/>
    <mergeCell ref="BJ546:BK546"/>
    <mergeCell ref="D547:E547"/>
    <mergeCell ref="J547:K547"/>
    <mergeCell ref="Q547:R547"/>
    <mergeCell ref="W547:X547"/>
    <mergeCell ref="AD547:AE547"/>
    <mergeCell ref="AJ547:AK547"/>
    <mergeCell ref="AQ547:AR547"/>
    <mergeCell ref="AW547:AX547"/>
    <mergeCell ref="BD547:BE547"/>
    <mergeCell ref="BJ547:BK547"/>
    <mergeCell ref="B548:B549"/>
    <mergeCell ref="D548:E548"/>
    <mergeCell ref="H548:H549"/>
    <mergeCell ref="J548:K548"/>
    <mergeCell ref="O548:O549"/>
    <mergeCell ref="Q548:R548"/>
    <mergeCell ref="U548:U549"/>
    <mergeCell ref="W548:X548"/>
    <mergeCell ref="AB548:AB549"/>
    <mergeCell ref="AD548:AE548"/>
    <mergeCell ref="AH548:AH549"/>
    <mergeCell ref="AJ548:AK548"/>
    <mergeCell ref="AO548:AO549"/>
    <mergeCell ref="AQ548:AR548"/>
    <mergeCell ref="AU548:AU549"/>
    <mergeCell ref="AW548:AX548"/>
    <mergeCell ref="BB548:BB549"/>
    <mergeCell ref="BD548:BE548"/>
    <mergeCell ref="BH548:BH549"/>
    <mergeCell ref="BJ548:BK548"/>
    <mergeCell ref="D549:E549"/>
    <mergeCell ref="J549:K549"/>
    <mergeCell ref="Q549:R549"/>
    <mergeCell ref="W549:X549"/>
    <mergeCell ref="AD549:AE549"/>
    <mergeCell ref="AJ549:AK549"/>
    <mergeCell ref="AQ549:AR549"/>
    <mergeCell ref="AW549:AX549"/>
    <mergeCell ref="BD549:BE549"/>
    <mergeCell ref="BJ549:BK549"/>
    <mergeCell ref="B550:B551"/>
    <mergeCell ref="D550:E550"/>
    <mergeCell ref="H550:H551"/>
    <mergeCell ref="J550:K550"/>
    <mergeCell ref="O550:O551"/>
    <mergeCell ref="Q550:R550"/>
    <mergeCell ref="U550:U551"/>
    <mergeCell ref="W550:X550"/>
    <mergeCell ref="AB550:AB551"/>
    <mergeCell ref="AD550:AE550"/>
    <mergeCell ref="AH550:AH551"/>
    <mergeCell ref="AJ550:AK550"/>
    <mergeCell ref="AO550:AO551"/>
    <mergeCell ref="AQ550:AR550"/>
    <mergeCell ref="AU550:AU551"/>
    <mergeCell ref="AW550:AX550"/>
    <mergeCell ref="BB550:BB551"/>
    <mergeCell ref="BD550:BE550"/>
    <mergeCell ref="BH550:BH551"/>
    <mergeCell ref="BJ550:BK550"/>
    <mergeCell ref="D551:E551"/>
    <mergeCell ref="J551:K551"/>
    <mergeCell ref="Q551:R551"/>
    <mergeCell ref="W551:X551"/>
    <mergeCell ref="AD551:AE551"/>
    <mergeCell ref="AJ551:AK551"/>
    <mergeCell ref="AQ551:AR551"/>
    <mergeCell ref="AW551:AX551"/>
    <mergeCell ref="BD551:BE551"/>
    <mergeCell ref="BJ551:BK551"/>
    <mergeCell ref="B552:B553"/>
    <mergeCell ref="D552:E552"/>
    <mergeCell ref="H552:H553"/>
    <mergeCell ref="J552:K552"/>
    <mergeCell ref="O552:O553"/>
    <mergeCell ref="Q552:R552"/>
    <mergeCell ref="U552:U553"/>
    <mergeCell ref="W552:X552"/>
    <mergeCell ref="AB552:AB553"/>
    <mergeCell ref="AD552:AE552"/>
    <mergeCell ref="AH552:AH553"/>
    <mergeCell ref="AJ552:AK552"/>
    <mergeCell ref="AO552:AO553"/>
    <mergeCell ref="AQ552:AR552"/>
    <mergeCell ref="AU552:AU553"/>
    <mergeCell ref="AW552:AX552"/>
    <mergeCell ref="BB552:BB553"/>
    <mergeCell ref="BD552:BE552"/>
    <mergeCell ref="BH552:BH553"/>
    <mergeCell ref="BJ552:BK552"/>
    <mergeCell ref="D553:E553"/>
    <mergeCell ref="J553:K553"/>
    <mergeCell ref="Q553:R553"/>
    <mergeCell ref="W553:X553"/>
    <mergeCell ref="AD553:AE553"/>
    <mergeCell ref="AJ553:AK553"/>
    <mergeCell ref="AQ553:AR553"/>
    <mergeCell ref="AW553:AX553"/>
    <mergeCell ref="BD553:BE553"/>
    <mergeCell ref="BJ553:BK553"/>
    <mergeCell ref="B554:C554"/>
    <mergeCell ref="D554:E554"/>
    <mergeCell ref="F554:G554"/>
    <mergeCell ref="H554:I554"/>
    <mergeCell ref="J554:K554"/>
    <mergeCell ref="L554:M554"/>
    <mergeCell ref="O554:P554"/>
    <mergeCell ref="Q554:R554"/>
    <mergeCell ref="S554:T554"/>
    <mergeCell ref="U554:V554"/>
    <mergeCell ref="W554:X554"/>
    <mergeCell ref="Y554:Z554"/>
    <mergeCell ref="AB554:AC554"/>
    <mergeCell ref="AD554:AE554"/>
    <mergeCell ref="AF554:AG554"/>
    <mergeCell ref="AH554:AI554"/>
    <mergeCell ref="AJ554:AK554"/>
    <mergeCell ref="AL554:AM554"/>
    <mergeCell ref="AO554:AP554"/>
    <mergeCell ref="AQ554:AR554"/>
    <mergeCell ref="AS554:AT554"/>
    <mergeCell ref="AU554:AV554"/>
    <mergeCell ref="AW554:AX554"/>
    <mergeCell ref="AY554:AZ554"/>
    <mergeCell ref="BB554:BC554"/>
    <mergeCell ref="BD554:BE554"/>
    <mergeCell ref="BF554:BG554"/>
    <mergeCell ref="BH554:BI554"/>
    <mergeCell ref="BJ554:BK554"/>
    <mergeCell ref="BL554:BM554"/>
    <mergeCell ref="A556:D556"/>
    <mergeCell ref="E556:K556"/>
    <mergeCell ref="L556:P556"/>
    <mergeCell ref="Q556:V556"/>
    <mergeCell ref="W556:Y556"/>
    <mergeCell ref="AA556:AE556"/>
    <mergeCell ref="A557:I557"/>
    <mergeCell ref="J557:K557"/>
    <mergeCell ref="L557:T557"/>
    <mergeCell ref="U557:V557"/>
    <mergeCell ref="Y557:Z557"/>
    <mergeCell ref="AD557:AG557"/>
    <mergeCell ref="AI557:BA557"/>
    <mergeCell ref="BC557:BM557"/>
    <mergeCell ref="A558:I558"/>
    <mergeCell ref="J558:K558"/>
    <mergeCell ref="L558:T558"/>
    <mergeCell ref="U558:V558"/>
    <mergeCell ref="Y558:Z558"/>
    <mergeCell ref="AD558:AG558"/>
    <mergeCell ref="AI558:BA558"/>
    <mergeCell ref="BC558:BE558"/>
    <mergeCell ref="BF558:BH558"/>
    <mergeCell ref="BI558:BJ558"/>
    <mergeCell ref="BK558:BM558"/>
    <mergeCell ref="A559:I559"/>
    <mergeCell ref="J559:K559"/>
    <mergeCell ref="L559:T559"/>
    <mergeCell ref="U559:V559"/>
    <mergeCell ref="Y559:Z559"/>
    <mergeCell ref="AD559:AG559"/>
    <mergeCell ref="AI559:BA559"/>
    <mergeCell ref="BC559:BE559"/>
    <mergeCell ref="A560:I560"/>
    <mergeCell ref="J560:K560"/>
    <mergeCell ref="L560:T560"/>
    <mergeCell ref="U560:V560"/>
    <mergeCell ref="Y560:Z560"/>
    <mergeCell ref="AD560:AG560"/>
    <mergeCell ref="AI560:BA560"/>
    <mergeCell ref="BC560:BE560"/>
    <mergeCell ref="A561:I561"/>
    <mergeCell ref="J561:K561"/>
    <mergeCell ref="L561:T561"/>
    <mergeCell ref="U561:V561"/>
    <mergeCell ref="Y561:Z561"/>
    <mergeCell ref="AD561:AG561"/>
    <mergeCell ref="AI561:BA561"/>
    <mergeCell ref="BC561:BE561"/>
    <mergeCell ref="A562:I562"/>
    <mergeCell ref="J562:K562"/>
    <mergeCell ref="L562:T562"/>
    <mergeCell ref="U562:V562"/>
    <mergeCell ref="Y562:Z562"/>
    <mergeCell ref="AD562:AG562"/>
    <mergeCell ref="AI562:BA562"/>
    <mergeCell ref="BC562:BE562"/>
    <mergeCell ref="A563:I563"/>
    <mergeCell ref="J563:K563"/>
    <mergeCell ref="L563:T563"/>
    <mergeCell ref="U563:V563"/>
    <mergeCell ref="Y563:Z563"/>
    <mergeCell ref="AD563:AG563"/>
    <mergeCell ref="AI563:BA563"/>
    <mergeCell ref="BC563:BE563"/>
    <mergeCell ref="A564:I564"/>
    <mergeCell ref="J564:K564"/>
    <mergeCell ref="L564:T564"/>
    <mergeCell ref="U564:V564"/>
    <mergeCell ref="Y564:Z564"/>
    <mergeCell ref="AD564:AG564"/>
    <mergeCell ref="AI564:BA564"/>
    <mergeCell ref="BC564:BE564"/>
    <mergeCell ref="A565:I565"/>
    <mergeCell ref="J565:K565"/>
    <mergeCell ref="L565:T565"/>
    <mergeCell ref="U565:V565"/>
    <mergeCell ref="Y565:Z565"/>
    <mergeCell ref="AD565:AG565"/>
    <mergeCell ref="AI565:BA565"/>
    <mergeCell ref="BC565:BJ565"/>
    <mergeCell ref="BK565:BM565"/>
    <mergeCell ref="A566:I566"/>
    <mergeCell ref="J566:K566"/>
    <mergeCell ref="L566:T566"/>
    <mergeCell ref="U566:V566"/>
    <mergeCell ref="Y566:Z566"/>
    <mergeCell ref="AD566:AG566"/>
    <mergeCell ref="AI566:BA566"/>
    <mergeCell ref="BC566:BJ566"/>
    <mergeCell ref="BK566:BM566"/>
    <mergeCell ref="A567:I567"/>
    <mergeCell ref="J567:K567"/>
    <mergeCell ref="L567:T567"/>
    <mergeCell ref="U567:V567"/>
    <mergeCell ref="Y567:Z567"/>
    <mergeCell ref="AD567:AG567"/>
    <mergeCell ref="AI567:BA567"/>
    <mergeCell ref="BC567:BM567"/>
    <mergeCell ref="A568:I568"/>
    <mergeCell ref="J568:K568"/>
    <mergeCell ref="L568:T568"/>
    <mergeCell ref="U568:V568"/>
    <mergeCell ref="W568:AG574"/>
    <mergeCell ref="A569:I569"/>
    <mergeCell ref="J569:K569"/>
    <mergeCell ref="L569:T569"/>
    <mergeCell ref="U569:V569"/>
    <mergeCell ref="AI569:BA569"/>
    <mergeCell ref="BC569:BM569"/>
    <mergeCell ref="A570:B570"/>
    <mergeCell ref="C570:I570"/>
    <mergeCell ref="J570:K570"/>
    <mergeCell ref="L570:M570"/>
    <mergeCell ref="N570:T570"/>
    <mergeCell ref="U570:V570"/>
    <mergeCell ref="AI570:AU570"/>
    <mergeCell ref="A571:B571"/>
    <mergeCell ref="C571:I571"/>
    <mergeCell ref="J571:K571"/>
    <mergeCell ref="L571:M571"/>
    <mergeCell ref="N571:T571"/>
    <mergeCell ref="U571:V571"/>
    <mergeCell ref="AI571:AN572"/>
    <mergeCell ref="AV571:BA571"/>
    <mergeCell ref="A572:B572"/>
    <mergeCell ref="C572:K572"/>
    <mergeCell ref="N572:V572"/>
    <mergeCell ref="AV572:BA572"/>
    <mergeCell ref="A573:B573"/>
    <mergeCell ref="C573:K573"/>
    <mergeCell ref="N573:V573"/>
    <mergeCell ref="AI573:AN574"/>
    <mergeCell ref="AV573:BA573"/>
    <mergeCell ref="A574:B574"/>
    <mergeCell ref="C574:K574"/>
    <mergeCell ref="N574:V574"/>
    <mergeCell ref="AV574:BA574"/>
    <mergeCell ref="AQ575:BE575"/>
    <mergeCell ref="BJ575:BM576"/>
    <mergeCell ref="AM576:AP576"/>
    <mergeCell ref="AQ576:BE576"/>
    <mergeCell ref="O577:W577"/>
    <mergeCell ref="X577:AA577"/>
    <mergeCell ref="AB577:AJ577"/>
    <mergeCell ref="AQ577:BE577"/>
    <mergeCell ref="BJ577:BJ579"/>
    <mergeCell ref="BK577:BK579"/>
    <mergeCell ref="BL577:BM579"/>
    <mergeCell ref="F579:J579"/>
    <mergeCell ref="M579:O579"/>
    <mergeCell ref="R579:U579"/>
    <mergeCell ref="V579:AK579"/>
    <mergeCell ref="AQ579:BD579"/>
    <mergeCell ref="B581:G581"/>
    <mergeCell ref="H581:M581"/>
    <mergeCell ref="O581:T581"/>
    <mergeCell ref="U581:Z581"/>
    <mergeCell ref="AB581:AG581"/>
    <mergeCell ref="AH581:AM581"/>
    <mergeCell ref="AO581:AT581"/>
    <mergeCell ref="AU581:AZ581"/>
    <mergeCell ref="BB581:BG581"/>
    <mergeCell ref="BH581:BM581"/>
    <mergeCell ref="B582:G582"/>
    <mergeCell ref="H582:M582"/>
    <mergeCell ref="O582:T582"/>
    <mergeCell ref="U582:Z582"/>
    <mergeCell ref="AB582:AG582"/>
    <mergeCell ref="AH582:AM582"/>
    <mergeCell ref="AO582:AT582"/>
    <mergeCell ref="AU582:AZ582"/>
    <mergeCell ref="BB582:BG582"/>
    <mergeCell ref="BH582:BM582"/>
    <mergeCell ref="A583:A594"/>
    <mergeCell ref="B583:B584"/>
    <mergeCell ref="D583:E583"/>
    <mergeCell ref="F583:F594"/>
    <mergeCell ref="G583:G594"/>
    <mergeCell ref="H583:H584"/>
    <mergeCell ref="J583:K583"/>
    <mergeCell ref="L583:L594"/>
    <mergeCell ref="M583:M594"/>
    <mergeCell ref="O583:O584"/>
    <mergeCell ref="Q583:R583"/>
    <mergeCell ref="S583:S594"/>
    <mergeCell ref="T583:T594"/>
    <mergeCell ref="U583:U584"/>
    <mergeCell ref="W583:X583"/>
    <mergeCell ref="Y583:Y594"/>
    <mergeCell ref="Z583:Z594"/>
    <mergeCell ref="AB583:AB584"/>
    <mergeCell ref="AD583:AE583"/>
    <mergeCell ref="AF583:AF594"/>
    <mergeCell ref="AG583:AG594"/>
    <mergeCell ref="AH583:AH584"/>
    <mergeCell ref="AJ583:AK583"/>
    <mergeCell ref="AL583:AL594"/>
    <mergeCell ref="AM583:AM594"/>
    <mergeCell ref="AO583:AO584"/>
    <mergeCell ref="AQ583:AR583"/>
    <mergeCell ref="AS583:AS594"/>
    <mergeCell ref="AT583:AT594"/>
    <mergeCell ref="AU583:AU584"/>
    <mergeCell ref="AW583:AX583"/>
    <mergeCell ref="AY583:AY594"/>
    <mergeCell ref="AZ583:AZ594"/>
    <mergeCell ref="BB583:BB584"/>
    <mergeCell ref="BD583:BE583"/>
    <mergeCell ref="BF583:BF594"/>
    <mergeCell ref="BG583:BG594"/>
    <mergeCell ref="BH583:BH584"/>
    <mergeCell ref="BJ583:BK583"/>
    <mergeCell ref="BL583:BL594"/>
    <mergeCell ref="BM583:BM594"/>
    <mergeCell ref="D584:E584"/>
    <mergeCell ref="J584:K584"/>
    <mergeCell ref="Q584:R584"/>
    <mergeCell ref="W584:X584"/>
    <mergeCell ref="AD584:AE584"/>
    <mergeCell ref="AJ584:AK584"/>
    <mergeCell ref="AQ584:AR584"/>
    <mergeCell ref="AW584:AX584"/>
    <mergeCell ref="BD584:BE584"/>
    <mergeCell ref="BJ584:BK584"/>
    <mergeCell ref="B585:B586"/>
    <mergeCell ref="D585:E585"/>
    <mergeCell ref="H585:H586"/>
    <mergeCell ref="J585:K585"/>
    <mergeCell ref="O585:O586"/>
    <mergeCell ref="Q585:R585"/>
    <mergeCell ref="U585:U586"/>
    <mergeCell ref="W585:X585"/>
    <mergeCell ref="AB585:AB586"/>
    <mergeCell ref="AD585:AE585"/>
    <mergeCell ref="AH585:AH586"/>
    <mergeCell ref="AJ585:AK585"/>
    <mergeCell ref="AO585:AO586"/>
    <mergeCell ref="AQ585:AR585"/>
    <mergeCell ref="AU585:AU586"/>
    <mergeCell ref="AW585:AX585"/>
    <mergeCell ref="BB585:BB586"/>
    <mergeCell ref="BD585:BE585"/>
    <mergeCell ref="BH585:BH586"/>
    <mergeCell ref="BJ585:BK585"/>
    <mergeCell ref="D586:E586"/>
    <mergeCell ref="J586:K586"/>
    <mergeCell ref="Q586:R586"/>
    <mergeCell ref="W586:X586"/>
    <mergeCell ref="AD586:AE586"/>
    <mergeCell ref="AJ586:AK586"/>
    <mergeCell ref="AQ586:AR586"/>
    <mergeCell ref="AW586:AX586"/>
    <mergeCell ref="BD586:BE586"/>
    <mergeCell ref="BJ586:BK586"/>
    <mergeCell ref="B587:B588"/>
    <mergeCell ref="D587:E587"/>
    <mergeCell ref="H587:H588"/>
    <mergeCell ref="J587:K587"/>
    <mergeCell ref="O587:O588"/>
    <mergeCell ref="Q587:R587"/>
    <mergeCell ref="U587:U588"/>
    <mergeCell ref="W587:X587"/>
    <mergeCell ref="AB587:AB588"/>
    <mergeCell ref="AD587:AE587"/>
    <mergeCell ref="AH587:AH588"/>
    <mergeCell ref="AJ587:AK587"/>
    <mergeCell ref="AO587:AO588"/>
    <mergeCell ref="AQ587:AR587"/>
    <mergeCell ref="AU587:AU588"/>
    <mergeCell ref="AW587:AX587"/>
    <mergeCell ref="BB587:BB588"/>
    <mergeCell ref="BD587:BE587"/>
    <mergeCell ref="BH587:BH588"/>
    <mergeCell ref="BJ587:BK587"/>
    <mergeCell ref="D588:E588"/>
    <mergeCell ref="J588:K588"/>
    <mergeCell ref="Q588:R588"/>
    <mergeCell ref="W588:X588"/>
    <mergeCell ref="AD588:AE588"/>
    <mergeCell ref="AJ588:AK588"/>
    <mergeCell ref="AQ588:AR588"/>
    <mergeCell ref="AW588:AX588"/>
    <mergeCell ref="BD588:BE588"/>
    <mergeCell ref="BJ588:BK588"/>
    <mergeCell ref="B589:B590"/>
    <mergeCell ref="D589:E589"/>
    <mergeCell ref="H589:H590"/>
    <mergeCell ref="J589:K589"/>
    <mergeCell ref="O589:O590"/>
    <mergeCell ref="Q589:R589"/>
    <mergeCell ref="U589:U590"/>
    <mergeCell ref="W589:X589"/>
    <mergeCell ref="AB589:AB590"/>
    <mergeCell ref="AD589:AE589"/>
    <mergeCell ref="AH589:AH590"/>
    <mergeCell ref="AJ589:AK589"/>
    <mergeCell ref="AO589:AO590"/>
    <mergeCell ref="AQ589:AR589"/>
    <mergeCell ref="AU589:AU590"/>
    <mergeCell ref="AW589:AX589"/>
    <mergeCell ref="BB589:BB590"/>
    <mergeCell ref="BD589:BE589"/>
    <mergeCell ref="BH589:BH590"/>
    <mergeCell ref="BJ589:BK589"/>
    <mergeCell ref="D590:E590"/>
    <mergeCell ref="J590:K590"/>
    <mergeCell ref="Q590:R590"/>
    <mergeCell ref="W590:X590"/>
    <mergeCell ref="AD590:AE590"/>
    <mergeCell ref="AJ590:AK590"/>
    <mergeCell ref="AQ590:AR590"/>
    <mergeCell ref="AW590:AX590"/>
    <mergeCell ref="BD590:BE590"/>
    <mergeCell ref="BJ590:BK590"/>
    <mergeCell ref="B591:B592"/>
    <mergeCell ref="D591:E591"/>
    <mergeCell ref="H591:H592"/>
    <mergeCell ref="J591:K591"/>
    <mergeCell ref="O591:O592"/>
    <mergeCell ref="Q591:R591"/>
    <mergeCell ref="U591:U592"/>
    <mergeCell ref="W591:X591"/>
    <mergeCell ref="AB591:AB592"/>
    <mergeCell ref="AD591:AE591"/>
    <mergeCell ref="AH591:AH592"/>
    <mergeCell ref="AJ591:AK591"/>
    <mergeCell ref="AO591:AO592"/>
    <mergeCell ref="AQ591:AR591"/>
    <mergeCell ref="AU591:AU592"/>
    <mergeCell ref="AW591:AX591"/>
    <mergeCell ref="BB591:BB592"/>
    <mergeCell ref="BD591:BE591"/>
    <mergeCell ref="BH591:BH592"/>
    <mergeCell ref="BJ591:BK591"/>
    <mergeCell ref="D592:E592"/>
    <mergeCell ref="J592:K592"/>
    <mergeCell ref="Q592:R592"/>
    <mergeCell ref="W592:X592"/>
    <mergeCell ref="AD592:AE592"/>
    <mergeCell ref="AJ592:AK592"/>
    <mergeCell ref="AQ592:AR592"/>
    <mergeCell ref="AW592:AX592"/>
    <mergeCell ref="BD592:BE592"/>
    <mergeCell ref="BJ592:BK592"/>
    <mergeCell ref="B593:B594"/>
    <mergeCell ref="D593:E593"/>
    <mergeCell ref="H593:H594"/>
    <mergeCell ref="J593:K593"/>
    <mergeCell ref="O593:O594"/>
    <mergeCell ref="Q593:R593"/>
    <mergeCell ref="U593:U594"/>
    <mergeCell ref="W593:X593"/>
    <mergeCell ref="AB593:AB594"/>
    <mergeCell ref="AD593:AE593"/>
    <mergeCell ref="AH593:AH594"/>
    <mergeCell ref="AJ593:AK593"/>
    <mergeCell ref="AO593:AO594"/>
    <mergeCell ref="AQ593:AR593"/>
    <mergeCell ref="AU593:AU594"/>
    <mergeCell ref="AW593:AX593"/>
    <mergeCell ref="BB593:BB594"/>
    <mergeCell ref="BD593:BE593"/>
    <mergeCell ref="BH593:BH594"/>
    <mergeCell ref="BJ593:BK593"/>
    <mergeCell ref="D594:E594"/>
    <mergeCell ref="J594:K594"/>
    <mergeCell ref="Q594:R594"/>
    <mergeCell ref="W594:X594"/>
    <mergeCell ref="AD594:AE594"/>
    <mergeCell ref="AJ594:AK594"/>
    <mergeCell ref="AQ594:AR594"/>
    <mergeCell ref="AW594:AX594"/>
    <mergeCell ref="BD594:BE594"/>
    <mergeCell ref="BJ594:BK594"/>
    <mergeCell ref="B595:C595"/>
    <mergeCell ref="D595:E595"/>
    <mergeCell ref="F595:G595"/>
    <mergeCell ref="H595:I595"/>
    <mergeCell ref="J595:K595"/>
    <mergeCell ref="L595:M595"/>
    <mergeCell ref="O595:P595"/>
    <mergeCell ref="Q595:R595"/>
    <mergeCell ref="S595:T595"/>
    <mergeCell ref="U595:V595"/>
    <mergeCell ref="W595:X595"/>
    <mergeCell ref="Y595:Z595"/>
    <mergeCell ref="AB595:AC595"/>
    <mergeCell ref="AD595:AE595"/>
    <mergeCell ref="AF595:AG595"/>
    <mergeCell ref="AH595:AI595"/>
    <mergeCell ref="AJ595:AK595"/>
    <mergeCell ref="AL595:AM595"/>
    <mergeCell ref="AO595:AP595"/>
    <mergeCell ref="AQ595:AR595"/>
    <mergeCell ref="AS595:AT595"/>
    <mergeCell ref="AU595:AV595"/>
    <mergeCell ref="AW595:AX595"/>
    <mergeCell ref="AY595:AZ595"/>
    <mergeCell ref="BB595:BC595"/>
    <mergeCell ref="BD595:BE595"/>
    <mergeCell ref="BF595:BG595"/>
    <mergeCell ref="BH595:BI595"/>
    <mergeCell ref="BJ595:BK595"/>
    <mergeCell ref="BL595:BM595"/>
    <mergeCell ref="A597:D597"/>
    <mergeCell ref="E597:K597"/>
    <mergeCell ref="L597:P597"/>
    <mergeCell ref="Q597:V597"/>
    <mergeCell ref="W597:Y597"/>
    <mergeCell ref="AA597:AE597"/>
    <mergeCell ref="A598:I598"/>
    <mergeCell ref="J598:K598"/>
    <mergeCell ref="L598:T598"/>
    <mergeCell ref="U598:V598"/>
    <mergeCell ref="Y598:Z598"/>
    <mergeCell ref="AD598:AG598"/>
    <mergeCell ref="AI598:BA598"/>
    <mergeCell ref="BC598:BM598"/>
    <mergeCell ref="A599:I599"/>
    <mergeCell ref="J599:K599"/>
    <mergeCell ref="L599:T599"/>
    <mergeCell ref="U599:V599"/>
    <mergeCell ref="Y599:Z599"/>
    <mergeCell ref="AD599:AG599"/>
    <mergeCell ref="AI599:BA599"/>
    <mergeCell ref="BC599:BE599"/>
    <mergeCell ref="BF599:BH599"/>
    <mergeCell ref="BI599:BJ599"/>
    <mergeCell ref="BK599:BM599"/>
    <mergeCell ref="A600:I600"/>
    <mergeCell ref="J600:K600"/>
    <mergeCell ref="L600:T600"/>
    <mergeCell ref="U600:V600"/>
    <mergeCell ref="Y600:Z600"/>
    <mergeCell ref="AD600:AG600"/>
    <mergeCell ref="AI600:BA600"/>
    <mergeCell ref="BC600:BE600"/>
    <mergeCell ref="A601:I601"/>
    <mergeCell ref="J601:K601"/>
    <mergeCell ref="L601:T601"/>
    <mergeCell ref="U601:V601"/>
    <mergeCell ref="Y601:Z601"/>
    <mergeCell ref="AD601:AG601"/>
    <mergeCell ref="AI601:BA601"/>
    <mergeCell ref="BC601:BE601"/>
    <mergeCell ref="A602:I602"/>
    <mergeCell ref="J602:K602"/>
    <mergeCell ref="L602:T602"/>
    <mergeCell ref="U602:V602"/>
    <mergeCell ref="Y602:Z602"/>
    <mergeCell ref="AD602:AG602"/>
    <mergeCell ref="AI602:BA602"/>
    <mergeCell ref="BC602:BE602"/>
    <mergeCell ref="A603:I603"/>
    <mergeCell ref="J603:K603"/>
    <mergeCell ref="L603:T603"/>
    <mergeCell ref="U603:V603"/>
    <mergeCell ref="Y603:Z603"/>
    <mergeCell ref="AD603:AG603"/>
    <mergeCell ref="AI603:BA603"/>
    <mergeCell ref="BC603:BE603"/>
    <mergeCell ref="A604:I604"/>
    <mergeCell ref="J604:K604"/>
    <mergeCell ref="L604:T604"/>
    <mergeCell ref="U604:V604"/>
    <mergeCell ref="Y604:Z604"/>
    <mergeCell ref="AD604:AG604"/>
    <mergeCell ref="AI604:BA604"/>
    <mergeCell ref="BC604:BE604"/>
    <mergeCell ref="A605:I605"/>
    <mergeCell ref="J605:K605"/>
    <mergeCell ref="L605:T605"/>
    <mergeCell ref="U605:V605"/>
    <mergeCell ref="Y605:Z605"/>
    <mergeCell ref="AD605:AG605"/>
    <mergeCell ref="AI605:BA605"/>
    <mergeCell ref="BC605:BE605"/>
    <mergeCell ref="A606:I606"/>
    <mergeCell ref="J606:K606"/>
    <mergeCell ref="L606:T606"/>
    <mergeCell ref="U606:V606"/>
    <mergeCell ref="Y606:Z606"/>
    <mergeCell ref="AD606:AG606"/>
    <mergeCell ref="AI606:BA606"/>
    <mergeCell ref="BC606:BJ606"/>
    <mergeCell ref="BK606:BM606"/>
    <mergeCell ref="A607:I607"/>
    <mergeCell ref="J607:K607"/>
    <mergeCell ref="L607:T607"/>
    <mergeCell ref="U607:V607"/>
    <mergeCell ref="Y607:Z607"/>
    <mergeCell ref="AD607:AG607"/>
    <mergeCell ref="AI607:BA607"/>
    <mergeCell ref="BC607:BJ607"/>
    <mergeCell ref="BK607:BM607"/>
    <mergeCell ref="A608:I608"/>
    <mergeCell ref="J608:K608"/>
    <mergeCell ref="L608:T608"/>
    <mergeCell ref="U608:V608"/>
    <mergeCell ref="Y608:Z608"/>
    <mergeCell ref="AD608:AG608"/>
    <mergeCell ref="AI608:BA608"/>
    <mergeCell ref="BC608:BM608"/>
    <mergeCell ref="A609:I609"/>
    <mergeCell ref="J609:K609"/>
    <mergeCell ref="L609:T609"/>
    <mergeCell ref="U609:V609"/>
    <mergeCell ref="W609:AG615"/>
    <mergeCell ref="A610:I610"/>
    <mergeCell ref="J610:K610"/>
    <mergeCell ref="L610:T610"/>
    <mergeCell ref="U610:V610"/>
    <mergeCell ref="AI610:BA610"/>
    <mergeCell ref="BC610:BM610"/>
    <mergeCell ref="A611:B611"/>
    <mergeCell ref="C611:I611"/>
    <mergeCell ref="J611:K611"/>
    <mergeCell ref="L611:M611"/>
    <mergeCell ref="N611:T611"/>
    <mergeCell ref="U611:V611"/>
    <mergeCell ref="AI611:AU611"/>
    <mergeCell ref="A612:B612"/>
    <mergeCell ref="C612:I612"/>
    <mergeCell ref="J612:K612"/>
    <mergeCell ref="L612:M612"/>
    <mergeCell ref="N612:T612"/>
    <mergeCell ref="U612:V612"/>
    <mergeCell ref="AI612:AN613"/>
    <mergeCell ref="AV612:BA612"/>
    <mergeCell ref="A613:B613"/>
    <mergeCell ref="C613:K613"/>
    <mergeCell ref="N613:V613"/>
    <mergeCell ref="AV613:BA613"/>
    <mergeCell ref="A614:B614"/>
    <mergeCell ref="C614:K614"/>
    <mergeCell ref="N614:V614"/>
    <mergeCell ref="AI614:AN615"/>
    <mergeCell ref="AV614:BA614"/>
    <mergeCell ref="A615:B615"/>
    <mergeCell ref="C615:K615"/>
    <mergeCell ref="N615:V615"/>
    <mergeCell ref="AV615:BA615"/>
    <mergeCell ref="AQ616:BE616"/>
    <mergeCell ref="BJ616:BM617"/>
    <mergeCell ref="AM617:AP617"/>
    <mergeCell ref="AQ617:BE617"/>
    <mergeCell ref="O618:W618"/>
    <mergeCell ref="X618:AA618"/>
    <mergeCell ref="AB618:AJ618"/>
    <mergeCell ref="AQ618:BE618"/>
    <mergeCell ref="BJ618:BJ620"/>
    <mergeCell ref="BK618:BK620"/>
    <mergeCell ref="BL618:BM620"/>
    <mergeCell ref="F620:J620"/>
    <mergeCell ref="M620:O620"/>
    <mergeCell ref="R620:U620"/>
    <mergeCell ref="V620:AK620"/>
    <mergeCell ref="AQ620:BD620"/>
    <mergeCell ref="B622:G622"/>
    <mergeCell ref="H622:M622"/>
    <mergeCell ref="O622:T622"/>
    <mergeCell ref="U622:Z622"/>
    <mergeCell ref="AB622:AG622"/>
    <mergeCell ref="AH622:AM622"/>
    <mergeCell ref="AO622:AT622"/>
    <mergeCell ref="AU622:AZ622"/>
    <mergeCell ref="BB622:BG622"/>
    <mergeCell ref="BH622:BM622"/>
    <mergeCell ref="B623:G623"/>
    <mergeCell ref="H623:M623"/>
    <mergeCell ref="O623:T623"/>
    <mergeCell ref="U623:Z623"/>
    <mergeCell ref="AB623:AG623"/>
    <mergeCell ref="AH623:AM623"/>
    <mergeCell ref="AO623:AT623"/>
    <mergeCell ref="AU623:AZ623"/>
    <mergeCell ref="BB623:BG623"/>
    <mergeCell ref="BH623:BM623"/>
    <mergeCell ref="A624:A635"/>
    <mergeCell ref="B624:B625"/>
    <mergeCell ref="D624:E624"/>
    <mergeCell ref="F624:F635"/>
    <mergeCell ref="G624:G635"/>
    <mergeCell ref="H624:H625"/>
    <mergeCell ref="J624:K624"/>
    <mergeCell ref="L624:L635"/>
    <mergeCell ref="M624:M635"/>
    <mergeCell ref="O624:O625"/>
    <mergeCell ref="Q624:R624"/>
    <mergeCell ref="S624:S635"/>
    <mergeCell ref="T624:T635"/>
    <mergeCell ref="U624:U625"/>
    <mergeCell ref="W624:X624"/>
    <mergeCell ref="Y624:Y635"/>
    <mergeCell ref="Z624:Z635"/>
    <mergeCell ref="AB624:AB625"/>
    <mergeCell ref="AD624:AE624"/>
    <mergeCell ref="AF624:AF635"/>
    <mergeCell ref="AG624:AG635"/>
    <mergeCell ref="AH624:AH625"/>
    <mergeCell ref="AJ624:AK624"/>
    <mergeCell ref="AL624:AL635"/>
    <mergeCell ref="AM624:AM635"/>
    <mergeCell ref="AO624:AO625"/>
    <mergeCell ref="AQ624:AR624"/>
    <mergeCell ref="AS624:AS635"/>
    <mergeCell ref="AT624:AT635"/>
    <mergeCell ref="AU624:AU625"/>
    <mergeCell ref="AW624:AX624"/>
    <mergeCell ref="AY624:AY635"/>
    <mergeCell ref="AZ624:AZ635"/>
    <mergeCell ref="BB624:BB625"/>
    <mergeCell ref="BD624:BE624"/>
    <mergeCell ref="BF624:BF635"/>
    <mergeCell ref="BG624:BG635"/>
    <mergeCell ref="BH624:BH625"/>
    <mergeCell ref="BJ624:BK624"/>
    <mergeCell ref="BL624:BL635"/>
    <mergeCell ref="BM624:BM635"/>
    <mergeCell ref="D625:E625"/>
    <mergeCell ref="J625:K625"/>
    <mergeCell ref="Q625:R625"/>
    <mergeCell ref="W625:X625"/>
    <mergeCell ref="AD625:AE625"/>
    <mergeCell ref="AJ625:AK625"/>
    <mergeCell ref="AQ625:AR625"/>
    <mergeCell ref="AW625:AX625"/>
    <mergeCell ref="BD625:BE625"/>
    <mergeCell ref="BJ625:BK625"/>
    <mergeCell ref="B626:B627"/>
    <mergeCell ref="D626:E626"/>
    <mergeCell ref="H626:H627"/>
    <mergeCell ref="J626:K626"/>
    <mergeCell ref="O626:O627"/>
    <mergeCell ref="Q626:R626"/>
    <mergeCell ref="U626:U627"/>
    <mergeCell ref="W626:X626"/>
    <mergeCell ref="AB626:AB627"/>
    <mergeCell ref="AD626:AE626"/>
    <mergeCell ref="AH626:AH627"/>
    <mergeCell ref="AJ626:AK626"/>
    <mergeCell ref="AO626:AO627"/>
    <mergeCell ref="AQ626:AR626"/>
    <mergeCell ref="AU626:AU627"/>
    <mergeCell ref="AW626:AX626"/>
    <mergeCell ref="BB626:BB627"/>
    <mergeCell ref="BD626:BE626"/>
    <mergeCell ref="BH626:BH627"/>
    <mergeCell ref="BJ626:BK626"/>
    <mergeCell ref="D627:E627"/>
    <mergeCell ref="J627:K627"/>
    <mergeCell ref="Q627:R627"/>
    <mergeCell ref="W627:X627"/>
    <mergeCell ref="AD627:AE627"/>
    <mergeCell ref="AJ627:AK627"/>
    <mergeCell ref="AQ627:AR627"/>
    <mergeCell ref="AW627:AX627"/>
    <mergeCell ref="BD627:BE627"/>
    <mergeCell ref="BJ627:BK627"/>
    <mergeCell ref="B628:B629"/>
    <mergeCell ref="D628:E628"/>
    <mergeCell ref="H628:H629"/>
    <mergeCell ref="J628:K628"/>
    <mergeCell ref="O628:O629"/>
    <mergeCell ref="Q628:R628"/>
    <mergeCell ref="U628:U629"/>
    <mergeCell ref="W628:X628"/>
    <mergeCell ref="AB628:AB629"/>
    <mergeCell ref="AD628:AE628"/>
    <mergeCell ref="AH628:AH629"/>
    <mergeCell ref="AJ628:AK628"/>
    <mergeCell ref="AO628:AO629"/>
    <mergeCell ref="AQ628:AR628"/>
    <mergeCell ref="AU628:AU629"/>
    <mergeCell ref="AW628:AX628"/>
    <mergeCell ref="BB628:BB629"/>
    <mergeCell ref="BD628:BE628"/>
    <mergeCell ref="BH628:BH629"/>
    <mergeCell ref="BJ628:BK628"/>
    <mergeCell ref="D629:E629"/>
    <mergeCell ref="J629:K629"/>
    <mergeCell ref="Q629:R629"/>
    <mergeCell ref="W629:X629"/>
    <mergeCell ref="AD629:AE629"/>
    <mergeCell ref="AJ629:AK629"/>
    <mergeCell ref="AQ629:AR629"/>
    <mergeCell ref="AW629:AX629"/>
    <mergeCell ref="BD629:BE629"/>
    <mergeCell ref="BJ629:BK629"/>
    <mergeCell ref="B630:B631"/>
    <mergeCell ref="D630:E630"/>
    <mergeCell ref="H630:H631"/>
    <mergeCell ref="J630:K630"/>
    <mergeCell ref="O630:O631"/>
    <mergeCell ref="Q630:R630"/>
    <mergeCell ref="U630:U631"/>
    <mergeCell ref="W630:X630"/>
    <mergeCell ref="AB630:AB631"/>
    <mergeCell ref="AD630:AE630"/>
    <mergeCell ref="AH630:AH631"/>
    <mergeCell ref="AJ630:AK630"/>
    <mergeCell ref="AO630:AO631"/>
    <mergeCell ref="AQ630:AR630"/>
    <mergeCell ref="AU630:AU631"/>
    <mergeCell ref="AW630:AX630"/>
    <mergeCell ref="BB630:BB631"/>
    <mergeCell ref="BD630:BE630"/>
    <mergeCell ref="BH630:BH631"/>
    <mergeCell ref="BJ630:BK630"/>
    <mergeCell ref="D631:E631"/>
    <mergeCell ref="J631:K631"/>
    <mergeCell ref="Q631:R631"/>
    <mergeCell ref="W631:X631"/>
    <mergeCell ref="AD631:AE631"/>
    <mergeCell ref="AJ631:AK631"/>
    <mergeCell ref="AQ631:AR631"/>
    <mergeCell ref="AW631:AX631"/>
    <mergeCell ref="BD631:BE631"/>
    <mergeCell ref="BJ631:BK631"/>
    <mergeCell ref="B632:B633"/>
    <mergeCell ref="D632:E632"/>
    <mergeCell ref="H632:H633"/>
    <mergeCell ref="J632:K632"/>
    <mergeCell ref="O632:O633"/>
    <mergeCell ref="Q632:R632"/>
    <mergeCell ref="U632:U633"/>
    <mergeCell ref="W632:X632"/>
    <mergeCell ref="AB632:AB633"/>
    <mergeCell ref="AD632:AE632"/>
    <mergeCell ref="AH632:AH633"/>
    <mergeCell ref="AJ632:AK632"/>
    <mergeCell ref="AO632:AO633"/>
    <mergeCell ref="AQ632:AR632"/>
    <mergeCell ref="AU632:AU633"/>
    <mergeCell ref="AW632:AX632"/>
    <mergeCell ref="BB632:BB633"/>
    <mergeCell ref="BD632:BE632"/>
    <mergeCell ref="BH632:BH633"/>
    <mergeCell ref="BJ632:BK632"/>
    <mergeCell ref="D633:E633"/>
    <mergeCell ref="J633:K633"/>
    <mergeCell ref="Q633:R633"/>
    <mergeCell ref="W633:X633"/>
    <mergeCell ref="AD633:AE633"/>
    <mergeCell ref="AJ633:AK633"/>
    <mergeCell ref="AQ633:AR633"/>
    <mergeCell ref="AW633:AX633"/>
    <mergeCell ref="BD633:BE633"/>
    <mergeCell ref="BJ633:BK633"/>
    <mergeCell ref="B634:B635"/>
    <mergeCell ref="D634:E634"/>
    <mergeCell ref="H634:H635"/>
    <mergeCell ref="J634:K634"/>
    <mergeCell ref="O634:O635"/>
    <mergeCell ref="Q634:R634"/>
    <mergeCell ref="U634:U635"/>
    <mergeCell ref="W634:X634"/>
    <mergeCell ref="AB634:AB635"/>
    <mergeCell ref="AD634:AE634"/>
    <mergeCell ref="AH634:AH635"/>
    <mergeCell ref="AJ634:AK634"/>
    <mergeCell ref="AO634:AO635"/>
    <mergeCell ref="AQ634:AR634"/>
    <mergeCell ref="AU634:AU635"/>
    <mergeCell ref="AW634:AX634"/>
    <mergeCell ref="BB634:BB635"/>
    <mergeCell ref="BD634:BE634"/>
    <mergeCell ref="BH634:BH635"/>
    <mergeCell ref="BJ634:BK634"/>
    <mergeCell ref="D635:E635"/>
    <mergeCell ref="J635:K635"/>
    <mergeCell ref="Q635:R635"/>
    <mergeCell ref="W635:X635"/>
    <mergeCell ref="AD635:AE635"/>
    <mergeCell ref="AJ635:AK635"/>
    <mergeCell ref="AQ635:AR635"/>
    <mergeCell ref="AW635:AX635"/>
    <mergeCell ref="BD635:BE635"/>
    <mergeCell ref="BJ635:BK635"/>
    <mergeCell ref="B636:C636"/>
    <mergeCell ref="D636:E636"/>
    <mergeCell ref="F636:G636"/>
    <mergeCell ref="H636:I636"/>
    <mergeCell ref="J636:K636"/>
    <mergeCell ref="L636:M636"/>
    <mergeCell ref="O636:P636"/>
    <mergeCell ref="Q636:R636"/>
    <mergeCell ref="S636:T636"/>
    <mergeCell ref="U636:V636"/>
    <mergeCell ref="W636:X636"/>
    <mergeCell ref="Y636:Z636"/>
    <mergeCell ref="AB636:AC636"/>
    <mergeCell ref="AD636:AE636"/>
    <mergeCell ref="AF636:AG636"/>
    <mergeCell ref="AH636:AI636"/>
    <mergeCell ref="AJ636:AK636"/>
    <mergeCell ref="AL636:AM636"/>
    <mergeCell ref="AO636:AP636"/>
    <mergeCell ref="AQ636:AR636"/>
    <mergeCell ref="AS636:AT636"/>
    <mergeCell ref="AU636:AV636"/>
    <mergeCell ref="AW636:AX636"/>
    <mergeCell ref="AY636:AZ636"/>
    <mergeCell ref="BB636:BC636"/>
    <mergeCell ref="BD636:BE636"/>
    <mergeCell ref="BF636:BG636"/>
    <mergeCell ref="BH636:BI636"/>
    <mergeCell ref="BJ636:BK636"/>
    <mergeCell ref="BL636:BM636"/>
    <mergeCell ref="A638:D638"/>
    <mergeCell ref="E638:K638"/>
    <mergeCell ref="L638:P638"/>
    <mergeCell ref="Q638:V638"/>
    <mergeCell ref="W638:Y638"/>
    <mergeCell ref="AA638:AE638"/>
    <mergeCell ref="A639:I639"/>
    <mergeCell ref="J639:K639"/>
    <mergeCell ref="L639:T639"/>
    <mergeCell ref="U639:V639"/>
    <mergeCell ref="Y639:Z639"/>
    <mergeCell ref="AD639:AG639"/>
    <mergeCell ref="AI639:BA639"/>
    <mergeCell ref="BC639:BM639"/>
    <mergeCell ref="A640:I640"/>
    <mergeCell ref="J640:K640"/>
    <mergeCell ref="L640:T640"/>
    <mergeCell ref="U640:V640"/>
    <mergeCell ref="Y640:Z640"/>
    <mergeCell ref="AD640:AG640"/>
    <mergeCell ref="AI640:BA640"/>
    <mergeCell ref="BC640:BE640"/>
    <mergeCell ref="BF640:BH640"/>
    <mergeCell ref="BI640:BJ640"/>
    <mergeCell ref="BK640:BM640"/>
    <mergeCell ref="A641:I641"/>
    <mergeCell ref="J641:K641"/>
    <mergeCell ref="L641:T641"/>
    <mergeCell ref="U641:V641"/>
    <mergeCell ref="Y641:Z641"/>
    <mergeCell ref="AD641:AG641"/>
    <mergeCell ref="AI641:BA641"/>
    <mergeCell ref="BC641:BE641"/>
    <mergeCell ref="A642:I642"/>
    <mergeCell ref="J642:K642"/>
    <mergeCell ref="L642:T642"/>
    <mergeCell ref="U642:V642"/>
    <mergeCell ref="Y642:Z642"/>
    <mergeCell ref="AD642:AG642"/>
    <mergeCell ref="AI642:BA642"/>
    <mergeCell ref="BC642:BE642"/>
    <mergeCell ref="A643:I643"/>
    <mergeCell ref="J643:K643"/>
    <mergeCell ref="L643:T643"/>
    <mergeCell ref="U643:V643"/>
    <mergeCell ref="Y643:Z643"/>
    <mergeCell ref="AD643:AG643"/>
    <mergeCell ref="AI643:BA643"/>
    <mergeCell ref="BC643:BE643"/>
    <mergeCell ref="A644:I644"/>
    <mergeCell ref="J644:K644"/>
    <mergeCell ref="L644:T644"/>
    <mergeCell ref="U644:V644"/>
    <mergeCell ref="Y644:Z644"/>
    <mergeCell ref="AD644:AG644"/>
    <mergeCell ref="AI644:BA644"/>
    <mergeCell ref="BC644:BE644"/>
    <mergeCell ref="A645:I645"/>
    <mergeCell ref="J645:K645"/>
    <mergeCell ref="L645:T645"/>
    <mergeCell ref="U645:V645"/>
    <mergeCell ref="Y645:Z645"/>
    <mergeCell ref="AD645:AG645"/>
    <mergeCell ref="AI645:BA645"/>
    <mergeCell ref="BC645:BE645"/>
    <mergeCell ref="A646:I646"/>
    <mergeCell ref="J646:K646"/>
    <mergeCell ref="L646:T646"/>
    <mergeCell ref="U646:V646"/>
    <mergeCell ref="Y646:Z646"/>
    <mergeCell ref="AD646:AG646"/>
    <mergeCell ref="AI646:BA646"/>
    <mergeCell ref="BC646:BE646"/>
    <mergeCell ref="A647:I647"/>
    <mergeCell ref="J647:K647"/>
    <mergeCell ref="L647:T647"/>
    <mergeCell ref="U647:V647"/>
    <mergeCell ref="Y647:Z647"/>
    <mergeCell ref="AD647:AG647"/>
    <mergeCell ref="AI647:BA647"/>
    <mergeCell ref="BC647:BJ647"/>
    <mergeCell ref="BK647:BM647"/>
    <mergeCell ref="A648:I648"/>
    <mergeCell ref="J648:K648"/>
    <mergeCell ref="L648:T648"/>
    <mergeCell ref="U648:V648"/>
    <mergeCell ref="Y648:Z648"/>
    <mergeCell ref="AD648:AG648"/>
    <mergeCell ref="AI648:BA648"/>
    <mergeCell ref="BC648:BJ648"/>
    <mergeCell ref="BK648:BM648"/>
    <mergeCell ref="A649:I649"/>
    <mergeCell ref="J649:K649"/>
    <mergeCell ref="L649:T649"/>
    <mergeCell ref="U649:V649"/>
    <mergeCell ref="Y649:Z649"/>
    <mergeCell ref="AD649:AG649"/>
    <mergeCell ref="AI649:BA649"/>
    <mergeCell ref="BC649:BM649"/>
    <mergeCell ref="A650:I650"/>
    <mergeCell ref="J650:K650"/>
    <mergeCell ref="L650:T650"/>
    <mergeCell ref="U650:V650"/>
    <mergeCell ref="W650:AG656"/>
    <mergeCell ref="A651:I651"/>
    <mergeCell ref="J651:K651"/>
    <mergeCell ref="L651:T651"/>
    <mergeCell ref="U651:V651"/>
    <mergeCell ref="AI651:BA651"/>
    <mergeCell ref="BC651:BM651"/>
    <mergeCell ref="A652:B652"/>
    <mergeCell ref="C652:I652"/>
    <mergeCell ref="J652:K652"/>
    <mergeCell ref="L652:M652"/>
    <mergeCell ref="N652:T652"/>
    <mergeCell ref="U652:V652"/>
    <mergeCell ref="AI652:AU652"/>
    <mergeCell ref="A653:B653"/>
    <mergeCell ref="C653:I653"/>
    <mergeCell ref="J653:K653"/>
    <mergeCell ref="L653:M653"/>
    <mergeCell ref="N653:T653"/>
    <mergeCell ref="U653:V653"/>
    <mergeCell ref="AI653:AN654"/>
    <mergeCell ref="AV653:BA653"/>
    <mergeCell ref="A654:B654"/>
    <mergeCell ref="C654:K654"/>
    <mergeCell ref="N654:V654"/>
    <mergeCell ref="AV654:BA654"/>
    <mergeCell ref="A655:B655"/>
    <mergeCell ref="C655:K655"/>
    <mergeCell ref="N655:V655"/>
    <mergeCell ref="AI655:AN656"/>
    <mergeCell ref="AV655:BA655"/>
    <mergeCell ref="A656:B656"/>
    <mergeCell ref="C656:K656"/>
    <mergeCell ref="N656:V656"/>
    <mergeCell ref="AV656:BA656"/>
    <mergeCell ref="AQ657:BE657"/>
    <mergeCell ref="BJ657:BM658"/>
    <mergeCell ref="AM658:AP658"/>
    <mergeCell ref="AQ658:BE658"/>
    <mergeCell ref="O659:W659"/>
    <mergeCell ref="X659:AA659"/>
    <mergeCell ref="AB659:AJ659"/>
    <mergeCell ref="AQ659:BE659"/>
    <mergeCell ref="BJ659:BJ661"/>
    <mergeCell ref="BK659:BK661"/>
    <mergeCell ref="BL659:BM661"/>
    <mergeCell ref="F661:J661"/>
    <mergeCell ref="M661:O661"/>
    <mergeCell ref="R661:U661"/>
    <mergeCell ref="V661:AK661"/>
    <mergeCell ref="AQ661:BD661"/>
    <mergeCell ref="B663:G663"/>
    <mergeCell ref="H663:M663"/>
    <mergeCell ref="O663:T663"/>
    <mergeCell ref="U663:Z663"/>
    <mergeCell ref="AB663:AG663"/>
    <mergeCell ref="AH663:AM663"/>
    <mergeCell ref="AO663:AT663"/>
    <mergeCell ref="AU663:AZ663"/>
    <mergeCell ref="BB663:BG663"/>
    <mergeCell ref="BH663:BM663"/>
    <mergeCell ref="B664:G664"/>
    <mergeCell ref="H664:M664"/>
    <mergeCell ref="O664:T664"/>
    <mergeCell ref="U664:Z664"/>
    <mergeCell ref="AB664:AG664"/>
    <mergeCell ref="AH664:AM664"/>
    <mergeCell ref="AO664:AT664"/>
    <mergeCell ref="AU664:AZ664"/>
    <mergeCell ref="BB664:BG664"/>
    <mergeCell ref="BH664:BM664"/>
    <mergeCell ref="A665:A676"/>
    <mergeCell ref="B665:B666"/>
    <mergeCell ref="D665:E665"/>
    <mergeCell ref="F665:F676"/>
    <mergeCell ref="G665:G676"/>
    <mergeCell ref="H665:H666"/>
    <mergeCell ref="J665:K665"/>
    <mergeCell ref="L665:L676"/>
    <mergeCell ref="M665:M676"/>
    <mergeCell ref="O665:O666"/>
    <mergeCell ref="Q665:R665"/>
    <mergeCell ref="S665:S676"/>
    <mergeCell ref="T665:T676"/>
    <mergeCell ref="U665:U666"/>
    <mergeCell ref="W665:X665"/>
    <mergeCell ref="Y665:Y676"/>
    <mergeCell ref="Z665:Z676"/>
    <mergeCell ref="AB665:AB666"/>
    <mergeCell ref="AD665:AE665"/>
    <mergeCell ref="AF665:AF676"/>
    <mergeCell ref="AG665:AG676"/>
    <mergeCell ref="AH665:AH666"/>
    <mergeCell ref="AJ665:AK665"/>
    <mergeCell ref="AL665:AL676"/>
    <mergeCell ref="AM665:AM676"/>
    <mergeCell ref="AO665:AO666"/>
    <mergeCell ref="AQ665:AR665"/>
    <mergeCell ref="AS665:AS676"/>
    <mergeCell ref="AT665:AT676"/>
    <mergeCell ref="AU665:AU666"/>
    <mergeCell ref="AW665:AX665"/>
    <mergeCell ref="AY665:AY676"/>
    <mergeCell ref="AZ665:AZ676"/>
    <mergeCell ref="BB665:BB666"/>
    <mergeCell ref="BD665:BE665"/>
    <mergeCell ref="BF665:BF676"/>
    <mergeCell ref="BG665:BG676"/>
    <mergeCell ref="BH665:BH666"/>
    <mergeCell ref="BJ665:BK665"/>
    <mergeCell ref="BL665:BL676"/>
    <mergeCell ref="BM665:BM676"/>
    <mergeCell ref="D666:E666"/>
    <mergeCell ref="J666:K666"/>
    <mergeCell ref="Q666:R666"/>
    <mergeCell ref="W666:X666"/>
    <mergeCell ref="AD666:AE666"/>
    <mergeCell ref="AJ666:AK666"/>
    <mergeCell ref="AQ666:AR666"/>
    <mergeCell ref="AW666:AX666"/>
    <mergeCell ref="BD666:BE666"/>
    <mergeCell ref="BJ666:BK666"/>
    <mergeCell ref="B667:B668"/>
    <mergeCell ref="D667:E667"/>
    <mergeCell ref="H667:H668"/>
    <mergeCell ref="J667:K667"/>
    <mergeCell ref="O667:O668"/>
    <mergeCell ref="Q667:R667"/>
    <mergeCell ref="U667:U668"/>
    <mergeCell ref="W667:X667"/>
    <mergeCell ref="AB667:AB668"/>
    <mergeCell ref="AD667:AE667"/>
    <mergeCell ref="AH667:AH668"/>
    <mergeCell ref="AJ667:AK667"/>
    <mergeCell ref="AO667:AO668"/>
    <mergeCell ref="AQ667:AR667"/>
    <mergeCell ref="AU667:AU668"/>
    <mergeCell ref="AW667:AX667"/>
    <mergeCell ref="BB667:BB668"/>
    <mergeCell ref="BD667:BE667"/>
    <mergeCell ref="BH667:BH668"/>
    <mergeCell ref="BJ667:BK667"/>
    <mergeCell ref="D668:E668"/>
    <mergeCell ref="J668:K668"/>
    <mergeCell ref="Q668:R668"/>
    <mergeCell ref="W668:X668"/>
    <mergeCell ref="AD668:AE668"/>
    <mergeCell ref="AJ668:AK668"/>
    <mergeCell ref="AQ668:AR668"/>
    <mergeCell ref="AW668:AX668"/>
    <mergeCell ref="BD668:BE668"/>
    <mergeCell ref="BJ668:BK668"/>
    <mergeCell ref="B669:B670"/>
    <mergeCell ref="D669:E669"/>
    <mergeCell ref="H669:H670"/>
    <mergeCell ref="J669:K669"/>
    <mergeCell ref="O669:O670"/>
    <mergeCell ref="Q669:R669"/>
    <mergeCell ref="U669:U670"/>
    <mergeCell ref="W669:X669"/>
    <mergeCell ref="AB669:AB670"/>
    <mergeCell ref="AD669:AE669"/>
    <mergeCell ref="AH669:AH670"/>
    <mergeCell ref="AJ669:AK669"/>
    <mergeCell ref="AO669:AO670"/>
    <mergeCell ref="AQ669:AR669"/>
    <mergeCell ref="AU669:AU670"/>
    <mergeCell ref="AW669:AX669"/>
    <mergeCell ref="BB669:BB670"/>
    <mergeCell ref="BD669:BE669"/>
    <mergeCell ref="BH669:BH670"/>
    <mergeCell ref="BJ669:BK669"/>
    <mergeCell ref="D670:E670"/>
    <mergeCell ref="J670:K670"/>
    <mergeCell ref="Q670:R670"/>
    <mergeCell ref="W670:X670"/>
    <mergeCell ref="AD670:AE670"/>
    <mergeCell ref="AJ670:AK670"/>
    <mergeCell ref="AQ670:AR670"/>
    <mergeCell ref="AW670:AX670"/>
    <mergeCell ref="BD670:BE670"/>
    <mergeCell ref="BJ670:BK670"/>
    <mergeCell ref="B671:B672"/>
    <mergeCell ref="D671:E671"/>
    <mergeCell ref="H671:H672"/>
    <mergeCell ref="J671:K671"/>
    <mergeCell ref="O671:O672"/>
    <mergeCell ref="Q671:R671"/>
    <mergeCell ref="U671:U672"/>
    <mergeCell ref="W671:X671"/>
    <mergeCell ref="AB671:AB672"/>
    <mergeCell ref="AD671:AE671"/>
    <mergeCell ref="AH671:AH672"/>
    <mergeCell ref="AJ671:AK671"/>
    <mergeCell ref="AO671:AO672"/>
    <mergeCell ref="AQ671:AR671"/>
    <mergeCell ref="AU671:AU672"/>
    <mergeCell ref="AW671:AX671"/>
    <mergeCell ref="BB671:BB672"/>
    <mergeCell ref="BD671:BE671"/>
    <mergeCell ref="BH671:BH672"/>
    <mergeCell ref="BJ671:BK671"/>
    <mergeCell ref="D672:E672"/>
    <mergeCell ref="J672:K672"/>
    <mergeCell ref="Q672:R672"/>
    <mergeCell ref="W672:X672"/>
    <mergeCell ref="AD672:AE672"/>
    <mergeCell ref="AJ672:AK672"/>
    <mergeCell ref="AQ672:AR672"/>
    <mergeCell ref="AW672:AX672"/>
    <mergeCell ref="BD672:BE672"/>
    <mergeCell ref="BJ672:BK672"/>
    <mergeCell ref="B673:B674"/>
    <mergeCell ref="D673:E673"/>
    <mergeCell ref="H673:H674"/>
    <mergeCell ref="J673:K673"/>
    <mergeCell ref="O673:O674"/>
    <mergeCell ref="Q673:R673"/>
    <mergeCell ref="U673:U674"/>
    <mergeCell ref="W673:X673"/>
    <mergeCell ref="AB673:AB674"/>
    <mergeCell ref="AD673:AE673"/>
    <mergeCell ref="AH673:AH674"/>
    <mergeCell ref="AJ673:AK673"/>
    <mergeCell ref="AO673:AO674"/>
    <mergeCell ref="AQ673:AR673"/>
    <mergeCell ref="AU673:AU674"/>
    <mergeCell ref="AW673:AX673"/>
    <mergeCell ref="BB673:BB674"/>
    <mergeCell ref="BD673:BE673"/>
    <mergeCell ref="BH673:BH674"/>
    <mergeCell ref="BJ673:BK673"/>
    <mergeCell ref="D674:E674"/>
    <mergeCell ref="J674:K674"/>
    <mergeCell ref="Q674:R674"/>
    <mergeCell ref="W674:X674"/>
    <mergeCell ref="AD674:AE674"/>
    <mergeCell ref="AJ674:AK674"/>
    <mergeCell ref="AQ674:AR674"/>
    <mergeCell ref="AW674:AX674"/>
    <mergeCell ref="BD674:BE674"/>
    <mergeCell ref="BJ674:BK674"/>
    <mergeCell ref="B675:B676"/>
    <mergeCell ref="D675:E675"/>
    <mergeCell ref="H675:H676"/>
    <mergeCell ref="J675:K675"/>
    <mergeCell ref="O675:O676"/>
    <mergeCell ref="Q675:R675"/>
    <mergeCell ref="U675:U676"/>
    <mergeCell ref="W675:X675"/>
    <mergeCell ref="AB675:AB676"/>
    <mergeCell ref="AD675:AE675"/>
    <mergeCell ref="AH675:AH676"/>
    <mergeCell ref="AJ675:AK675"/>
    <mergeCell ref="AO675:AO676"/>
    <mergeCell ref="AQ675:AR675"/>
    <mergeCell ref="AU675:AU676"/>
    <mergeCell ref="AW675:AX675"/>
    <mergeCell ref="BB675:BB676"/>
    <mergeCell ref="BD675:BE675"/>
    <mergeCell ref="BH675:BH676"/>
    <mergeCell ref="BJ675:BK675"/>
    <mergeCell ref="D676:E676"/>
    <mergeCell ref="J676:K676"/>
    <mergeCell ref="Q676:R676"/>
    <mergeCell ref="W676:X676"/>
    <mergeCell ref="AD676:AE676"/>
    <mergeCell ref="AJ676:AK676"/>
    <mergeCell ref="AQ676:AR676"/>
    <mergeCell ref="AW676:AX676"/>
    <mergeCell ref="BD676:BE676"/>
    <mergeCell ref="BJ676:BK676"/>
    <mergeCell ref="B677:C677"/>
    <mergeCell ref="D677:E677"/>
    <mergeCell ref="F677:G677"/>
    <mergeCell ref="H677:I677"/>
    <mergeCell ref="J677:K677"/>
    <mergeCell ref="L677:M677"/>
    <mergeCell ref="O677:P677"/>
    <mergeCell ref="Q677:R677"/>
    <mergeCell ref="S677:T677"/>
    <mergeCell ref="U677:V677"/>
    <mergeCell ref="W677:X677"/>
    <mergeCell ref="Y677:Z677"/>
    <mergeCell ref="AB677:AC677"/>
    <mergeCell ref="AD677:AE677"/>
    <mergeCell ref="AF677:AG677"/>
    <mergeCell ref="AH677:AI677"/>
    <mergeCell ref="AJ677:AK677"/>
    <mergeCell ref="AL677:AM677"/>
    <mergeCell ref="AO677:AP677"/>
    <mergeCell ref="AQ677:AR677"/>
    <mergeCell ref="AS677:AT677"/>
    <mergeCell ref="AU677:AV677"/>
    <mergeCell ref="AW677:AX677"/>
    <mergeCell ref="AY677:AZ677"/>
    <mergeCell ref="BB677:BC677"/>
    <mergeCell ref="BD677:BE677"/>
    <mergeCell ref="BF677:BG677"/>
    <mergeCell ref="BH677:BI677"/>
    <mergeCell ref="BJ677:BK677"/>
    <mergeCell ref="BL677:BM677"/>
    <mergeCell ref="A679:D679"/>
    <mergeCell ref="E679:K679"/>
    <mergeCell ref="L679:P679"/>
    <mergeCell ref="Q679:V679"/>
    <mergeCell ref="W679:Y679"/>
    <mergeCell ref="AA679:AE679"/>
    <mergeCell ref="A680:I680"/>
    <mergeCell ref="J680:K680"/>
    <mergeCell ref="L680:T680"/>
    <mergeCell ref="U680:V680"/>
    <mergeCell ref="Y680:Z680"/>
    <mergeCell ref="AD680:AG680"/>
    <mergeCell ref="AI680:BA680"/>
    <mergeCell ref="BC680:BM680"/>
    <mergeCell ref="A681:I681"/>
    <mergeCell ref="J681:K681"/>
    <mergeCell ref="L681:T681"/>
    <mergeCell ref="U681:V681"/>
    <mergeCell ref="Y681:Z681"/>
    <mergeCell ref="AD681:AG681"/>
    <mergeCell ref="AI681:BA681"/>
    <mergeCell ref="BC681:BE681"/>
    <mergeCell ref="BF681:BH681"/>
    <mergeCell ref="BI681:BJ681"/>
    <mergeCell ref="BK681:BM681"/>
    <mergeCell ref="A682:I682"/>
    <mergeCell ref="J682:K682"/>
    <mergeCell ref="L682:T682"/>
    <mergeCell ref="U682:V682"/>
    <mergeCell ref="Y682:Z682"/>
    <mergeCell ref="AD682:AG682"/>
    <mergeCell ref="AI682:BA682"/>
    <mergeCell ref="BC682:BE682"/>
    <mergeCell ref="A683:I683"/>
    <mergeCell ref="J683:K683"/>
    <mergeCell ref="L683:T683"/>
    <mergeCell ref="U683:V683"/>
    <mergeCell ref="Y683:Z683"/>
    <mergeCell ref="AD683:AG683"/>
    <mergeCell ref="AI683:BA683"/>
    <mergeCell ref="BC683:BE683"/>
    <mergeCell ref="A684:I684"/>
    <mergeCell ref="J684:K684"/>
    <mergeCell ref="L684:T684"/>
    <mergeCell ref="U684:V684"/>
    <mergeCell ref="Y684:Z684"/>
    <mergeCell ref="AD684:AG684"/>
    <mergeCell ref="AI684:BA684"/>
    <mergeCell ref="BC684:BE684"/>
    <mergeCell ref="A685:I685"/>
    <mergeCell ref="J685:K685"/>
    <mergeCell ref="L685:T685"/>
    <mergeCell ref="U685:V685"/>
    <mergeCell ref="Y685:Z685"/>
    <mergeCell ref="AD685:AG685"/>
    <mergeCell ref="AI685:BA685"/>
    <mergeCell ref="BC685:BE685"/>
    <mergeCell ref="A686:I686"/>
    <mergeCell ref="J686:K686"/>
    <mergeCell ref="L686:T686"/>
    <mergeCell ref="U686:V686"/>
    <mergeCell ref="Y686:Z686"/>
    <mergeCell ref="AD686:AG686"/>
    <mergeCell ref="AI686:BA686"/>
    <mergeCell ref="BC686:BE686"/>
    <mergeCell ref="A687:I687"/>
    <mergeCell ref="J687:K687"/>
    <mergeCell ref="L687:T687"/>
    <mergeCell ref="U687:V687"/>
    <mergeCell ref="Y687:Z687"/>
    <mergeCell ref="AD687:AG687"/>
    <mergeCell ref="AI687:BA687"/>
    <mergeCell ref="BC687:BE687"/>
    <mergeCell ref="A688:I688"/>
    <mergeCell ref="J688:K688"/>
    <mergeCell ref="L688:T688"/>
    <mergeCell ref="U688:V688"/>
    <mergeCell ref="Y688:Z688"/>
    <mergeCell ref="AD688:AG688"/>
    <mergeCell ref="AI688:BA688"/>
    <mergeCell ref="BC688:BJ688"/>
    <mergeCell ref="BK688:BM688"/>
    <mergeCell ref="A689:I689"/>
    <mergeCell ref="J689:K689"/>
    <mergeCell ref="L689:T689"/>
    <mergeCell ref="U689:V689"/>
    <mergeCell ref="Y689:Z689"/>
    <mergeCell ref="AD689:AG689"/>
    <mergeCell ref="AI689:BA689"/>
    <mergeCell ref="BC689:BJ689"/>
    <mergeCell ref="BK689:BM689"/>
    <mergeCell ref="A690:I690"/>
    <mergeCell ref="J690:K690"/>
    <mergeCell ref="L690:T690"/>
    <mergeCell ref="U690:V690"/>
    <mergeCell ref="Y690:Z690"/>
    <mergeCell ref="AD690:AG690"/>
    <mergeCell ref="AI690:BA690"/>
    <mergeCell ref="BC690:BM690"/>
    <mergeCell ref="A691:I691"/>
    <mergeCell ref="J691:K691"/>
    <mergeCell ref="L691:T691"/>
    <mergeCell ref="U691:V691"/>
    <mergeCell ref="W691:AG697"/>
    <mergeCell ref="A692:I692"/>
    <mergeCell ref="J692:K692"/>
    <mergeCell ref="L692:T692"/>
    <mergeCell ref="U692:V692"/>
    <mergeCell ref="AI692:BA692"/>
    <mergeCell ref="BC692:BM692"/>
    <mergeCell ref="A693:B693"/>
    <mergeCell ref="C693:I693"/>
    <mergeCell ref="J693:K693"/>
    <mergeCell ref="L693:M693"/>
    <mergeCell ref="N693:T693"/>
    <mergeCell ref="U693:V693"/>
    <mergeCell ref="AI693:AU693"/>
    <mergeCell ref="A694:B694"/>
    <mergeCell ref="C694:I694"/>
    <mergeCell ref="J694:K694"/>
    <mergeCell ref="L694:M694"/>
    <mergeCell ref="N694:T694"/>
    <mergeCell ref="U694:V694"/>
    <mergeCell ref="AI694:AN695"/>
    <mergeCell ref="AV694:BA694"/>
    <mergeCell ref="A695:B695"/>
    <mergeCell ref="C695:K695"/>
    <mergeCell ref="N695:V695"/>
    <mergeCell ref="AV695:BA695"/>
    <mergeCell ref="A696:B696"/>
    <mergeCell ref="C696:K696"/>
    <mergeCell ref="N696:V696"/>
    <mergeCell ref="AI696:AN697"/>
    <mergeCell ref="AV696:BA696"/>
    <mergeCell ref="A697:B697"/>
    <mergeCell ref="C697:K697"/>
    <mergeCell ref="N697:V697"/>
    <mergeCell ref="AV697:BA697"/>
    <mergeCell ref="AQ698:BE698"/>
    <mergeCell ref="BJ698:BM699"/>
    <mergeCell ref="AM699:AP699"/>
    <mergeCell ref="AQ699:BE699"/>
    <mergeCell ref="O700:W700"/>
    <mergeCell ref="X700:AA700"/>
    <mergeCell ref="AB700:AJ700"/>
    <mergeCell ref="AQ700:BE700"/>
    <mergeCell ref="BJ700:BJ702"/>
    <mergeCell ref="BK700:BK702"/>
    <mergeCell ref="BL700:BM702"/>
    <mergeCell ref="F702:J702"/>
    <mergeCell ref="M702:O702"/>
    <mergeCell ref="R702:U702"/>
    <mergeCell ref="V702:AK702"/>
    <mergeCell ref="AQ702:BD702"/>
    <mergeCell ref="B704:G704"/>
    <mergeCell ref="H704:M704"/>
    <mergeCell ref="O704:T704"/>
    <mergeCell ref="U704:Z704"/>
    <mergeCell ref="AB704:AG704"/>
    <mergeCell ref="AH704:AM704"/>
    <mergeCell ref="AO704:AT704"/>
    <mergeCell ref="AU704:AZ704"/>
    <mergeCell ref="BB704:BG704"/>
    <mergeCell ref="BH704:BM704"/>
    <mergeCell ref="B705:G705"/>
    <mergeCell ref="H705:M705"/>
    <mergeCell ref="O705:T705"/>
    <mergeCell ref="U705:Z705"/>
    <mergeCell ref="AB705:AG705"/>
    <mergeCell ref="AH705:AM705"/>
    <mergeCell ref="AO705:AT705"/>
    <mergeCell ref="AU705:AZ705"/>
    <mergeCell ref="BB705:BG705"/>
    <mergeCell ref="BH705:BM705"/>
    <mergeCell ref="A706:A717"/>
    <mergeCell ref="B706:B707"/>
    <mergeCell ref="D706:E706"/>
    <mergeCell ref="F706:F717"/>
    <mergeCell ref="G706:G717"/>
    <mergeCell ref="H706:H707"/>
    <mergeCell ref="J706:K706"/>
    <mergeCell ref="L706:L717"/>
    <mergeCell ref="M706:M717"/>
    <mergeCell ref="O706:O707"/>
    <mergeCell ref="Q706:R706"/>
    <mergeCell ref="S706:S717"/>
    <mergeCell ref="T706:T717"/>
    <mergeCell ref="U706:U707"/>
    <mergeCell ref="W706:X706"/>
    <mergeCell ref="Y706:Y717"/>
    <mergeCell ref="Z706:Z717"/>
    <mergeCell ref="AB706:AB707"/>
    <mergeCell ref="AD706:AE706"/>
    <mergeCell ref="AF706:AF717"/>
    <mergeCell ref="AG706:AG717"/>
    <mergeCell ref="AH706:AH707"/>
    <mergeCell ref="AJ706:AK706"/>
    <mergeCell ref="AL706:AL717"/>
    <mergeCell ref="AM706:AM717"/>
    <mergeCell ref="AO706:AO707"/>
    <mergeCell ref="AQ706:AR706"/>
    <mergeCell ref="AS706:AS717"/>
    <mergeCell ref="AT706:AT717"/>
    <mergeCell ref="AU706:AU707"/>
    <mergeCell ref="AW706:AX706"/>
    <mergeCell ref="AY706:AY717"/>
    <mergeCell ref="AZ706:AZ717"/>
    <mergeCell ref="BB706:BB707"/>
    <mergeCell ref="BD706:BE706"/>
    <mergeCell ref="BF706:BF717"/>
    <mergeCell ref="BG706:BG717"/>
    <mergeCell ref="BH706:BH707"/>
    <mergeCell ref="BJ706:BK706"/>
    <mergeCell ref="BL706:BL717"/>
    <mergeCell ref="BM706:BM717"/>
    <mergeCell ref="D707:E707"/>
    <mergeCell ref="J707:K707"/>
    <mergeCell ref="Q707:R707"/>
    <mergeCell ref="W707:X707"/>
    <mergeCell ref="AD707:AE707"/>
    <mergeCell ref="AJ707:AK707"/>
    <mergeCell ref="AQ707:AR707"/>
    <mergeCell ref="AW707:AX707"/>
    <mergeCell ref="BD707:BE707"/>
    <mergeCell ref="BJ707:BK707"/>
    <mergeCell ref="B708:B709"/>
    <mergeCell ref="D708:E708"/>
    <mergeCell ref="H708:H709"/>
    <mergeCell ref="J708:K708"/>
    <mergeCell ref="O708:O709"/>
    <mergeCell ref="Q708:R708"/>
    <mergeCell ref="U708:U709"/>
    <mergeCell ref="W708:X708"/>
    <mergeCell ref="AB708:AB709"/>
    <mergeCell ref="AD708:AE708"/>
    <mergeCell ref="AH708:AH709"/>
    <mergeCell ref="AJ708:AK708"/>
    <mergeCell ref="AO708:AO709"/>
    <mergeCell ref="AQ708:AR708"/>
    <mergeCell ref="AU708:AU709"/>
    <mergeCell ref="AW708:AX708"/>
    <mergeCell ref="BB708:BB709"/>
    <mergeCell ref="BD708:BE708"/>
    <mergeCell ref="BH708:BH709"/>
    <mergeCell ref="BJ708:BK708"/>
    <mergeCell ref="D709:E709"/>
    <mergeCell ref="J709:K709"/>
    <mergeCell ref="Q709:R709"/>
    <mergeCell ref="W709:X709"/>
    <mergeCell ref="AD709:AE709"/>
    <mergeCell ref="AJ709:AK709"/>
    <mergeCell ref="AQ709:AR709"/>
    <mergeCell ref="AW709:AX709"/>
    <mergeCell ref="BD709:BE709"/>
    <mergeCell ref="BJ709:BK709"/>
    <mergeCell ref="B710:B711"/>
    <mergeCell ref="D710:E710"/>
    <mergeCell ref="H710:H711"/>
    <mergeCell ref="J710:K710"/>
    <mergeCell ref="O710:O711"/>
    <mergeCell ref="Q710:R710"/>
    <mergeCell ref="U710:U711"/>
    <mergeCell ref="W710:X710"/>
    <mergeCell ref="AB710:AB711"/>
    <mergeCell ref="AD710:AE710"/>
    <mergeCell ref="AH710:AH711"/>
    <mergeCell ref="AJ710:AK710"/>
    <mergeCell ref="AO710:AO711"/>
    <mergeCell ref="AQ710:AR710"/>
    <mergeCell ref="AU710:AU711"/>
    <mergeCell ref="AW710:AX710"/>
    <mergeCell ref="BB710:BB711"/>
    <mergeCell ref="BD710:BE710"/>
    <mergeCell ref="BH710:BH711"/>
    <mergeCell ref="BJ710:BK710"/>
    <mergeCell ref="D711:E711"/>
    <mergeCell ref="J711:K711"/>
    <mergeCell ref="Q711:R711"/>
    <mergeCell ref="W711:X711"/>
    <mergeCell ref="AD711:AE711"/>
    <mergeCell ref="AJ711:AK711"/>
    <mergeCell ref="AQ711:AR711"/>
    <mergeCell ref="AW711:AX711"/>
    <mergeCell ref="BD711:BE711"/>
    <mergeCell ref="BJ711:BK711"/>
    <mergeCell ref="B712:B713"/>
    <mergeCell ref="D712:E712"/>
    <mergeCell ref="H712:H713"/>
    <mergeCell ref="J712:K712"/>
    <mergeCell ref="O712:O713"/>
    <mergeCell ref="Q712:R712"/>
    <mergeCell ref="U712:U713"/>
    <mergeCell ref="W712:X712"/>
    <mergeCell ref="AB712:AB713"/>
    <mergeCell ref="AD712:AE712"/>
    <mergeCell ref="AH712:AH713"/>
    <mergeCell ref="AJ712:AK712"/>
    <mergeCell ref="AO712:AO713"/>
    <mergeCell ref="AQ712:AR712"/>
    <mergeCell ref="AU712:AU713"/>
    <mergeCell ref="AW712:AX712"/>
    <mergeCell ref="BB712:BB713"/>
    <mergeCell ref="BD712:BE712"/>
    <mergeCell ref="BH712:BH713"/>
    <mergeCell ref="BJ712:BK712"/>
    <mergeCell ref="D713:E713"/>
    <mergeCell ref="J713:K713"/>
    <mergeCell ref="Q713:R713"/>
    <mergeCell ref="W713:X713"/>
    <mergeCell ref="AD713:AE713"/>
    <mergeCell ref="AJ713:AK713"/>
    <mergeCell ref="AQ713:AR713"/>
    <mergeCell ref="AW713:AX713"/>
    <mergeCell ref="BD713:BE713"/>
    <mergeCell ref="BJ713:BK713"/>
    <mergeCell ref="B714:B715"/>
    <mergeCell ref="D714:E714"/>
    <mergeCell ref="H714:H715"/>
    <mergeCell ref="J714:K714"/>
    <mergeCell ref="O714:O715"/>
    <mergeCell ref="Q714:R714"/>
    <mergeCell ref="U714:U715"/>
    <mergeCell ref="W714:X714"/>
    <mergeCell ref="AB714:AB715"/>
    <mergeCell ref="AD714:AE714"/>
    <mergeCell ref="AH714:AH715"/>
    <mergeCell ref="AJ714:AK714"/>
    <mergeCell ref="AO714:AO715"/>
    <mergeCell ref="AQ714:AR714"/>
    <mergeCell ref="AU714:AU715"/>
    <mergeCell ref="AW714:AX714"/>
    <mergeCell ref="BB714:BB715"/>
    <mergeCell ref="BD714:BE714"/>
    <mergeCell ref="BH714:BH715"/>
    <mergeCell ref="BJ714:BK714"/>
    <mergeCell ref="D715:E715"/>
    <mergeCell ref="J715:K715"/>
    <mergeCell ref="Q715:R715"/>
    <mergeCell ref="W715:X715"/>
    <mergeCell ref="AD715:AE715"/>
    <mergeCell ref="AJ715:AK715"/>
    <mergeCell ref="AQ715:AR715"/>
    <mergeCell ref="AW715:AX715"/>
    <mergeCell ref="BD715:BE715"/>
    <mergeCell ref="BJ715:BK715"/>
    <mergeCell ref="B716:B717"/>
    <mergeCell ref="D716:E716"/>
    <mergeCell ref="H716:H717"/>
    <mergeCell ref="J716:K716"/>
    <mergeCell ref="O716:O717"/>
    <mergeCell ref="Q716:R716"/>
    <mergeCell ref="U716:U717"/>
    <mergeCell ref="W716:X716"/>
    <mergeCell ref="AB716:AB717"/>
    <mergeCell ref="AD716:AE716"/>
    <mergeCell ref="AH716:AH717"/>
    <mergeCell ref="AJ716:AK716"/>
    <mergeCell ref="AO716:AO717"/>
    <mergeCell ref="AQ716:AR716"/>
    <mergeCell ref="AU716:AU717"/>
    <mergeCell ref="AW716:AX716"/>
    <mergeCell ref="BB716:BB717"/>
    <mergeCell ref="BD716:BE716"/>
    <mergeCell ref="BH716:BH717"/>
    <mergeCell ref="BJ716:BK716"/>
    <mergeCell ref="D717:E717"/>
    <mergeCell ref="J717:K717"/>
    <mergeCell ref="Q717:R717"/>
    <mergeCell ref="W717:X717"/>
    <mergeCell ref="AD717:AE717"/>
    <mergeCell ref="AJ717:AK717"/>
    <mergeCell ref="AQ717:AR717"/>
    <mergeCell ref="AW717:AX717"/>
    <mergeCell ref="BD717:BE717"/>
    <mergeCell ref="BJ717:BK717"/>
    <mergeCell ref="B718:C718"/>
    <mergeCell ref="D718:E718"/>
    <mergeCell ref="F718:G718"/>
    <mergeCell ref="H718:I718"/>
    <mergeCell ref="J718:K718"/>
    <mergeCell ref="L718:M718"/>
    <mergeCell ref="O718:P718"/>
    <mergeCell ref="Q718:R718"/>
    <mergeCell ref="S718:T718"/>
    <mergeCell ref="U718:V718"/>
    <mergeCell ref="W718:X718"/>
    <mergeCell ref="Y718:Z718"/>
    <mergeCell ref="AB718:AC718"/>
    <mergeCell ref="AD718:AE718"/>
    <mergeCell ref="AF718:AG718"/>
    <mergeCell ref="AH718:AI718"/>
    <mergeCell ref="AJ718:AK718"/>
    <mergeCell ref="AL718:AM718"/>
    <mergeCell ref="AO718:AP718"/>
    <mergeCell ref="AQ718:AR718"/>
    <mergeCell ref="AS718:AT718"/>
    <mergeCell ref="AU718:AV718"/>
    <mergeCell ref="AW718:AX718"/>
    <mergeCell ref="AY718:AZ718"/>
    <mergeCell ref="BB718:BC718"/>
    <mergeCell ref="BD718:BE718"/>
    <mergeCell ref="BF718:BG718"/>
    <mergeCell ref="BH718:BI718"/>
    <mergeCell ref="BJ718:BK718"/>
    <mergeCell ref="BL718:BM718"/>
    <mergeCell ref="A720:D720"/>
    <mergeCell ref="E720:K720"/>
    <mergeCell ref="L720:P720"/>
    <mergeCell ref="Q720:V720"/>
    <mergeCell ref="W720:Y720"/>
    <mergeCell ref="AA720:AE720"/>
    <mergeCell ref="A721:I721"/>
    <mergeCell ref="J721:K721"/>
    <mergeCell ref="L721:T721"/>
    <mergeCell ref="U721:V721"/>
    <mergeCell ref="Y721:Z721"/>
    <mergeCell ref="AD721:AG721"/>
    <mergeCell ref="AI721:BA721"/>
    <mergeCell ref="BC721:BM721"/>
    <mergeCell ref="A722:I722"/>
    <mergeCell ref="J722:K722"/>
    <mergeCell ref="L722:T722"/>
    <mergeCell ref="U722:V722"/>
    <mergeCell ref="Y722:Z722"/>
    <mergeCell ref="AD722:AG722"/>
    <mergeCell ref="AI722:BA722"/>
    <mergeCell ref="BC722:BE722"/>
    <mergeCell ref="BF722:BH722"/>
    <mergeCell ref="BI722:BJ722"/>
    <mergeCell ref="BK722:BM722"/>
    <mergeCell ref="A723:I723"/>
    <mergeCell ref="J723:K723"/>
    <mergeCell ref="L723:T723"/>
    <mergeCell ref="U723:V723"/>
    <mergeCell ref="Y723:Z723"/>
    <mergeCell ref="AD723:AG723"/>
    <mergeCell ref="AI723:BA723"/>
    <mergeCell ref="BC723:BE723"/>
    <mergeCell ref="A724:I724"/>
    <mergeCell ref="J724:K724"/>
    <mergeCell ref="L724:T724"/>
    <mergeCell ref="U724:V724"/>
    <mergeCell ref="Y724:Z724"/>
    <mergeCell ref="AD724:AG724"/>
    <mergeCell ref="AI724:BA724"/>
    <mergeCell ref="BC724:BE724"/>
    <mergeCell ref="A725:I725"/>
    <mergeCell ref="J725:K725"/>
    <mergeCell ref="L725:T725"/>
    <mergeCell ref="U725:V725"/>
    <mergeCell ref="Y725:Z725"/>
    <mergeCell ref="AD725:AG725"/>
    <mergeCell ref="AI725:BA725"/>
    <mergeCell ref="BC725:BE725"/>
    <mergeCell ref="A726:I726"/>
    <mergeCell ref="J726:K726"/>
    <mergeCell ref="L726:T726"/>
    <mergeCell ref="U726:V726"/>
    <mergeCell ref="Y726:Z726"/>
    <mergeCell ref="AD726:AG726"/>
    <mergeCell ref="AI726:BA726"/>
    <mergeCell ref="BC726:BE726"/>
    <mergeCell ref="A727:I727"/>
    <mergeCell ref="J727:K727"/>
    <mergeCell ref="L727:T727"/>
    <mergeCell ref="U727:V727"/>
    <mergeCell ref="Y727:Z727"/>
    <mergeCell ref="AD727:AG727"/>
    <mergeCell ref="AI727:BA727"/>
    <mergeCell ref="BC727:BE727"/>
    <mergeCell ref="A728:I728"/>
    <mergeCell ref="J728:K728"/>
    <mergeCell ref="L728:T728"/>
    <mergeCell ref="U728:V728"/>
    <mergeCell ref="Y728:Z728"/>
    <mergeCell ref="AD728:AG728"/>
    <mergeCell ref="AI728:BA728"/>
    <mergeCell ref="BC728:BE728"/>
    <mergeCell ref="A729:I729"/>
    <mergeCell ref="J729:K729"/>
    <mergeCell ref="L729:T729"/>
    <mergeCell ref="U729:V729"/>
    <mergeCell ref="Y729:Z729"/>
    <mergeCell ref="AD729:AG729"/>
    <mergeCell ref="AI729:BA729"/>
    <mergeCell ref="BC729:BJ729"/>
    <mergeCell ref="BK729:BM729"/>
    <mergeCell ref="A730:I730"/>
    <mergeCell ref="J730:K730"/>
    <mergeCell ref="L730:T730"/>
    <mergeCell ref="U730:V730"/>
    <mergeCell ref="Y730:Z730"/>
    <mergeCell ref="AD730:AG730"/>
    <mergeCell ref="AI730:BA730"/>
    <mergeCell ref="BC730:BJ730"/>
    <mergeCell ref="BK730:BM730"/>
    <mergeCell ref="A731:I731"/>
    <mergeCell ref="J731:K731"/>
    <mergeCell ref="L731:T731"/>
    <mergeCell ref="U731:V731"/>
    <mergeCell ref="Y731:Z731"/>
    <mergeCell ref="AD731:AG731"/>
    <mergeCell ref="AI731:BA731"/>
    <mergeCell ref="BC731:BM731"/>
    <mergeCell ref="A732:I732"/>
    <mergeCell ref="J732:K732"/>
    <mergeCell ref="L732:T732"/>
    <mergeCell ref="U732:V732"/>
    <mergeCell ref="W732:AG738"/>
    <mergeCell ref="A733:I733"/>
    <mergeCell ref="J733:K733"/>
    <mergeCell ref="L733:T733"/>
    <mergeCell ref="U733:V733"/>
    <mergeCell ref="AI733:BA733"/>
    <mergeCell ref="BC733:BM733"/>
    <mergeCell ref="A734:B734"/>
    <mergeCell ref="C734:I734"/>
    <mergeCell ref="J734:K734"/>
    <mergeCell ref="L734:M734"/>
    <mergeCell ref="N734:T734"/>
    <mergeCell ref="U734:V734"/>
    <mergeCell ref="AI734:AU734"/>
    <mergeCell ref="A735:B735"/>
    <mergeCell ref="C735:I735"/>
    <mergeCell ref="J735:K735"/>
    <mergeCell ref="L735:M735"/>
    <mergeCell ref="N735:T735"/>
    <mergeCell ref="U735:V735"/>
    <mergeCell ref="AI735:AN736"/>
    <mergeCell ref="AV735:BA735"/>
    <mergeCell ref="A736:B736"/>
    <mergeCell ref="C736:K736"/>
    <mergeCell ref="N736:V736"/>
    <mergeCell ref="AV736:BA736"/>
    <mergeCell ref="A737:B737"/>
    <mergeCell ref="C737:K737"/>
    <mergeCell ref="N737:V737"/>
    <mergeCell ref="AI737:AN738"/>
    <mergeCell ref="AV737:BA737"/>
    <mergeCell ref="A738:B738"/>
    <mergeCell ref="C738:K738"/>
    <mergeCell ref="N738:V738"/>
    <mergeCell ref="AV738:BA738"/>
    <mergeCell ref="AQ739:BE739"/>
    <mergeCell ref="BJ739:BM740"/>
    <mergeCell ref="AM740:AP740"/>
    <mergeCell ref="AQ740:BE740"/>
    <mergeCell ref="O741:W741"/>
    <mergeCell ref="X741:AA741"/>
    <mergeCell ref="AB741:AJ741"/>
    <mergeCell ref="AQ741:BE741"/>
    <mergeCell ref="BJ741:BJ743"/>
    <mergeCell ref="BK741:BK743"/>
    <mergeCell ref="BL741:BM743"/>
    <mergeCell ref="F743:J743"/>
    <mergeCell ref="M743:O743"/>
    <mergeCell ref="R743:U743"/>
    <mergeCell ref="V743:AK743"/>
    <mergeCell ref="AQ743:BD743"/>
    <mergeCell ref="B745:G745"/>
    <mergeCell ref="H745:M745"/>
    <mergeCell ref="O745:T745"/>
    <mergeCell ref="U745:Z745"/>
    <mergeCell ref="AB745:AG745"/>
    <mergeCell ref="AH745:AM745"/>
    <mergeCell ref="AO745:AT745"/>
    <mergeCell ref="AU745:AZ745"/>
    <mergeCell ref="BB745:BG745"/>
    <mergeCell ref="BH745:BM745"/>
    <mergeCell ref="B746:G746"/>
    <mergeCell ref="H746:M746"/>
    <mergeCell ref="O746:T746"/>
    <mergeCell ref="U746:Z746"/>
    <mergeCell ref="AB746:AG746"/>
    <mergeCell ref="AH746:AM746"/>
    <mergeCell ref="AO746:AT746"/>
    <mergeCell ref="AU746:AZ746"/>
    <mergeCell ref="BB746:BG746"/>
    <mergeCell ref="BH746:BM746"/>
    <mergeCell ref="A747:A758"/>
    <mergeCell ref="B747:B748"/>
    <mergeCell ref="D747:E747"/>
    <mergeCell ref="F747:F758"/>
    <mergeCell ref="G747:G758"/>
    <mergeCell ref="H747:H748"/>
    <mergeCell ref="J747:K747"/>
    <mergeCell ref="L747:L758"/>
    <mergeCell ref="M747:M758"/>
    <mergeCell ref="O747:O748"/>
    <mergeCell ref="Q747:R747"/>
    <mergeCell ref="S747:S758"/>
    <mergeCell ref="T747:T758"/>
    <mergeCell ref="U747:U748"/>
    <mergeCell ref="W747:X747"/>
    <mergeCell ref="Y747:Y758"/>
    <mergeCell ref="Z747:Z758"/>
    <mergeCell ref="AB747:AB748"/>
    <mergeCell ref="AD747:AE747"/>
    <mergeCell ref="AF747:AF758"/>
    <mergeCell ref="AG747:AG758"/>
    <mergeCell ref="AH747:AH748"/>
    <mergeCell ref="AJ747:AK747"/>
    <mergeCell ref="AL747:AL758"/>
    <mergeCell ref="AM747:AM758"/>
    <mergeCell ref="AO747:AO748"/>
    <mergeCell ref="AQ747:AR747"/>
    <mergeCell ref="AS747:AS758"/>
    <mergeCell ref="AT747:AT758"/>
    <mergeCell ref="AU747:AU748"/>
    <mergeCell ref="AW747:AX747"/>
    <mergeCell ref="AY747:AY758"/>
    <mergeCell ref="AZ747:AZ758"/>
    <mergeCell ref="BB747:BB748"/>
    <mergeCell ref="BD747:BE747"/>
    <mergeCell ref="BF747:BF758"/>
    <mergeCell ref="BG747:BG758"/>
    <mergeCell ref="BH747:BH748"/>
    <mergeCell ref="BJ747:BK747"/>
    <mergeCell ref="BL747:BL758"/>
    <mergeCell ref="BM747:BM758"/>
    <mergeCell ref="D748:E748"/>
    <mergeCell ref="J748:K748"/>
    <mergeCell ref="Q748:R748"/>
    <mergeCell ref="W748:X748"/>
    <mergeCell ref="AD748:AE748"/>
    <mergeCell ref="AJ748:AK748"/>
    <mergeCell ref="AQ748:AR748"/>
    <mergeCell ref="AW748:AX748"/>
    <mergeCell ref="BD748:BE748"/>
    <mergeCell ref="BJ748:BK748"/>
    <mergeCell ref="B749:B750"/>
    <mergeCell ref="D749:E749"/>
    <mergeCell ref="H749:H750"/>
    <mergeCell ref="J749:K749"/>
    <mergeCell ref="O749:O750"/>
    <mergeCell ref="Q749:R749"/>
    <mergeCell ref="U749:U750"/>
    <mergeCell ref="W749:X749"/>
    <mergeCell ref="AB749:AB750"/>
    <mergeCell ref="AD749:AE749"/>
    <mergeCell ref="AH749:AH750"/>
    <mergeCell ref="AJ749:AK749"/>
    <mergeCell ref="AO749:AO750"/>
    <mergeCell ref="AQ749:AR749"/>
    <mergeCell ref="AU749:AU750"/>
    <mergeCell ref="AW749:AX749"/>
    <mergeCell ref="BB749:BB750"/>
    <mergeCell ref="BD749:BE749"/>
    <mergeCell ref="BH749:BH750"/>
    <mergeCell ref="BJ749:BK749"/>
    <mergeCell ref="D750:E750"/>
    <mergeCell ref="J750:K750"/>
    <mergeCell ref="Q750:R750"/>
    <mergeCell ref="W750:X750"/>
    <mergeCell ref="AD750:AE750"/>
    <mergeCell ref="AJ750:AK750"/>
    <mergeCell ref="AQ750:AR750"/>
    <mergeCell ref="AW750:AX750"/>
    <mergeCell ref="BD750:BE750"/>
    <mergeCell ref="BJ750:BK750"/>
    <mergeCell ref="B751:B752"/>
    <mergeCell ref="D751:E751"/>
    <mergeCell ref="H751:H752"/>
    <mergeCell ref="J751:K751"/>
    <mergeCell ref="O751:O752"/>
    <mergeCell ref="Q751:R751"/>
    <mergeCell ref="U751:U752"/>
    <mergeCell ref="W751:X751"/>
    <mergeCell ref="AB751:AB752"/>
    <mergeCell ref="AD751:AE751"/>
    <mergeCell ref="AH751:AH752"/>
    <mergeCell ref="AJ751:AK751"/>
    <mergeCell ref="AO751:AO752"/>
    <mergeCell ref="AQ751:AR751"/>
    <mergeCell ref="AU751:AU752"/>
    <mergeCell ref="AW751:AX751"/>
    <mergeCell ref="BB751:BB752"/>
    <mergeCell ref="BD751:BE751"/>
    <mergeCell ref="BH751:BH752"/>
    <mergeCell ref="BJ751:BK751"/>
    <mergeCell ref="D752:E752"/>
    <mergeCell ref="J752:K752"/>
    <mergeCell ref="Q752:R752"/>
    <mergeCell ref="W752:X752"/>
    <mergeCell ref="AD752:AE752"/>
    <mergeCell ref="AJ752:AK752"/>
    <mergeCell ref="AQ752:AR752"/>
    <mergeCell ref="AW752:AX752"/>
    <mergeCell ref="BD752:BE752"/>
    <mergeCell ref="BJ752:BK752"/>
    <mergeCell ref="B753:B754"/>
    <mergeCell ref="D753:E753"/>
    <mergeCell ref="H753:H754"/>
    <mergeCell ref="J753:K753"/>
    <mergeCell ref="O753:O754"/>
    <mergeCell ref="Q753:R753"/>
    <mergeCell ref="U753:U754"/>
    <mergeCell ref="W753:X753"/>
    <mergeCell ref="AB753:AB754"/>
    <mergeCell ref="AD753:AE753"/>
    <mergeCell ref="AH753:AH754"/>
    <mergeCell ref="AJ753:AK753"/>
    <mergeCell ref="AO753:AO754"/>
    <mergeCell ref="AQ753:AR753"/>
    <mergeCell ref="AU753:AU754"/>
    <mergeCell ref="AW753:AX753"/>
    <mergeCell ref="BB753:BB754"/>
    <mergeCell ref="BD753:BE753"/>
    <mergeCell ref="BH753:BH754"/>
    <mergeCell ref="BJ753:BK753"/>
    <mergeCell ref="D754:E754"/>
    <mergeCell ref="J754:K754"/>
    <mergeCell ref="Q754:R754"/>
    <mergeCell ref="W754:X754"/>
    <mergeCell ref="AD754:AE754"/>
    <mergeCell ref="AJ754:AK754"/>
    <mergeCell ref="AQ754:AR754"/>
    <mergeCell ref="AW754:AX754"/>
    <mergeCell ref="BD754:BE754"/>
    <mergeCell ref="BJ754:BK754"/>
    <mergeCell ref="B755:B756"/>
    <mergeCell ref="D755:E755"/>
    <mergeCell ref="H755:H756"/>
    <mergeCell ref="J755:K755"/>
    <mergeCell ref="O755:O756"/>
    <mergeCell ref="Q755:R755"/>
    <mergeCell ref="U755:U756"/>
    <mergeCell ref="W755:X755"/>
    <mergeCell ref="AB755:AB756"/>
    <mergeCell ref="AD755:AE755"/>
    <mergeCell ref="AH755:AH756"/>
    <mergeCell ref="AJ755:AK755"/>
    <mergeCell ref="AO755:AO756"/>
    <mergeCell ref="AQ755:AR755"/>
    <mergeCell ref="AU755:AU756"/>
    <mergeCell ref="AW755:AX755"/>
    <mergeCell ref="BB755:BB756"/>
    <mergeCell ref="BD755:BE755"/>
    <mergeCell ref="BH755:BH756"/>
    <mergeCell ref="BJ755:BK755"/>
    <mergeCell ref="D756:E756"/>
    <mergeCell ref="J756:K756"/>
    <mergeCell ref="Q756:R756"/>
    <mergeCell ref="W756:X756"/>
    <mergeCell ref="AD756:AE756"/>
    <mergeCell ref="AJ756:AK756"/>
    <mergeCell ref="AQ756:AR756"/>
    <mergeCell ref="AW756:AX756"/>
    <mergeCell ref="BD756:BE756"/>
    <mergeCell ref="BJ756:BK756"/>
    <mergeCell ref="B757:B758"/>
    <mergeCell ref="D757:E757"/>
    <mergeCell ref="H757:H758"/>
    <mergeCell ref="J757:K757"/>
    <mergeCell ref="O757:O758"/>
    <mergeCell ref="Q757:R757"/>
    <mergeCell ref="U757:U758"/>
    <mergeCell ref="W757:X757"/>
    <mergeCell ref="AB757:AB758"/>
    <mergeCell ref="AD757:AE757"/>
    <mergeCell ref="AH757:AH758"/>
    <mergeCell ref="AJ757:AK757"/>
    <mergeCell ref="AO757:AO758"/>
    <mergeCell ref="AQ757:AR757"/>
    <mergeCell ref="AU757:AU758"/>
    <mergeCell ref="AW757:AX757"/>
    <mergeCell ref="BB757:BB758"/>
    <mergeCell ref="BD757:BE757"/>
    <mergeCell ref="BH757:BH758"/>
    <mergeCell ref="BJ757:BK757"/>
    <mergeCell ref="D758:E758"/>
    <mergeCell ref="J758:K758"/>
    <mergeCell ref="Q758:R758"/>
    <mergeCell ref="W758:X758"/>
    <mergeCell ref="AD758:AE758"/>
    <mergeCell ref="AJ758:AK758"/>
    <mergeCell ref="AQ758:AR758"/>
    <mergeCell ref="AW758:AX758"/>
    <mergeCell ref="BD758:BE758"/>
    <mergeCell ref="BJ758:BK758"/>
    <mergeCell ref="B759:C759"/>
    <mergeCell ref="D759:E759"/>
    <mergeCell ref="F759:G759"/>
    <mergeCell ref="H759:I759"/>
    <mergeCell ref="J759:K759"/>
    <mergeCell ref="L759:M759"/>
    <mergeCell ref="O759:P759"/>
    <mergeCell ref="Q759:R759"/>
    <mergeCell ref="S759:T759"/>
    <mergeCell ref="U759:V759"/>
    <mergeCell ref="W759:X759"/>
    <mergeCell ref="Y759:Z759"/>
    <mergeCell ref="AB759:AC759"/>
    <mergeCell ref="AD759:AE759"/>
    <mergeCell ref="AF759:AG759"/>
    <mergeCell ref="AH759:AI759"/>
    <mergeCell ref="AJ759:AK759"/>
    <mergeCell ref="AL759:AM759"/>
    <mergeCell ref="AO759:AP759"/>
    <mergeCell ref="AQ759:AR759"/>
    <mergeCell ref="AS759:AT759"/>
    <mergeCell ref="AU759:AV759"/>
    <mergeCell ref="AW759:AX759"/>
    <mergeCell ref="AY759:AZ759"/>
    <mergeCell ref="BB759:BC759"/>
    <mergeCell ref="BD759:BE759"/>
    <mergeCell ref="BF759:BG759"/>
    <mergeCell ref="BH759:BI759"/>
    <mergeCell ref="BJ759:BK759"/>
    <mergeCell ref="BL759:BM759"/>
    <mergeCell ref="A761:D761"/>
    <mergeCell ref="E761:K761"/>
    <mergeCell ref="L761:P761"/>
    <mergeCell ref="Q761:V761"/>
    <mergeCell ref="W761:Y761"/>
    <mergeCell ref="AA761:AE761"/>
    <mergeCell ref="A762:I762"/>
    <mergeCell ref="J762:K762"/>
    <mergeCell ref="L762:T762"/>
    <mergeCell ref="U762:V762"/>
    <mergeCell ref="Y762:Z762"/>
    <mergeCell ref="AD762:AG762"/>
    <mergeCell ref="AI762:BA762"/>
    <mergeCell ref="BC762:BM762"/>
    <mergeCell ref="A763:I763"/>
    <mergeCell ref="J763:K763"/>
    <mergeCell ref="L763:T763"/>
    <mergeCell ref="U763:V763"/>
    <mergeCell ref="Y763:Z763"/>
    <mergeCell ref="AD763:AG763"/>
    <mergeCell ref="AI763:BA763"/>
    <mergeCell ref="BC763:BE763"/>
    <mergeCell ref="BF763:BH763"/>
    <mergeCell ref="BI763:BJ763"/>
    <mergeCell ref="BK763:BM763"/>
    <mergeCell ref="A764:I764"/>
    <mergeCell ref="J764:K764"/>
    <mergeCell ref="L764:T764"/>
    <mergeCell ref="U764:V764"/>
    <mergeCell ref="Y764:Z764"/>
    <mergeCell ref="AD764:AG764"/>
    <mergeCell ref="AI764:BA764"/>
    <mergeCell ref="BC764:BE764"/>
    <mergeCell ref="A765:I765"/>
    <mergeCell ref="J765:K765"/>
    <mergeCell ref="L765:T765"/>
    <mergeCell ref="U765:V765"/>
    <mergeCell ref="Y765:Z765"/>
    <mergeCell ref="AD765:AG765"/>
    <mergeCell ref="AI765:BA765"/>
    <mergeCell ref="BC765:BE765"/>
    <mergeCell ref="A766:I766"/>
    <mergeCell ref="J766:K766"/>
    <mergeCell ref="L766:T766"/>
    <mergeCell ref="U766:V766"/>
    <mergeCell ref="Y766:Z766"/>
    <mergeCell ref="AD766:AG766"/>
    <mergeCell ref="AI766:BA766"/>
    <mergeCell ref="BC766:BE766"/>
    <mergeCell ref="A767:I767"/>
    <mergeCell ref="J767:K767"/>
    <mergeCell ref="L767:T767"/>
    <mergeCell ref="U767:V767"/>
    <mergeCell ref="Y767:Z767"/>
    <mergeCell ref="AD767:AG767"/>
    <mergeCell ref="AI767:BA767"/>
    <mergeCell ref="BC767:BE767"/>
    <mergeCell ref="A768:I768"/>
    <mergeCell ref="J768:K768"/>
    <mergeCell ref="L768:T768"/>
    <mergeCell ref="U768:V768"/>
    <mergeCell ref="Y768:Z768"/>
    <mergeCell ref="AD768:AG768"/>
    <mergeCell ref="AI768:BA768"/>
    <mergeCell ref="BC768:BE768"/>
    <mergeCell ref="A769:I769"/>
    <mergeCell ref="J769:K769"/>
    <mergeCell ref="L769:T769"/>
    <mergeCell ref="U769:V769"/>
    <mergeCell ref="Y769:Z769"/>
    <mergeCell ref="AD769:AG769"/>
    <mergeCell ref="AI769:BA769"/>
    <mergeCell ref="BC769:BE769"/>
    <mergeCell ref="A770:I770"/>
    <mergeCell ref="J770:K770"/>
    <mergeCell ref="L770:T770"/>
    <mergeCell ref="U770:V770"/>
    <mergeCell ref="Y770:Z770"/>
    <mergeCell ref="AD770:AG770"/>
    <mergeCell ref="AI770:BA770"/>
    <mergeCell ref="BC770:BJ770"/>
    <mergeCell ref="BK770:BM770"/>
    <mergeCell ref="A771:I771"/>
    <mergeCell ref="J771:K771"/>
    <mergeCell ref="L771:T771"/>
    <mergeCell ref="U771:V771"/>
    <mergeCell ref="Y771:Z771"/>
    <mergeCell ref="AD771:AG771"/>
    <mergeCell ref="AI771:BA771"/>
    <mergeCell ref="BC771:BJ771"/>
    <mergeCell ref="BK771:BM771"/>
    <mergeCell ref="A772:I772"/>
    <mergeCell ref="J772:K772"/>
    <mergeCell ref="L772:T772"/>
    <mergeCell ref="U772:V772"/>
    <mergeCell ref="Y772:Z772"/>
    <mergeCell ref="AD772:AG772"/>
    <mergeCell ref="AI772:BA772"/>
    <mergeCell ref="BC772:BM772"/>
    <mergeCell ref="A773:I773"/>
    <mergeCell ref="J773:K773"/>
    <mergeCell ref="L773:T773"/>
    <mergeCell ref="U773:V773"/>
    <mergeCell ref="W773:AG779"/>
    <mergeCell ref="A774:I774"/>
    <mergeCell ref="J774:K774"/>
    <mergeCell ref="L774:T774"/>
    <mergeCell ref="U774:V774"/>
    <mergeCell ref="AI774:BA774"/>
    <mergeCell ref="BC774:BM774"/>
    <mergeCell ref="A775:B775"/>
    <mergeCell ref="C775:I775"/>
    <mergeCell ref="J775:K775"/>
    <mergeCell ref="L775:M775"/>
    <mergeCell ref="N775:T775"/>
    <mergeCell ref="U775:V775"/>
    <mergeCell ref="AI775:AU775"/>
    <mergeCell ref="A776:B776"/>
    <mergeCell ref="C776:I776"/>
    <mergeCell ref="J776:K776"/>
    <mergeCell ref="L776:M776"/>
    <mergeCell ref="N776:T776"/>
    <mergeCell ref="U776:V776"/>
    <mergeCell ref="AI776:AN777"/>
    <mergeCell ref="AV776:BA776"/>
    <mergeCell ref="A777:B777"/>
    <mergeCell ref="C777:K777"/>
    <mergeCell ref="N777:V777"/>
    <mergeCell ref="AV777:BA777"/>
    <mergeCell ref="A778:B778"/>
    <mergeCell ref="C778:K778"/>
    <mergeCell ref="N778:V778"/>
    <mergeCell ref="AI778:AN779"/>
    <mergeCell ref="AV778:BA778"/>
    <mergeCell ref="A779:B779"/>
    <mergeCell ref="C779:K779"/>
    <mergeCell ref="N779:V779"/>
    <mergeCell ref="AV779:BA779"/>
    <mergeCell ref="AQ780:BE780"/>
    <mergeCell ref="BJ780:BM781"/>
    <mergeCell ref="AM781:AP781"/>
    <mergeCell ref="AQ781:BE781"/>
    <mergeCell ref="O782:W782"/>
    <mergeCell ref="X782:AA782"/>
    <mergeCell ref="AB782:AJ782"/>
    <mergeCell ref="AQ782:BE782"/>
    <mergeCell ref="BJ782:BJ784"/>
    <mergeCell ref="BK782:BK784"/>
    <mergeCell ref="BL782:BM784"/>
    <mergeCell ref="F784:J784"/>
    <mergeCell ref="M784:O784"/>
    <mergeCell ref="R784:U784"/>
    <mergeCell ref="V784:AK784"/>
    <mergeCell ref="AQ784:BD784"/>
    <mergeCell ref="B786:G786"/>
    <mergeCell ref="H786:M786"/>
    <mergeCell ref="O786:T786"/>
    <mergeCell ref="U786:Z786"/>
    <mergeCell ref="AB786:AG786"/>
    <mergeCell ref="AH786:AM786"/>
    <mergeCell ref="AO786:AT786"/>
    <mergeCell ref="AU786:AZ786"/>
    <mergeCell ref="BB786:BG786"/>
    <mergeCell ref="BH786:BM786"/>
    <mergeCell ref="B787:G787"/>
    <mergeCell ref="H787:M787"/>
    <mergeCell ref="O787:T787"/>
    <mergeCell ref="U787:Z787"/>
    <mergeCell ref="AB787:AG787"/>
    <mergeCell ref="AH787:AM787"/>
    <mergeCell ref="AO787:AT787"/>
    <mergeCell ref="AU787:AZ787"/>
    <mergeCell ref="BB787:BG787"/>
    <mergeCell ref="BH787:BM787"/>
    <mergeCell ref="A788:A799"/>
    <mergeCell ref="B788:B789"/>
    <mergeCell ref="D788:E788"/>
    <mergeCell ref="F788:F799"/>
    <mergeCell ref="G788:G799"/>
    <mergeCell ref="H788:H789"/>
    <mergeCell ref="J788:K788"/>
    <mergeCell ref="L788:L799"/>
    <mergeCell ref="M788:M799"/>
    <mergeCell ref="O788:O789"/>
    <mergeCell ref="Q788:R788"/>
    <mergeCell ref="S788:S799"/>
    <mergeCell ref="T788:T799"/>
    <mergeCell ref="U788:U789"/>
    <mergeCell ref="W788:X788"/>
    <mergeCell ref="Y788:Y799"/>
    <mergeCell ref="Z788:Z799"/>
    <mergeCell ref="AB788:AB789"/>
    <mergeCell ref="AD788:AE788"/>
    <mergeCell ref="AF788:AF799"/>
    <mergeCell ref="AG788:AG799"/>
    <mergeCell ref="AH788:AH789"/>
    <mergeCell ref="AJ788:AK788"/>
    <mergeCell ref="AL788:AL799"/>
    <mergeCell ref="AM788:AM799"/>
    <mergeCell ref="AO788:AO789"/>
    <mergeCell ref="AQ788:AR788"/>
    <mergeCell ref="AS788:AS799"/>
    <mergeCell ref="AT788:AT799"/>
    <mergeCell ref="AU788:AU789"/>
    <mergeCell ref="AW788:AX788"/>
    <mergeCell ref="AY788:AY799"/>
    <mergeCell ref="AZ788:AZ799"/>
    <mergeCell ref="BB788:BB789"/>
    <mergeCell ref="BD788:BE788"/>
    <mergeCell ref="BF788:BF799"/>
    <mergeCell ref="BG788:BG799"/>
    <mergeCell ref="BH788:BH789"/>
    <mergeCell ref="BJ788:BK788"/>
    <mergeCell ref="BL788:BL799"/>
    <mergeCell ref="BM788:BM799"/>
    <mergeCell ref="D789:E789"/>
    <mergeCell ref="J789:K789"/>
    <mergeCell ref="Q789:R789"/>
    <mergeCell ref="W789:X789"/>
    <mergeCell ref="AD789:AE789"/>
    <mergeCell ref="AJ789:AK789"/>
    <mergeCell ref="AQ789:AR789"/>
    <mergeCell ref="AW789:AX789"/>
    <mergeCell ref="BD789:BE789"/>
    <mergeCell ref="BJ789:BK789"/>
    <mergeCell ref="B790:B791"/>
    <mergeCell ref="D790:E790"/>
    <mergeCell ref="H790:H791"/>
    <mergeCell ref="J790:K790"/>
    <mergeCell ref="O790:O791"/>
    <mergeCell ref="Q790:R790"/>
    <mergeCell ref="U790:U791"/>
    <mergeCell ref="W790:X790"/>
    <mergeCell ref="AB790:AB791"/>
    <mergeCell ref="AD790:AE790"/>
    <mergeCell ref="AH790:AH791"/>
    <mergeCell ref="AJ790:AK790"/>
    <mergeCell ref="AO790:AO791"/>
    <mergeCell ref="AQ790:AR790"/>
    <mergeCell ref="AU790:AU791"/>
    <mergeCell ref="AW790:AX790"/>
    <mergeCell ref="BB790:BB791"/>
    <mergeCell ref="BD790:BE790"/>
    <mergeCell ref="BH790:BH791"/>
    <mergeCell ref="BJ790:BK790"/>
    <mergeCell ref="D791:E791"/>
    <mergeCell ref="J791:K791"/>
    <mergeCell ref="Q791:R791"/>
    <mergeCell ref="W791:X791"/>
    <mergeCell ref="AD791:AE791"/>
    <mergeCell ref="AJ791:AK791"/>
    <mergeCell ref="AQ791:AR791"/>
    <mergeCell ref="AW791:AX791"/>
    <mergeCell ref="BD791:BE791"/>
    <mergeCell ref="BJ791:BK791"/>
    <mergeCell ref="B792:B793"/>
    <mergeCell ref="D792:E792"/>
    <mergeCell ref="H792:H793"/>
    <mergeCell ref="J792:K792"/>
    <mergeCell ref="O792:O793"/>
    <mergeCell ref="Q792:R792"/>
    <mergeCell ref="U792:U793"/>
    <mergeCell ref="W792:X792"/>
    <mergeCell ref="AB792:AB793"/>
    <mergeCell ref="AD792:AE792"/>
    <mergeCell ref="AH792:AH793"/>
    <mergeCell ref="AJ792:AK792"/>
    <mergeCell ref="AO792:AO793"/>
    <mergeCell ref="AQ792:AR792"/>
    <mergeCell ref="AU792:AU793"/>
    <mergeCell ref="AW792:AX792"/>
    <mergeCell ref="BB792:BB793"/>
    <mergeCell ref="BD792:BE792"/>
    <mergeCell ref="BH792:BH793"/>
    <mergeCell ref="BJ792:BK792"/>
    <mergeCell ref="D793:E793"/>
    <mergeCell ref="J793:K793"/>
    <mergeCell ref="Q793:R793"/>
    <mergeCell ref="W793:X793"/>
    <mergeCell ref="AD793:AE793"/>
    <mergeCell ref="AJ793:AK793"/>
    <mergeCell ref="AQ793:AR793"/>
    <mergeCell ref="AW793:AX793"/>
    <mergeCell ref="BD793:BE793"/>
    <mergeCell ref="BJ793:BK793"/>
    <mergeCell ref="B794:B795"/>
    <mergeCell ref="D794:E794"/>
    <mergeCell ref="H794:H795"/>
    <mergeCell ref="J794:K794"/>
    <mergeCell ref="O794:O795"/>
    <mergeCell ref="Q794:R794"/>
    <mergeCell ref="U794:U795"/>
    <mergeCell ref="W794:X794"/>
    <mergeCell ref="AB794:AB795"/>
    <mergeCell ref="AD794:AE794"/>
    <mergeCell ref="AH794:AH795"/>
    <mergeCell ref="AJ794:AK794"/>
    <mergeCell ref="AO794:AO795"/>
    <mergeCell ref="AQ794:AR794"/>
    <mergeCell ref="AU794:AU795"/>
    <mergeCell ref="AW794:AX794"/>
    <mergeCell ref="BB794:BB795"/>
    <mergeCell ref="BD794:BE794"/>
    <mergeCell ref="BH794:BH795"/>
    <mergeCell ref="BJ794:BK794"/>
    <mergeCell ref="D795:E795"/>
    <mergeCell ref="J795:K795"/>
    <mergeCell ref="Q795:R795"/>
    <mergeCell ref="W795:X795"/>
    <mergeCell ref="AD795:AE795"/>
    <mergeCell ref="AJ795:AK795"/>
    <mergeCell ref="AQ795:AR795"/>
    <mergeCell ref="AW795:AX795"/>
    <mergeCell ref="BD795:BE795"/>
    <mergeCell ref="BJ795:BK795"/>
    <mergeCell ref="B796:B797"/>
    <mergeCell ref="D796:E796"/>
    <mergeCell ref="H796:H797"/>
    <mergeCell ref="J796:K796"/>
    <mergeCell ref="O796:O797"/>
    <mergeCell ref="Q796:R796"/>
    <mergeCell ref="U796:U797"/>
    <mergeCell ref="W796:X796"/>
    <mergeCell ref="AB796:AB797"/>
    <mergeCell ref="AD796:AE796"/>
    <mergeCell ref="AH796:AH797"/>
    <mergeCell ref="AJ796:AK796"/>
    <mergeCell ref="AO796:AO797"/>
    <mergeCell ref="AQ796:AR796"/>
    <mergeCell ref="AU796:AU797"/>
    <mergeCell ref="AW796:AX796"/>
    <mergeCell ref="BB796:BB797"/>
    <mergeCell ref="BD796:BE796"/>
    <mergeCell ref="BH796:BH797"/>
    <mergeCell ref="BJ796:BK796"/>
    <mergeCell ref="D797:E797"/>
    <mergeCell ref="J797:K797"/>
    <mergeCell ref="Q797:R797"/>
    <mergeCell ref="W797:X797"/>
    <mergeCell ref="AD797:AE797"/>
    <mergeCell ref="AJ797:AK797"/>
    <mergeCell ref="AQ797:AR797"/>
    <mergeCell ref="AW797:AX797"/>
    <mergeCell ref="BD797:BE797"/>
    <mergeCell ref="BJ797:BK797"/>
    <mergeCell ref="B798:B799"/>
    <mergeCell ref="D798:E798"/>
    <mergeCell ref="H798:H799"/>
    <mergeCell ref="J798:K798"/>
    <mergeCell ref="O798:O799"/>
    <mergeCell ref="Q798:R798"/>
    <mergeCell ref="U798:U799"/>
    <mergeCell ref="W798:X798"/>
    <mergeCell ref="AB798:AB799"/>
    <mergeCell ref="AD798:AE798"/>
    <mergeCell ref="AH798:AH799"/>
    <mergeCell ref="AJ798:AK798"/>
    <mergeCell ref="AO798:AO799"/>
    <mergeCell ref="AQ798:AR798"/>
    <mergeCell ref="AU798:AU799"/>
    <mergeCell ref="AW798:AX798"/>
    <mergeCell ref="BB798:BB799"/>
    <mergeCell ref="BD798:BE798"/>
    <mergeCell ref="BH798:BH799"/>
    <mergeCell ref="BJ798:BK798"/>
    <mergeCell ref="D799:E799"/>
    <mergeCell ref="J799:K799"/>
    <mergeCell ref="Q799:R799"/>
    <mergeCell ref="W799:X799"/>
    <mergeCell ref="AD799:AE799"/>
    <mergeCell ref="AJ799:AK799"/>
    <mergeCell ref="AQ799:AR799"/>
    <mergeCell ref="AW799:AX799"/>
    <mergeCell ref="BD799:BE799"/>
    <mergeCell ref="BJ799:BK799"/>
    <mergeCell ref="B800:C800"/>
    <mergeCell ref="D800:E800"/>
    <mergeCell ref="F800:G800"/>
    <mergeCell ref="H800:I800"/>
    <mergeCell ref="J800:K800"/>
    <mergeCell ref="L800:M800"/>
    <mergeCell ref="O800:P800"/>
    <mergeCell ref="Q800:R800"/>
    <mergeCell ref="S800:T800"/>
    <mergeCell ref="U800:V800"/>
    <mergeCell ref="W800:X800"/>
    <mergeCell ref="Y800:Z800"/>
    <mergeCell ref="AB800:AC800"/>
    <mergeCell ref="AD800:AE800"/>
    <mergeCell ref="AF800:AG800"/>
    <mergeCell ref="AH800:AI800"/>
    <mergeCell ref="AJ800:AK800"/>
    <mergeCell ref="AL800:AM800"/>
    <mergeCell ref="AO800:AP800"/>
    <mergeCell ref="AQ800:AR800"/>
    <mergeCell ref="AS800:AT800"/>
    <mergeCell ref="AU800:AV800"/>
    <mergeCell ref="AW800:AX800"/>
    <mergeCell ref="AY800:AZ800"/>
    <mergeCell ref="BB800:BC800"/>
    <mergeCell ref="BD800:BE800"/>
    <mergeCell ref="BF800:BG800"/>
    <mergeCell ref="BH800:BI800"/>
    <mergeCell ref="BJ800:BK800"/>
    <mergeCell ref="BL800:BM800"/>
    <mergeCell ref="A802:D802"/>
    <mergeCell ref="E802:K802"/>
    <mergeCell ref="L802:P802"/>
    <mergeCell ref="Q802:V802"/>
    <mergeCell ref="W802:Y802"/>
    <mergeCell ref="AA802:AE802"/>
    <mergeCell ref="A803:I803"/>
    <mergeCell ref="J803:K803"/>
    <mergeCell ref="L803:T803"/>
    <mergeCell ref="U803:V803"/>
    <mergeCell ref="Y803:Z803"/>
    <mergeCell ref="AD803:AG803"/>
    <mergeCell ref="AI803:BA803"/>
    <mergeCell ref="BC803:BM803"/>
    <mergeCell ref="A804:I804"/>
    <mergeCell ref="J804:K804"/>
    <mergeCell ref="L804:T804"/>
    <mergeCell ref="U804:V804"/>
    <mergeCell ref="Y804:Z804"/>
    <mergeCell ref="AD804:AG804"/>
    <mergeCell ref="AI804:BA804"/>
    <mergeCell ref="BC804:BE804"/>
    <mergeCell ref="BF804:BH804"/>
    <mergeCell ref="BI804:BJ804"/>
    <mergeCell ref="BK804:BM804"/>
    <mergeCell ref="A805:I805"/>
    <mergeCell ref="J805:K805"/>
    <mergeCell ref="L805:T805"/>
    <mergeCell ref="U805:V805"/>
    <mergeCell ref="Y805:Z805"/>
    <mergeCell ref="AD805:AG805"/>
    <mergeCell ref="AI805:BA805"/>
    <mergeCell ref="BC805:BE805"/>
    <mergeCell ref="A806:I806"/>
    <mergeCell ref="J806:K806"/>
    <mergeCell ref="L806:T806"/>
    <mergeCell ref="U806:V806"/>
    <mergeCell ref="Y806:Z806"/>
    <mergeCell ref="AD806:AG806"/>
    <mergeCell ref="AI806:BA806"/>
    <mergeCell ref="BC806:BE806"/>
    <mergeCell ref="A807:I807"/>
    <mergeCell ref="J807:K807"/>
    <mergeCell ref="L807:T807"/>
    <mergeCell ref="U807:V807"/>
    <mergeCell ref="Y807:Z807"/>
    <mergeCell ref="AD807:AG807"/>
    <mergeCell ref="AI807:BA807"/>
    <mergeCell ref="BC807:BE807"/>
    <mergeCell ref="A808:I808"/>
    <mergeCell ref="J808:K808"/>
    <mergeCell ref="L808:T808"/>
    <mergeCell ref="U808:V808"/>
    <mergeCell ref="Y808:Z808"/>
    <mergeCell ref="AD808:AG808"/>
    <mergeCell ref="AI808:BA808"/>
    <mergeCell ref="BC808:BE808"/>
    <mergeCell ref="A809:I809"/>
    <mergeCell ref="J809:K809"/>
    <mergeCell ref="L809:T809"/>
    <mergeCell ref="U809:V809"/>
    <mergeCell ref="Y809:Z809"/>
    <mergeCell ref="AD809:AG809"/>
    <mergeCell ref="AI809:BA809"/>
    <mergeCell ref="BC809:BE809"/>
    <mergeCell ref="A810:I810"/>
    <mergeCell ref="J810:K810"/>
    <mergeCell ref="L810:T810"/>
    <mergeCell ref="U810:V810"/>
    <mergeCell ref="Y810:Z810"/>
    <mergeCell ref="AD810:AG810"/>
    <mergeCell ref="AI810:BA810"/>
    <mergeCell ref="BC810:BE810"/>
    <mergeCell ref="A811:I811"/>
    <mergeCell ref="J811:K811"/>
    <mergeCell ref="L811:T811"/>
    <mergeCell ref="U811:V811"/>
    <mergeCell ref="Y811:Z811"/>
    <mergeCell ref="AD811:AG811"/>
    <mergeCell ref="AI811:BA811"/>
    <mergeCell ref="BC811:BJ811"/>
    <mergeCell ref="BK811:BM811"/>
    <mergeCell ref="A812:I812"/>
    <mergeCell ref="J812:K812"/>
    <mergeCell ref="L812:T812"/>
    <mergeCell ref="U812:V812"/>
    <mergeCell ref="Y812:Z812"/>
    <mergeCell ref="AD812:AG812"/>
    <mergeCell ref="AI812:BA812"/>
    <mergeCell ref="BC812:BJ812"/>
    <mergeCell ref="BK812:BM812"/>
    <mergeCell ref="A813:I813"/>
    <mergeCell ref="J813:K813"/>
    <mergeCell ref="L813:T813"/>
    <mergeCell ref="U813:V813"/>
    <mergeCell ref="Y813:Z813"/>
    <mergeCell ref="AD813:AG813"/>
    <mergeCell ref="AI813:BA813"/>
    <mergeCell ref="BC813:BM813"/>
    <mergeCell ref="A814:I814"/>
    <mergeCell ref="J814:K814"/>
    <mergeCell ref="L814:T814"/>
    <mergeCell ref="U814:V814"/>
    <mergeCell ref="W814:AG820"/>
    <mergeCell ref="A815:I815"/>
    <mergeCell ref="J815:K815"/>
    <mergeCell ref="L815:T815"/>
    <mergeCell ref="U815:V815"/>
    <mergeCell ref="AI815:BA815"/>
    <mergeCell ref="BC815:BM815"/>
    <mergeCell ref="A816:B816"/>
    <mergeCell ref="C816:I816"/>
    <mergeCell ref="J816:K816"/>
    <mergeCell ref="L816:M816"/>
    <mergeCell ref="N816:T816"/>
    <mergeCell ref="U816:V816"/>
    <mergeCell ref="AI816:AU816"/>
    <mergeCell ref="A817:B817"/>
    <mergeCell ref="C817:I817"/>
    <mergeCell ref="J817:K817"/>
    <mergeCell ref="L817:M817"/>
    <mergeCell ref="N817:T817"/>
    <mergeCell ref="U817:V817"/>
    <mergeCell ref="AI817:AN818"/>
    <mergeCell ref="AV817:BA817"/>
    <mergeCell ref="A818:B818"/>
    <mergeCell ref="C818:K818"/>
    <mergeCell ref="N818:V818"/>
    <mergeCell ref="AV818:BA818"/>
    <mergeCell ref="A819:B819"/>
    <mergeCell ref="C819:K819"/>
    <mergeCell ref="N819:V819"/>
    <mergeCell ref="AI819:AN820"/>
    <mergeCell ref="AV819:BA819"/>
    <mergeCell ref="A820:B820"/>
    <mergeCell ref="C820:K820"/>
    <mergeCell ref="N820:V820"/>
    <mergeCell ref="AV820:BA820"/>
    <mergeCell ref="AQ821:BE821"/>
    <mergeCell ref="BJ821:BM822"/>
    <mergeCell ref="AM822:AP822"/>
    <mergeCell ref="AQ822:BE822"/>
    <mergeCell ref="O823:W823"/>
    <mergeCell ref="X823:AA823"/>
    <mergeCell ref="AB823:AJ823"/>
    <mergeCell ref="AQ823:BE823"/>
    <mergeCell ref="BJ823:BJ825"/>
    <mergeCell ref="BK823:BK825"/>
    <mergeCell ref="BL823:BM825"/>
    <mergeCell ref="F825:J825"/>
    <mergeCell ref="M825:O825"/>
    <mergeCell ref="R825:U825"/>
    <mergeCell ref="V825:AK825"/>
    <mergeCell ref="AQ825:BD825"/>
    <mergeCell ref="B827:G827"/>
    <mergeCell ref="H827:M827"/>
    <mergeCell ref="O827:T827"/>
    <mergeCell ref="U827:Z827"/>
    <mergeCell ref="AB827:AG827"/>
    <mergeCell ref="AH827:AM827"/>
    <mergeCell ref="AO827:AT827"/>
    <mergeCell ref="AU827:AZ827"/>
    <mergeCell ref="BB827:BG827"/>
    <mergeCell ref="BH827:BM827"/>
    <mergeCell ref="B828:G828"/>
    <mergeCell ref="H828:M828"/>
    <mergeCell ref="O828:T828"/>
    <mergeCell ref="U828:Z828"/>
    <mergeCell ref="AB828:AG828"/>
    <mergeCell ref="AH828:AM828"/>
    <mergeCell ref="AO828:AT828"/>
    <mergeCell ref="AU828:AZ828"/>
    <mergeCell ref="BB828:BG828"/>
    <mergeCell ref="BH828:BM828"/>
    <mergeCell ref="A829:A840"/>
    <mergeCell ref="B829:B830"/>
    <mergeCell ref="D829:E829"/>
    <mergeCell ref="F829:F840"/>
    <mergeCell ref="G829:G840"/>
    <mergeCell ref="H829:H830"/>
    <mergeCell ref="J829:K829"/>
    <mergeCell ref="L829:L840"/>
    <mergeCell ref="M829:M840"/>
    <mergeCell ref="O829:O830"/>
    <mergeCell ref="Q829:R829"/>
    <mergeCell ref="S829:S840"/>
    <mergeCell ref="T829:T840"/>
    <mergeCell ref="U829:U830"/>
    <mergeCell ref="W829:X829"/>
    <mergeCell ref="Y829:Y840"/>
    <mergeCell ref="Z829:Z840"/>
    <mergeCell ref="AB829:AB830"/>
    <mergeCell ref="AD829:AE829"/>
    <mergeCell ref="AF829:AF840"/>
    <mergeCell ref="AG829:AG840"/>
    <mergeCell ref="AH829:AH830"/>
    <mergeCell ref="AJ829:AK829"/>
    <mergeCell ref="AL829:AL840"/>
    <mergeCell ref="AM829:AM840"/>
    <mergeCell ref="AO829:AO830"/>
    <mergeCell ref="AQ829:AR829"/>
    <mergeCell ref="AS829:AS840"/>
    <mergeCell ref="AT829:AT840"/>
    <mergeCell ref="AU829:AU830"/>
    <mergeCell ref="AW829:AX829"/>
    <mergeCell ref="AY829:AY840"/>
    <mergeCell ref="AZ829:AZ840"/>
    <mergeCell ref="BB829:BB830"/>
    <mergeCell ref="BD829:BE829"/>
    <mergeCell ref="BF829:BF840"/>
    <mergeCell ref="BG829:BG840"/>
    <mergeCell ref="BH829:BH830"/>
    <mergeCell ref="BJ829:BK829"/>
    <mergeCell ref="BL829:BL840"/>
    <mergeCell ref="BM829:BM840"/>
    <mergeCell ref="D830:E830"/>
    <mergeCell ref="J830:K830"/>
    <mergeCell ref="Q830:R830"/>
    <mergeCell ref="W830:X830"/>
    <mergeCell ref="AD830:AE830"/>
    <mergeCell ref="AJ830:AK830"/>
    <mergeCell ref="AQ830:AR830"/>
    <mergeCell ref="AW830:AX830"/>
    <mergeCell ref="BD830:BE830"/>
    <mergeCell ref="BJ830:BK830"/>
    <mergeCell ref="B831:B832"/>
    <mergeCell ref="D831:E831"/>
    <mergeCell ref="H831:H832"/>
    <mergeCell ref="J831:K831"/>
    <mergeCell ref="O831:O832"/>
    <mergeCell ref="Q831:R831"/>
    <mergeCell ref="U831:U832"/>
    <mergeCell ref="W831:X831"/>
    <mergeCell ref="AB831:AB832"/>
    <mergeCell ref="AD831:AE831"/>
    <mergeCell ref="AH831:AH832"/>
    <mergeCell ref="AJ831:AK831"/>
    <mergeCell ref="AO831:AO832"/>
    <mergeCell ref="AQ831:AR831"/>
    <mergeCell ref="AU831:AU832"/>
    <mergeCell ref="AW831:AX831"/>
    <mergeCell ref="BB831:BB832"/>
    <mergeCell ref="BD831:BE831"/>
    <mergeCell ref="BH831:BH832"/>
    <mergeCell ref="BJ831:BK831"/>
    <mergeCell ref="D832:E832"/>
    <mergeCell ref="J832:K832"/>
    <mergeCell ref="Q832:R832"/>
    <mergeCell ref="W832:X832"/>
    <mergeCell ref="AD832:AE832"/>
    <mergeCell ref="AJ832:AK832"/>
    <mergeCell ref="AQ832:AR832"/>
    <mergeCell ref="AW832:AX832"/>
    <mergeCell ref="BD832:BE832"/>
    <mergeCell ref="BJ832:BK832"/>
    <mergeCell ref="B833:B834"/>
    <mergeCell ref="D833:E833"/>
    <mergeCell ref="H833:H834"/>
    <mergeCell ref="J833:K833"/>
    <mergeCell ref="O833:O834"/>
    <mergeCell ref="Q833:R833"/>
    <mergeCell ref="U833:U834"/>
    <mergeCell ref="W833:X833"/>
    <mergeCell ref="AB833:AB834"/>
    <mergeCell ref="AD833:AE833"/>
    <mergeCell ref="AH833:AH834"/>
    <mergeCell ref="AJ833:AK833"/>
    <mergeCell ref="AO833:AO834"/>
    <mergeCell ref="AQ833:AR833"/>
    <mergeCell ref="AU833:AU834"/>
    <mergeCell ref="AW833:AX833"/>
    <mergeCell ref="BB833:BB834"/>
    <mergeCell ref="BD833:BE833"/>
    <mergeCell ref="BH833:BH834"/>
    <mergeCell ref="BJ833:BK833"/>
    <mergeCell ref="D834:E834"/>
    <mergeCell ref="J834:K834"/>
    <mergeCell ref="Q834:R834"/>
    <mergeCell ref="W834:X834"/>
    <mergeCell ref="AD834:AE834"/>
    <mergeCell ref="AJ834:AK834"/>
    <mergeCell ref="AQ834:AR834"/>
    <mergeCell ref="AW834:AX834"/>
    <mergeCell ref="BD834:BE834"/>
    <mergeCell ref="BJ834:BK834"/>
    <mergeCell ref="B835:B836"/>
    <mergeCell ref="D835:E835"/>
    <mergeCell ref="H835:H836"/>
    <mergeCell ref="J835:K835"/>
    <mergeCell ref="O835:O836"/>
    <mergeCell ref="Q835:R835"/>
    <mergeCell ref="U835:U836"/>
    <mergeCell ref="W835:X835"/>
    <mergeCell ref="AB835:AB836"/>
    <mergeCell ref="AD835:AE835"/>
    <mergeCell ref="AH835:AH836"/>
    <mergeCell ref="AJ835:AK835"/>
    <mergeCell ref="AO835:AO836"/>
    <mergeCell ref="AQ835:AR835"/>
    <mergeCell ref="AU835:AU836"/>
    <mergeCell ref="AW835:AX835"/>
    <mergeCell ref="BB835:BB836"/>
    <mergeCell ref="BD835:BE835"/>
    <mergeCell ref="BH835:BH836"/>
    <mergeCell ref="BJ835:BK835"/>
    <mergeCell ref="D836:E836"/>
    <mergeCell ref="J836:K836"/>
    <mergeCell ref="Q836:R836"/>
    <mergeCell ref="W836:X836"/>
    <mergeCell ref="AD836:AE836"/>
    <mergeCell ref="AJ836:AK836"/>
    <mergeCell ref="AQ836:AR836"/>
    <mergeCell ref="AW836:AX836"/>
    <mergeCell ref="BD836:BE836"/>
    <mergeCell ref="BJ836:BK836"/>
    <mergeCell ref="B837:B838"/>
    <mergeCell ref="D837:E837"/>
    <mergeCell ref="H837:H838"/>
    <mergeCell ref="J837:K837"/>
    <mergeCell ref="O837:O838"/>
    <mergeCell ref="Q837:R837"/>
    <mergeCell ref="U837:U838"/>
    <mergeCell ref="W837:X837"/>
    <mergeCell ref="AB837:AB838"/>
    <mergeCell ref="AD837:AE837"/>
    <mergeCell ref="AH837:AH838"/>
    <mergeCell ref="AJ837:AK837"/>
    <mergeCell ref="AO837:AO838"/>
    <mergeCell ref="AQ837:AR837"/>
    <mergeCell ref="AU837:AU838"/>
    <mergeCell ref="AW837:AX837"/>
    <mergeCell ref="BB837:BB838"/>
    <mergeCell ref="BD837:BE837"/>
    <mergeCell ref="BH837:BH838"/>
    <mergeCell ref="BJ837:BK837"/>
    <mergeCell ref="D838:E838"/>
    <mergeCell ref="J838:K838"/>
    <mergeCell ref="Q838:R838"/>
    <mergeCell ref="W838:X838"/>
    <mergeCell ref="AD838:AE838"/>
    <mergeCell ref="AJ838:AK838"/>
    <mergeCell ref="AQ838:AR838"/>
    <mergeCell ref="AW838:AX838"/>
    <mergeCell ref="BD838:BE838"/>
    <mergeCell ref="BJ838:BK838"/>
    <mergeCell ref="B839:B840"/>
    <mergeCell ref="D839:E839"/>
    <mergeCell ref="H839:H840"/>
    <mergeCell ref="J839:K839"/>
    <mergeCell ref="O839:O840"/>
    <mergeCell ref="Q839:R839"/>
    <mergeCell ref="U839:U840"/>
    <mergeCell ref="W839:X839"/>
    <mergeCell ref="AB839:AB840"/>
    <mergeCell ref="AD839:AE839"/>
    <mergeCell ref="AH839:AH840"/>
    <mergeCell ref="AJ839:AK839"/>
    <mergeCell ref="AO839:AO840"/>
    <mergeCell ref="AQ839:AR839"/>
    <mergeCell ref="AU839:AU840"/>
    <mergeCell ref="AW839:AX839"/>
    <mergeCell ref="BB839:BB840"/>
    <mergeCell ref="BD839:BE839"/>
    <mergeCell ref="BH839:BH840"/>
    <mergeCell ref="BJ839:BK839"/>
    <mergeCell ref="D840:E840"/>
    <mergeCell ref="J840:K840"/>
    <mergeCell ref="Q840:R840"/>
    <mergeCell ref="W840:X840"/>
    <mergeCell ref="AD840:AE840"/>
    <mergeCell ref="AJ840:AK840"/>
    <mergeCell ref="AQ840:AR840"/>
    <mergeCell ref="AW840:AX840"/>
    <mergeCell ref="BD840:BE840"/>
    <mergeCell ref="BJ840:BK840"/>
    <mergeCell ref="B841:C841"/>
    <mergeCell ref="D841:E841"/>
    <mergeCell ref="F841:G841"/>
    <mergeCell ref="H841:I841"/>
    <mergeCell ref="J841:K841"/>
    <mergeCell ref="L841:M841"/>
    <mergeCell ref="O841:P841"/>
    <mergeCell ref="Q841:R841"/>
    <mergeCell ref="S841:T841"/>
    <mergeCell ref="U841:V841"/>
    <mergeCell ref="W841:X841"/>
    <mergeCell ref="Y841:Z841"/>
    <mergeCell ref="AB841:AC841"/>
    <mergeCell ref="AD841:AE841"/>
    <mergeCell ref="AF841:AG841"/>
    <mergeCell ref="AH841:AI841"/>
    <mergeCell ref="AJ841:AK841"/>
    <mergeCell ref="AL841:AM841"/>
    <mergeCell ref="AO841:AP841"/>
    <mergeCell ref="AQ841:AR841"/>
    <mergeCell ref="AS841:AT841"/>
    <mergeCell ref="AU841:AV841"/>
    <mergeCell ref="AW841:AX841"/>
    <mergeCell ref="AY841:AZ841"/>
    <mergeCell ref="BB841:BC841"/>
    <mergeCell ref="BD841:BE841"/>
    <mergeCell ref="BF841:BG841"/>
    <mergeCell ref="BH841:BI841"/>
    <mergeCell ref="BJ841:BK841"/>
    <mergeCell ref="BL841:BM841"/>
    <mergeCell ref="A843:D843"/>
    <mergeCell ref="E843:K843"/>
    <mergeCell ref="L843:P843"/>
    <mergeCell ref="Q843:V843"/>
    <mergeCell ref="W843:Y843"/>
    <mergeCell ref="AA843:AE843"/>
    <mergeCell ref="A844:I844"/>
    <mergeCell ref="J844:K844"/>
    <mergeCell ref="L844:T844"/>
    <mergeCell ref="U844:V844"/>
    <mergeCell ref="Y844:Z844"/>
    <mergeCell ref="AD844:AG844"/>
    <mergeCell ref="AI844:BA844"/>
    <mergeCell ref="BC844:BM844"/>
    <mergeCell ref="A845:I845"/>
    <mergeCell ref="J845:K845"/>
    <mergeCell ref="L845:T845"/>
    <mergeCell ref="U845:V845"/>
    <mergeCell ref="Y845:Z845"/>
    <mergeCell ref="AD845:AG845"/>
    <mergeCell ref="AI845:BA845"/>
    <mergeCell ref="BC845:BE845"/>
    <mergeCell ref="BF845:BH845"/>
    <mergeCell ref="BI845:BJ845"/>
    <mergeCell ref="BK845:BM845"/>
    <mergeCell ref="A846:I846"/>
    <mergeCell ref="J846:K846"/>
    <mergeCell ref="L846:T846"/>
    <mergeCell ref="U846:V846"/>
    <mergeCell ref="Y846:Z846"/>
    <mergeCell ref="AD846:AG846"/>
    <mergeCell ref="AI846:BA846"/>
    <mergeCell ref="BC846:BE846"/>
    <mergeCell ref="A847:I847"/>
    <mergeCell ref="J847:K847"/>
    <mergeCell ref="L847:T847"/>
    <mergeCell ref="U847:V847"/>
    <mergeCell ref="Y847:Z847"/>
    <mergeCell ref="AD847:AG847"/>
    <mergeCell ref="AI847:BA847"/>
    <mergeCell ref="BC847:BE847"/>
    <mergeCell ref="A848:I848"/>
    <mergeCell ref="J848:K848"/>
    <mergeCell ref="L848:T848"/>
    <mergeCell ref="U848:V848"/>
    <mergeCell ref="Y848:Z848"/>
    <mergeCell ref="AD848:AG848"/>
    <mergeCell ref="AI848:BA848"/>
    <mergeCell ref="BC848:BE848"/>
    <mergeCell ref="A849:I849"/>
    <mergeCell ref="J849:K849"/>
    <mergeCell ref="L849:T849"/>
    <mergeCell ref="U849:V849"/>
    <mergeCell ref="Y849:Z849"/>
    <mergeCell ref="AD849:AG849"/>
    <mergeCell ref="AI849:BA849"/>
    <mergeCell ref="BC849:BE849"/>
    <mergeCell ref="A850:I850"/>
    <mergeCell ref="J850:K850"/>
    <mergeCell ref="L850:T850"/>
    <mergeCell ref="U850:V850"/>
    <mergeCell ref="Y850:Z850"/>
    <mergeCell ref="AD850:AG850"/>
    <mergeCell ref="AI850:BA850"/>
    <mergeCell ref="BC850:BE850"/>
    <mergeCell ref="A851:I851"/>
    <mergeCell ref="J851:K851"/>
    <mergeCell ref="L851:T851"/>
    <mergeCell ref="U851:V851"/>
    <mergeCell ref="Y851:Z851"/>
    <mergeCell ref="AD851:AG851"/>
    <mergeCell ref="AI851:BA851"/>
    <mergeCell ref="BC851:BE851"/>
    <mergeCell ref="A852:I852"/>
    <mergeCell ref="J852:K852"/>
    <mergeCell ref="L852:T852"/>
    <mergeCell ref="U852:V852"/>
    <mergeCell ref="Y852:Z852"/>
    <mergeCell ref="AD852:AG852"/>
    <mergeCell ref="AI852:BA852"/>
    <mergeCell ref="BC852:BJ852"/>
    <mergeCell ref="BK852:BM852"/>
    <mergeCell ref="A853:I853"/>
    <mergeCell ref="J853:K853"/>
    <mergeCell ref="L853:T853"/>
    <mergeCell ref="U853:V853"/>
    <mergeCell ref="Y853:Z853"/>
    <mergeCell ref="AD853:AG853"/>
    <mergeCell ref="AI853:BA853"/>
    <mergeCell ref="BC853:BJ853"/>
    <mergeCell ref="BK853:BM853"/>
    <mergeCell ref="A854:I854"/>
    <mergeCell ref="J854:K854"/>
    <mergeCell ref="L854:T854"/>
    <mergeCell ref="U854:V854"/>
    <mergeCell ref="Y854:Z854"/>
    <mergeCell ref="AD854:AG854"/>
    <mergeCell ref="AI854:BA854"/>
    <mergeCell ref="BC854:BM854"/>
    <mergeCell ref="A855:I855"/>
    <mergeCell ref="J855:K855"/>
    <mergeCell ref="L855:T855"/>
    <mergeCell ref="U855:V855"/>
    <mergeCell ref="W855:AG861"/>
    <mergeCell ref="A856:I856"/>
    <mergeCell ref="J856:K856"/>
    <mergeCell ref="L856:T856"/>
    <mergeCell ref="U856:V856"/>
    <mergeCell ref="AI856:BA856"/>
    <mergeCell ref="BC856:BM856"/>
    <mergeCell ref="A857:B857"/>
    <mergeCell ref="C857:I857"/>
    <mergeCell ref="J857:K857"/>
    <mergeCell ref="L857:M857"/>
    <mergeCell ref="N857:T857"/>
    <mergeCell ref="U857:V857"/>
    <mergeCell ref="AI857:AU857"/>
    <mergeCell ref="A858:B858"/>
    <mergeCell ref="C858:I858"/>
    <mergeCell ref="J858:K858"/>
    <mergeCell ref="L858:M858"/>
    <mergeCell ref="N858:T858"/>
    <mergeCell ref="U858:V858"/>
    <mergeCell ref="AI858:AN859"/>
    <mergeCell ref="AV858:BA858"/>
    <mergeCell ref="A859:B859"/>
    <mergeCell ref="C859:K859"/>
    <mergeCell ref="N859:V859"/>
    <mergeCell ref="AV859:BA859"/>
    <mergeCell ref="A860:B860"/>
    <mergeCell ref="C860:K860"/>
    <mergeCell ref="N860:V860"/>
    <mergeCell ref="AI860:AN861"/>
    <mergeCell ref="AV860:BA860"/>
    <mergeCell ref="A861:B861"/>
    <mergeCell ref="C861:K861"/>
    <mergeCell ref="N861:V861"/>
    <mergeCell ref="AV861:BA861"/>
  </mergeCells>
  <printOptions horizontalCentered="1" verticalCentered="1"/>
  <pageMargins left="0" right="0" top="0" bottom="0" header="0.5118055555555556" footer="0.5118055555555556"/>
  <pageSetup horizontalDpi="300" verticalDpi="300" orientation="landscape" paperSize="9" scale="98"/>
  <rowBreaks count="20" manualBreakCount="20">
    <brk id="41" max="255" man="1"/>
    <brk id="82" max="255" man="1"/>
    <brk id="123" max="255" man="1"/>
    <brk id="164" max="255" man="1"/>
    <brk id="205" max="255" man="1"/>
    <brk id="246" max="255" man="1"/>
    <brk id="287" max="255" man="1"/>
    <brk id="328" max="255" man="1"/>
    <brk id="369" max="255" man="1"/>
    <brk id="410" max="255" man="1"/>
    <brk id="451" max="255" man="1"/>
    <brk id="492" max="255" man="1"/>
    <brk id="533" max="255" man="1"/>
    <brk id="574" max="255" man="1"/>
    <brk id="615" max="255" man="1"/>
    <brk id="656" max="255" man="1"/>
    <brk id="697" max="255" man="1"/>
    <brk id="738" max="255" man="1"/>
    <brk id="779" max="255" man="1"/>
    <brk id="82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8"/>
  <sheetViews>
    <sheetView zoomScale="40" zoomScaleNormal="40" zoomScaleSheetLayoutView="40" workbookViewId="0" topLeftCell="A1">
      <selection activeCell="I18" sqref="I18"/>
    </sheetView>
  </sheetViews>
  <sheetFormatPr defaultColWidth="9.140625" defaultRowHeight="12.75" customHeight="1"/>
  <cols>
    <col min="1" max="1" width="163.7109375" style="297" customWidth="1"/>
    <col min="2" max="16384" width="9.140625" style="297" customWidth="1"/>
  </cols>
  <sheetData>
    <row r="1" ht="250.5" customHeight="1">
      <c r="A1" s="298" t="str">
        <f>'(7) vstupní data'!C17</f>
        <v>VK České Budějovice</v>
      </c>
    </row>
    <row r="2" ht="250.5" customHeight="1">
      <c r="A2" s="298"/>
    </row>
    <row r="3" ht="250.5" customHeight="1">
      <c r="A3" s="298" t="str">
        <f>'(7) vstupní data'!C18</f>
        <v>SK Kometa B</v>
      </c>
    </row>
    <row r="4" ht="250.5" customHeight="1">
      <c r="A4" s="298"/>
    </row>
    <row r="5" ht="250.5" customHeight="1">
      <c r="A5" s="298" t="str">
        <f>'(7) vstupní data'!C19</f>
        <v>TJ Kralupy</v>
      </c>
    </row>
    <row r="6" ht="250.5" customHeight="1">
      <c r="A6" s="298"/>
    </row>
    <row r="7" ht="250.5" customHeight="1">
      <c r="A7" s="298" t="str">
        <f>'(7) vstupní data'!C20</f>
        <v>VK Karlovy Vary</v>
      </c>
    </row>
    <row r="8" ht="250.5" customHeight="1">
      <c r="A8" s="298"/>
    </row>
    <row r="9" ht="250.5" customHeight="1">
      <c r="A9" s="298" t="str">
        <f>'(7) vstupní data'!C21</f>
        <v>SK TO Duchcov</v>
      </c>
    </row>
    <row r="10" ht="250.5" customHeight="1">
      <c r="A10" s="298"/>
    </row>
    <row r="11" ht="250.5" customHeight="1">
      <c r="A11" s="298" t="str">
        <f>'(7) vstupní data'!C22</f>
        <v>TJ Orion Praha</v>
      </c>
    </row>
    <row r="12" ht="250.5" customHeight="1">
      <c r="A12" s="298"/>
    </row>
    <row r="13" ht="250.5" customHeight="1">
      <c r="A13" s="298" t="str">
        <f>'(7) vstupní data'!C23</f>
        <v>SK Třebín B</v>
      </c>
    </row>
    <row r="14" ht="250.5" customHeight="1">
      <c r="A14" s="298"/>
    </row>
    <row r="15" ht="250.5" customHeight="1">
      <c r="A15" s="298" t="s">
        <v>131</v>
      </c>
    </row>
    <row r="16" ht="250.5" customHeight="1">
      <c r="A16" s="298"/>
    </row>
    <row r="17" ht="249.75" customHeight="1">
      <c r="A17" s="298" t="s">
        <v>131</v>
      </c>
    </row>
    <row r="18" ht="249.75" customHeight="1">
      <c r="A18" s="298"/>
    </row>
  </sheetData>
  <mergeCells count="9">
    <mergeCell ref="A1:A2"/>
    <mergeCell ref="A3:A4"/>
    <mergeCell ref="A5:A6"/>
    <mergeCell ref="A7:A8"/>
    <mergeCell ref="A9:A10"/>
    <mergeCell ref="A11:A12"/>
    <mergeCell ref="A13:A14"/>
    <mergeCell ref="A15:A16"/>
    <mergeCell ref="A17:A18"/>
  </mergeCells>
  <printOptions/>
  <pageMargins left="0.2" right="0.20972222222222223" top="0.4902777777777778" bottom="0.4902777777777778" header="0.5118055555555556" footer="0.5118055555555556"/>
  <pageSetup horizontalDpi="300" verticalDpi="300" orientation="landscape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7"/>
  <sheetViews>
    <sheetView zoomScale="44" zoomScaleNormal="44" workbookViewId="0" topLeftCell="A1">
      <selection activeCell="X40" sqref="X40"/>
    </sheetView>
  </sheetViews>
  <sheetFormatPr defaultColWidth="9.140625" defaultRowHeight="15" customHeight="1"/>
  <cols>
    <col min="1" max="3" width="8.7109375" style="299" customWidth="1"/>
    <col min="4" max="4" width="5.7109375" style="299" customWidth="1"/>
    <col min="5" max="25" width="8.7109375" style="299" customWidth="1"/>
    <col min="26" max="26" width="10.28125" style="299" customWidth="1"/>
    <col min="27" max="27" width="6.140625" style="299" customWidth="1"/>
    <col min="28" max="28" width="10.28125" style="299" customWidth="1"/>
    <col min="29" max="29" width="10.140625" style="299" customWidth="1"/>
    <col min="30" max="16384" width="8.7109375" style="299" customWidth="1"/>
  </cols>
  <sheetData>
    <row r="1" spans="1:31" ht="48" customHeight="1">
      <c r="A1" s="300" t="str">
        <f>'(7) vstupní data'!H24</f>
        <v>Český pohár          25.- 26.2014         starší žákyně</v>
      </c>
      <c r="B1" s="300"/>
      <c r="C1" s="300"/>
      <c r="D1" s="300"/>
      <c r="E1" s="301" t="str">
        <f>'(7) vstupní data'!L24</f>
        <v>VK České Budějovice</v>
      </c>
      <c r="F1" s="301"/>
      <c r="G1" s="301"/>
      <c r="H1" s="301" t="str">
        <f>'(7) vstupní data'!O24</f>
        <v>SK Kometa B</v>
      </c>
      <c r="I1" s="301"/>
      <c r="J1" s="301"/>
      <c r="K1" s="301" t="str">
        <f>'(7) vstupní data'!R24</f>
        <v>TJ Kralupy</v>
      </c>
      <c r="L1" s="301"/>
      <c r="M1" s="301"/>
      <c r="N1" s="301" t="str">
        <f>'(7) vstupní data'!U24</f>
        <v>VK Karlovy Vary</v>
      </c>
      <c r="O1" s="301"/>
      <c r="P1" s="301"/>
      <c r="Q1" s="301" t="str">
        <f>'(7) vstupní data'!X24</f>
        <v>SK TO Duchcov</v>
      </c>
      <c r="R1" s="301"/>
      <c r="S1" s="301"/>
      <c r="T1" s="301" t="str">
        <f>'(7) vstupní data'!AA24</f>
        <v>TJ Orion Praha</v>
      </c>
      <c r="U1" s="301"/>
      <c r="V1" s="301"/>
      <c r="W1" s="301" t="str">
        <f>'(7) vstupní data'!AD24</f>
        <v>SK Třebín B</v>
      </c>
      <c r="X1" s="301"/>
      <c r="Y1" s="301"/>
      <c r="Z1" s="302" t="s">
        <v>40</v>
      </c>
      <c r="AA1" s="302"/>
      <c r="AB1" s="302"/>
      <c r="AC1" s="302"/>
      <c r="AD1" s="302"/>
      <c r="AE1" s="302"/>
    </row>
    <row r="2" spans="1:31" ht="48" customHeight="1">
      <c r="A2" s="300"/>
      <c r="B2" s="300"/>
      <c r="C2" s="300"/>
      <c r="D2" s="300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3" t="s">
        <v>17</v>
      </c>
      <c r="AA2" s="303"/>
      <c r="AB2" s="303"/>
      <c r="AC2" s="304" t="s">
        <v>42</v>
      </c>
      <c r="AD2" s="304" t="s">
        <v>43</v>
      </c>
      <c r="AE2" s="305" t="s">
        <v>44</v>
      </c>
    </row>
    <row r="3" spans="1:31" ht="48" customHeight="1">
      <c r="A3" s="300"/>
      <c r="B3" s="300"/>
      <c r="C3" s="300"/>
      <c r="D3" s="300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6" t="s">
        <v>18</v>
      </c>
      <c r="AA3" s="306"/>
      <c r="AB3" s="306"/>
      <c r="AC3" s="304"/>
      <c r="AD3" s="304"/>
      <c r="AE3" s="305"/>
    </row>
    <row r="4" spans="1:31" ht="63" customHeight="1">
      <c r="A4" s="307" t="str">
        <f>'(7) vstupní data'!H27</f>
        <v>VK České Budějovice</v>
      </c>
      <c r="B4" s="307"/>
      <c r="C4" s="307"/>
      <c r="D4" s="307"/>
      <c r="E4" s="104">
        <f>'(7) vstupní data'!L27</f>
        <v>0</v>
      </c>
      <c r="F4" s="104"/>
      <c r="G4" s="104"/>
      <c r="H4" s="308">
        <f>'(7) vstupní data'!O27</f>
        <v>0</v>
      </c>
      <c r="I4" s="59" t="s">
        <v>48</v>
      </c>
      <c r="J4" s="309">
        <f>'(7) vstupní data'!Q27</f>
        <v>0</v>
      </c>
      <c r="K4" s="308">
        <f>'(7) vstupní data'!R27</f>
        <v>0</v>
      </c>
      <c r="L4" s="59" t="s">
        <v>48</v>
      </c>
      <c r="M4" s="309">
        <f>'(7) vstupní data'!T27</f>
        <v>0</v>
      </c>
      <c r="N4" s="308">
        <f>'(7) vstupní data'!U27</f>
        <v>0</v>
      </c>
      <c r="O4" s="59" t="s">
        <v>48</v>
      </c>
      <c r="P4" s="309">
        <f>'(7) vstupní data'!W27</f>
        <v>0</v>
      </c>
      <c r="Q4" s="308">
        <f>'(7) vstupní data'!X27</f>
        <v>0</v>
      </c>
      <c r="R4" s="59" t="s">
        <v>48</v>
      </c>
      <c r="S4" s="309">
        <f>'(7) vstupní data'!Z27</f>
        <v>0</v>
      </c>
      <c r="T4" s="308">
        <f>'(7) vstupní data'!AA27</f>
        <v>0</v>
      </c>
      <c r="U4" s="59" t="s">
        <v>48</v>
      </c>
      <c r="V4" s="309">
        <f>'(7) vstupní data'!AC27</f>
        <v>0</v>
      </c>
      <c r="W4" s="308">
        <f>'(7) vstupní data'!AD27</f>
        <v>0</v>
      </c>
      <c r="X4" s="59" t="s">
        <v>48</v>
      </c>
      <c r="Y4" s="309">
        <f>'(7) vstupní data'!AF27</f>
        <v>0</v>
      </c>
      <c r="Z4" s="308">
        <f>'(7) vstupní data'!AG27</f>
        <v>0</v>
      </c>
      <c r="AA4" s="59" t="s">
        <v>48</v>
      </c>
      <c r="AB4" s="309">
        <f>'(7) vstupní data'!AI27</f>
        <v>0</v>
      </c>
      <c r="AC4" s="310">
        <f>'(7) vstupní data'!AJ27</f>
        <v>0</v>
      </c>
      <c r="AD4" s="311">
        <f>'(7) vstupní data'!AK27</f>
        <v>0</v>
      </c>
      <c r="AE4" s="312" t="str">
        <f>'(7) vstupní data'!AL27</f>
        <v>7.</v>
      </c>
    </row>
    <row r="5" spans="1:31" ht="63" customHeight="1">
      <c r="A5" s="307"/>
      <c r="B5" s="307"/>
      <c r="C5" s="307"/>
      <c r="D5" s="307"/>
      <c r="E5" s="104"/>
      <c r="F5" s="104"/>
      <c r="G5" s="104"/>
      <c r="H5" s="313">
        <f>'(7) vstupní data'!O28</f>
        <v>0</v>
      </c>
      <c r="I5" s="65" t="s">
        <v>48</v>
      </c>
      <c r="J5" s="314">
        <f>'(7) vstupní data'!Q28</f>
        <v>0</v>
      </c>
      <c r="K5" s="313">
        <f>'(7) vstupní data'!R28</f>
        <v>0</v>
      </c>
      <c r="L5" s="65" t="s">
        <v>48</v>
      </c>
      <c r="M5" s="314">
        <f>'(7) vstupní data'!T28</f>
        <v>0</v>
      </c>
      <c r="N5" s="313">
        <f>'(7) vstupní data'!U28</f>
        <v>0</v>
      </c>
      <c r="O5" s="65" t="s">
        <v>48</v>
      </c>
      <c r="P5" s="314">
        <f>'(7) vstupní data'!W28</f>
        <v>0</v>
      </c>
      <c r="Q5" s="313">
        <f>'(7) vstupní data'!X28</f>
        <v>0</v>
      </c>
      <c r="R5" s="65" t="s">
        <v>48</v>
      </c>
      <c r="S5" s="314">
        <f>'(7) vstupní data'!Z28</f>
        <v>0</v>
      </c>
      <c r="T5" s="313">
        <f>'(7) vstupní data'!AA28</f>
        <v>0</v>
      </c>
      <c r="U5" s="65" t="s">
        <v>48</v>
      </c>
      <c r="V5" s="314">
        <f>'(7) vstupní data'!AC28</f>
        <v>0</v>
      </c>
      <c r="W5" s="313">
        <f>'(7) vstupní data'!AD28</f>
        <v>0</v>
      </c>
      <c r="X5" s="65" t="s">
        <v>48</v>
      </c>
      <c r="Y5" s="314">
        <f>'(7) vstupní data'!AF28</f>
        <v>0</v>
      </c>
      <c r="Z5" s="313">
        <f>'(7) vstupní data'!AG28</f>
        <v>0</v>
      </c>
      <c r="AA5" s="65" t="s">
        <v>48</v>
      </c>
      <c r="AB5" s="314">
        <f>'(7) vstupní data'!AI28</f>
        <v>0</v>
      </c>
      <c r="AC5" s="310"/>
      <c r="AD5" s="311"/>
      <c r="AE5" s="312"/>
    </row>
    <row r="6" spans="1:31" ht="63" customHeight="1">
      <c r="A6" s="307" t="str">
        <f>'(7) vstupní data'!H29</f>
        <v>SK Kometa B</v>
      </c>
      <c r="B6" s="307"/>
      <c r="C6" s="307"/>
      <c r="D6" s="307"/>
      <c r="E6" s="308">
        <f>'(7) vstupní data'!L29</f>
        <v>0</v>
      </c>
      <c r="F6" s="59" t="s">
        <v>48</v>
      </c>
      <c r="G6" s="309">
        <f>'(7) vstupní data'!N29</f>
        <v>0</v>
      </c>
      <c r="H6" s="104">
        <f>'(7) vstupní data'!O29</f>
        <v>0</v>
      </c>
      <c r="I6" s="104"/>
      <c r="J6" s="104"/>
      <c r="K6" s="308">
        <f>'(7) vstupní data'!R29</f>
        <v>0</v>
      </c>
      <c r="L6" s="59" t="s">
        <v>48</v>
      </c>
      <c r="M6" s="309">
        <f>'(7) vstupní data'!T29</f>
        <v>0</v>
      </c>
      <c r="N6" s="308">
        <f>'(7) vstupní data'!U29</f>
        <v>0</v>
      </c>
      <c r="O6" s="59" t="s">
        <v>48</v>
      </c>
      <c r="P6" s="309">
        <f>'(7) vstupní data'!W29</f>
        <v>0</v>
      </c>
      <c r="Q6" s="308">
        <f>'(7) vstupní data'!X29</f>
        <v>0</v>
      </c>
      <c r="R6" s="59" t="s">
        <v>48</v>
      </c>
      <c r="S6" s="309">
        <f>'(7) vstupní data'!Z29</f>
        <v>0</v>
      </c>
      <c r="T6" s="308">
        <f>'(7) vstupní data'!AA29</f>
        <v>0</v>
      </c>
      <c r="U6" s="59" t="s">
        <v>48</v>
      </c>
      <c r="V6" s="309">
        <f>'(7) vstupní data'!AC29</f>
        <v>0</v>
      </c>
      <c r="W6" s="308">
        <f>'(7) vstupní data'!AD29</f>
        <v>0</v>
      </c>
      <c r="X6" s="59" t="s">
        <v>48</v>
      </c>
      <c r="Y6" s="309">
        <f>'(7) vstupní data'!AF29</f>
        <v>0</v>
      </c>
      <c r="Z6" s="308">
        <f>'(7) vstupní data'!AG29</f>
        <v>0</v>
      </c>
      <c r="AA6" s="59" t="s">
        <v>48</v>
      </c>
      <c r="AB6" s="309">
        <f>'(7) vstupní data'!AI29</f>
        <v>0</v>
      </c>
      <c r="AC6" s="310">
        <f>'(7) vstupní data'!AJ29</f>
        <v>0</v>
      </c>
      <c r="AD6" s="311">
        <f>'(7) vstupní data'!AK29</f>
        <v>0</v>
      </c>
      <c r="AE6" s="312" t="str">
        <f>'(7) vstupní data'!AL29</f>
        <v>7.</v>
      </c>
    </row>
    <row r="7" spans="1:31" ht="63" customHeight="1">
      <c r="A7" s="307"/>
      <c r="B7" s="307"/>
      <c r="C7" s="307"/>
      <c r="D7" s="307"/>
      <c r="E7" s="313">
        <f>'(7) vstupní data'!L30</f>
        <v>0</v>
      </c>
      <c r="F7" s="65" t="s">
        <v>48</v>
      </c>
      <c r="G7" s="314">
        <f>'(7) vstupní data'!N30</f>
        <v>0</v>
      </c>
      <c r="H7" s="104"/>
      <c r="I7" s="104"/>
      <c r="J7" s="104"/>
      <c r="K7" s="313">
        <f>'(7) vstupní data'!R30</f>
        <v>0</v>
      </c>
      <c r="L7" s="65" t="s">
        <v>48</v>
      </c>
      <c r="M7" s="314">
        <f>'(7) vstupní data'!T30</f>
        <v>0</v>
      </c>
      <c r="N7" s="313">
        <f>'(7) vstupní data'!U30</f>
        <v>0</v>
      </c>
      <c r="O7" s="65" t="s">
        <v>48</v>
      </c>
      <c r="P7" s="314">
        <f>'(7) vstupní data'!W30</f>
        <v>0</v>
      </c>
      <c r="Q7" s="313">
        <f>'(7) vstupní data'!X30</f>
        <v>0</v>
      </c>
      <c r="R7" s="65" t="s">
        <v>48</v>
      </c>
      <c r="S7" s="314">
        <f>'(7) vstupní data'!Z30</f>
        <v>0</v>
      </c>
      <c r="T7" s="313">
        <f>'(7) vstupní data'!AA30</f>
        <v>0</v>
      </c>
      <c r="U7" s="65" t="s">
        <v>48</v>
      </c>
      <c r="V7" s="314">
        <f>'(7) vstupní data'!AC30</f>
        <v>0</v>
      </c>
      <c r="W7" s="313">
        <f>'(7) vstupní data'!AD30</f>
        <v>0</v>
      </c>
      <c r="X7" s="65" t="s">
        <v>48</v>
      </c>
      <c r="Y7" s="314">
        <f>'(7) vstupní data'!AF30</f>
        <v>0</v>
      </c>
      <c r="Z7" s="313">
        <f>'(7) vstupní data'!AG30</f>
        <v>0</v>
      </c>
      <c r="AA7" s="65" t="s">
        <v>48</v>
      </c>
      <c r="AB7" s="314">
        <f>'(7) vstupní data'!AI30</f>
        <v>0</v>
      </c>
      <c r="AC7" s="310"/>
      <c r="AD7" s="311"/>
      <c r="AE7" s="312"/>
    </row>
    <row r="8" spans="1:31" ht="63" customHeight="1">
      <c r="A8" s="307" t="str">
        <f>'(7) vstupní data'!H31</f>
        <v>TJ Kralupy</v>
      </c>
      <c r="B8" s="307"/>
      <c r="C8" s="307"/>
      <c r="D8" s="307"/>
      <c r="E8" s="308">
        <f>'(7) vstupní data'!L31</f>
        <v>0</v>
      </c>
      <c r="F8" s="59" t="s">
        <v>48</v>
      </c>
      <c r="G8" s="309">
        <f>'(7) vstupní data'!N31</f>
        <v>0</v>
      </c>
      <c r="H8" s="308">
        <f>'(7) vstupní data'!O31</f>
        <v>0</v>
      </c>
      <c r="I8" s="59" t="s">
        <v>48</v>
      </c>
      <c r="J8" s="309">
        <f>'(7) vstupní data'!Q31</f>
        <v>0</v>
      </c>
      <c r="K8" s="104">
        <f>'(7) vstupní data'!R31</f>
        <v>0</v>
      </c>
      <c r="L8" s="104"/>
      <c r="M8" s="104"/>
      <c r="N8" s="308">
        <f>'(7) vstupní data'!U31</f>
        <v>0</v>
      </c>
      <c r="O8" s="59" t="s">
        <v>48</v>
      </c>
      <c r="P8" s="309">
        <f>'(7) vstupní data'!W31</f>
        <v>0</v>
      </c>
      <c r="Q8" s="308">
        <f>'(7) vstupní data'!X31</f>
        <v>0</v>
      </c>
      <c r="R8" s="59" t="s">
        <v>48</v>
      </c>
      <c r="S8" s="309">
        <f>'(7) vstupní data'!Z31</f>
        <v>0</v>
      </c>
      <c r="T8" s="308">
        <f>'(7) vstupní data'!AA31</f>
        <v>0</v>
      </c>
      <c r="U8" s="59" t="s">
        <v>48</v>
      </c>
      <c r="V8" s="309">
        <f>'(7) vstupní data'!AC31</f>
        <v>0</v>
      </c>
      <c r="W8" s="308">
        <f>'(7) vstupní data'!AD31</f>
        <v>0</v>
      </c>
      <c r="X8" s="59" t="s">
        <v>48</v>
      </c>
      <c r="Y8" s="309">
        <f>'(7) vstupní data'!AF31</f>
        <v>0</v>
      </c>
      <c r="Z8" s="308">
        <f>'(7) vstupní data'!AG31</f>
        <v>0</v>
      </c>
      <c r="AA8" s="59" t="s">
        <v>48</v>
      </c>
      <c r="AB8" s="309">
        <f>'(7) vstupní data'!AI31</f>
        <v>0</v>
      </c>
      <c r="AC8" s="310">
        <f>'(7) vstupní data'!AJ31</f>
        <v>0</v>
      </c>
      <c r="AD8" s="311">
        <f>'(7) vstupní data'!AK31</f>
        <v>0</v>
      </c>
      <c r="AE8" s="312" t="str">
        <f>'(7) vstupní data'!AL31</f>
        <v>7.</v>
      </c>
    </row>
    <row r="9" spans="1:31" ht="63" customHeight="1">
      <c r="A9" s="307"/>
      <c r="B9" s="307"/>
      <c r="C9" s="307"/>
      <c r="D9" s="307"/>
      <c r="E9" s="313">
        <f>'(7) vstupní data'!L32</f>
        <v>0</v>
      </c>
      <c r="F9" s="65" t="s">
        <v>48</v>
      </c>
      <c r="G9" s="314">
        <f>'(7) vstupní data'!N32</f>
        <v>0</v>
      </c>
      <c r="H9" s="313">
        <f>'(7) vstupní data'!O32</f>
        <v>0</v>
      </c>
      <c r="I9" s="65" t="s">
        <v>48</v>
      </c>
      <c r="J9" s="314">
        <f>'(7) vstupní data'!Q32</f>
        <v>0</v>
      </c>
      <c r="K9" s="104"/>
      <c r="L9" s="104"/>
      <c r="M9" s="104"/>
      <c r="N9" s="313">
        <f>'(7) vstupní data'!U32</f>
        <v>0</v>
      </c>
      <c r="O9" s="65" t="s">
        <v>48</v>
      </c>
      <c r="P9" s="314">
        <f>'(7) vstupní data'!W32</f>
        <v>0</v>
      </c>
      <c r="Q9" s="313">
        <f>'(7) vstupní data'!X32</f>
        <v>0</v>
      </c>
      <c r="R9" s="65" t="s">
        <v>48</v>
      </c>
      <c r="S9" s="314">
        <f>'(7) vstupní data'!Z32</f>
        <v>0</v>
      </c>
      <c r="T9" s="313">
        <f>'(7) vstupní data'!AA32</f>
        <v>0</v>
      </c>
      <c r="U9" s="65" t="s">
        <v>48</v>
      </c>
      <c r="V9" s="314">
        <f>'(7) vstupní data'!AC32</f>
        <v>0</v>
      </c>
      <c r="W9" s="313">
        <f>'(7) vstupní data'!AD32</f>
        <v>0</v>
      </c>
      <c r="X9" s="65" t="s">
        <v>48</v>
      </c>
      <c r="Y9" s="314">
        <f>'(7) vstupní data'!AF32</f>
        <v>0</v>
      </c>
      <c r="Z9" s="313">
        <f>'(7) vstupní data'!AG32</f>
        <v>0</v>
      </c>
      <c r="AA9" s="65" t="s">
        <v>48</v>
      </c>
      <c r="AB9" s="314">
        <f>'(7) vstupní data'!AI32</f>
        <v>0</v>
      </c>
      <c r="AC9" s="310"/>
      <c r="AD9" s="311"/>
      <c r="AE9" s="312"/>
    </row>
    <row r="10" spans="1:31" ht="63" customHeight="1">
      <c r="A10" s="307" t="str">
        <f>'(7) vstupní data'!H33</f>
        <v>VK Karlovy Vary</v>
      </c>
      <c r="B10" s="307"/>
      <c r="C10" s="307"/>
      <c r="D10" s="307"/>
      <c r="E10" s="308">
        <f>'(7) vstupní data'!L33</f>
        <v>0</v>
      </c>
      <c r="F10" s="59" t="s">
        <v>48</v>
      </c>
      <c r="G10" s="309">
        <f>'(7) vstupní data'!N33</f>
        <v>0</v>
      </c>
      <c r="H10" s="308">
        <f>'(7) vstupní data'!O33</f>
        <v>0</v>
      </c>
      <c r="I10" s="59" t="s">
        <v>48</v>
      </c>
      <c r="J10" s="309">
        <f>'(7) vstupní data'!Q33</f>
        <v>0</v>
      </c>
      <c r="K10" s="308">
        <f>'(7) vstupní data'!R33</f>
        <v>0</v>
      </c>
      <c r="L10" s="59" t="s">
        <v>48</v>
      </c>
      <c r="M10" s="309">
        <f>'(7) vstupní data'!T33</f>
        <v>0</v>
      </c>
      <c r="N10" s="104">
        <f>'(7) vstupní data'!U33</f>
        <v>0</v>
      </c>
      <c r="O10" s="104"/>
      <c r="P10" s="104"/>
      <c r="Q10" s="308">
        <f>'(7) vstupní data'!X33</f>
        <v>0</v>
      </c>
      <c r="R10" s="59" t="s">
        <v>48</v>
      </c>
      <c r="S10" s="309">
        <f>'(7) vstupní data'!Z33</f>
        <v>0</v>
      </c>
      <c r="T10" s="308">
        <f>'(7) vstupní data'!AA33</f>
        <v>0</v>
      </c>
      <c r="U10" s="59" t="s">
        <v>48</v>
      </c>
      <c r="V10" s="309">
        <f>'(7) vstupní data'!AC33</f>
        <v>0</v>
      </c>
      <c r="W10" s="308">
        <f>'(7) vstupní data'!AD33</f>
        <v>0</v>
      </c>
      <c r="X10" s="59" t="s">
        <v>48</v>
      </c>
      <c r="Y10" s="309">
        <f>'(7) vstupní data'!AF33</f>
        <v>0</v>
      </c>
      <c r="Z10" s="308">
        <f>'(7) vstupní data'!AG33</f>
        <v>0</v>
      </c>
      <c r="AA10" s="59" t="s">
        <v>48</v>
      </c>
      <c r="AB10" s="309">
        <f>'(7) vstupní data'!AI33</f>
        <v>0</v>
      </c>
      <c r="AC10" s="310">
        <f>'(7) vstupní data'!AJ33</f>
        <v>0</v>
      </c>
      <c r="AD10" s="311">
        <f>'(7) vstupní data'!AK33</f>
        <v>0</v>
      </c>
      <c r="AE10" s="312" t="str">
        <f>'(7) vstupní data'!AL33</f>
        <v>7.</v>
      </c>
    </row>
    <row r="11" spans="1:31" ht="63" customHeight="1">
      <c r="A11" s="307"/>
      <c r="B11" s="307"/>
      <c r="C11" s="307"/>
      <c r="D11" s="307"/>
      <c r="E11" s="313">
        <f>'(7) vstupní data'!L34</f>
        <v>0</v>
      </c>
      <c r="F11" s="65" t="s">
        <v>48</v>
      </c>
      <c r="G11" s="314">
        <f>'(7) vstupní data'!N34</f>
        <v>0</v>
      </c>
      <c r="H11" s="313">
        <f>'(7) vstupní data'!O34</f>
        <v>0</v>
      </c>
      <c r="I11" s="65" t="s">
        <v>48</v>
      </c>
      <c r="J11" s="314">
        <f>'(7) vstupní data'!Q34</f>
        <v>0</v>
      </c>
      <c r="K11" s="313">
        <f>'(7) vstupní data'!R34</f>
        <v>0</v>
      </c>
      <c r="L11" s="65" t="s">
        <v>48</v>
      </c>
      <c r="M11" s="314">
        <f>'(7) vstupní data'!T34</f>
        <v>0</v>
      </c>
      <c r="N11" s="104"/>
      <c r="O11" s="104"/>
      <c r="P11" s="104"/>
      <c r="Q11" s="313">
        <f>'(7) vstupní data'!X34</f>
        <v>0</v>
      </c>
      <c r="R11" s="65" t="s">
        <v>48</v>
      </c>
      <c r="S11" s="314">
        <f>'(7) vstupní data'!Z34</f>
        <v>0</v>
      </c>
      <c r="T11" s="313">
        <f>'(7) vstupní data'!AA34</f>
        <v>0</v>
      </c>
      <c r="U11" s="65" t="s">
        <v>48</v>
      </c>
      <c r="V11" s="314">
        <f>'(7) vstupní data'!AC34</f>
        <v>0</v>
      </c>
      <c r="W11" s="313">
        <f>'(7) vstupní data'!AD34</f>
        <v>0</v>
      </c>
      <c r="X11" s="65" t="s">
        <v>48</v>
      </c>
      <c r="Y11" s="314">
        <f>'(7) vstupní data'!AF34</f>
        <v>0</v>
      </c>
      <c r="Z11" s="313">
        <f>'(7) vstupní data'!AG34</f>
        <v>0</v>
      </c>
      <c r="AA11" s="65" t="s">
        <v>48</v>
      </c>
      <c r="AB11" s="314">
        <f>'(7) vstupní data'!AI34</f>
        <v>0</v>
      </c>
      <c r="AC11" s="310"/>
      <c r="AD11" s="311"/>
      <c r="AE11" s="312"/>
    </row>
    <row r="12" spans="1:31" ht="63" customHeight="1">
      <c r="A12" s="307" t="str">
        <f>'(7) vstupní data'!H35</f>
        <v>SK TO Duchcov</v>
      </c>
      <c r="B12" s="307"/>
      <c r="C12" s="307"/>
      <c r="D12" s="307"/>
      <c r="E12" s="308">
        <f>'(7) vstupní data'!L35</f>
        <v>0</v>
      </c>
      <c r="F12" s="59" t="s">
        <v>48</v>
      </c>
      <c r="G12" s="309">
        <f>'(7) vstupní data'!N35</f>
        <v>0</v>
      </c>
      <c r="H12" s="308">
        <f>'(7) vstupní data'!O35</f>
        <v>0</v>
      </c>
      <c r="I12" s="59" t="s">
        <v>48</v>
      </c>
      <c r="J12" s="309">
        <f>'(7) vstupní data'!Q35</f>
        <v>0</v>
      </c>
      <c r="K12" s="308">
        <f>'(7) vstupní data'!R35</f>
        <v>0</v>
      </c>
      <c r="L12" s="59" t="s">
        <v>48</v>
      </c>
      <c r="M12" s="309">
        <f>'(7) vstupní data'!T35</f>
        <v>0</v>
      </c>
      <c r="N12" s="308">
        <f>'(7) vstupní data'!U35</f>
        <v>0</v>
      </c>
      <c r="O12" s="59" t="s">
        <v>48</v>
      </c>
      <c r="P12" s="309">
        <f>'(7) vstupní data'!W35</f>
        <v>0</v>
      </c>
      <c r="Q12" s="104">
        <f>'(7) vstupní data'!X35</f>
        <v>0</v>
      </c>
      <c r="R12" s="104"/>
      <c r="S12" s="104"/>
      <c r="T12" s="308">
        <f>'(7) vstupní data'!AA35</f>
        <v>0</v>
      </c>
      <c r="U12" s="59" t="s">
        <v>48</v>
      </c>
      <c r="V12" s="309">
        <f>'(7) vstupní data'!AC35</f>
        <v>0</v>
      </c>
      <c r="W12" s="308">
        <f>'(7) vstupní data'!AD35</f>
        <v>0</v>
      </c>
      <c r="X12" s="59" t="s">
        <v>48</v>
      </c>
      <c r="Y12" s="309">
        <f>'(7) vstupní data'!AF35</f>
        <v>0</v>
      </c>
      <c r="Z12" s="308">
        <f>'(7) vstupní data'!AG35</f>
        <v>0</v>
      </c>
      <c r="AA12" s="59" t="s">
        <v>48</v>
      </c>
      <c r="AB12" s="309">
        <f>'(7) vstupní data'!AI35</f>
        <v>0</v>
      </c>
      <c r="AC12" s="310">
        <f>'(7) vstupní data'!AJ35</f>
        <v>0</v>
      </c>
      <c r="AD12" s="311">
        <f>'(7) vstupní data'!AK35</f>
        <v>0</v>
      </c>
      <c r="AE12" s="312" t="str">
        <f>'(7) vstupní data'!AL35</f>
        <v>7.</v>
      </c>
    </row>
    <row r="13" spans="1:31" ht="63" customHeight="1">
      <c r="A13" s="307"/>
      <c r="B13" s="307"/>
      <c r="C13" s="307"/>
      <c r="D13" s="307"/>
      <c r="E13" s="313">
        <f>'(7) vstupní data'!L36</f>
        <v>0</v>
      </c>
      <c r="F13" s="65" t="s">
        <v>48</v>
      </c>
      <c r="G13" s="314">
        <f>'(7) vstupní data'!N36</f>
        <v>0</v>
      </c>
      <c r="H13" s="313">
        <f>'(7) vstupní data'!O36</f>
        <v>0</v>
      </c>
      <c r="I13" s="65" t="s">
        <v>48</v>
      </c>
      <c r="J13" s="314">
        <f>'(7) vstupní data'!Q36</f>
        <v>0</v>
      </c>
      <c r="K13" s="313">
        <f>'(7) vstupní data'!R36</f>
        <v>0</v>
      </c>
      <c r="L13" s="65" t="s">
        <v>48</v>
      </c>
      <c r="M13" s="314">
        <f>'(7) vstupní data'!T36</f>
        <v>0</v>
      </c>
      <c r="N13" s="313">
        <f>'(7) vstupní data'!U36</f>
        <v>0</v>
      </c>
      <c r="O13" s="65" t="s">
        <v>48</v>
      </c>
      <c r="P13" s="314">
        <f>'(7) vstupní data'!W36</f>
        <v>0</v>
      </c>
      <c r="Q13" s="104"/>
      <c r="R13" s="104"/>
      <c r="S13" s="104"/>
      <c r="T13" s="313">
        <f>'(7) vstupní data'!AA36</f>
        <v>0</v>
      </c>
      <c r="U13" s="65" t="s">
        <v>48</v>
      </c>
      <c r="V13" s="314">
        <f>'(7) vstupní data'!AC36</f>
        <v>0</v>
      </c>
      <c r="W13" s="313">
        <f>'(7) vstupní data'!AD36</f>
        <v>0</v>
      </c>
      <c r="X13" s="65" t="s">
        <v>48</v>
      </c>
      <c r="Y13" s="314">
        <f>'(7) vstupní data'!AF36</f>
        <v>0</v>
      </c>
      <c r="Z13" s="313">
        <f>'(7) vstupní data'!AG36</f>
        <v>0</v>
      </c>
      <c r="AA13" s="65" t="s">
        <v>48</v>
      </c>
      <c r="AB13" s="314">
        <f>'(7) vstupní data'!AI36</f>
        <v>0</v>
      </c>
      <c r="AC13" s="310"/>
      <c r="AD13" s="311"/>
      <c r="AE13" s="312"/>
    </row>
    <row r="14" spans="1:31" ht="63" customHeight="1">
      <c r="A14" s="307" t="str">
        <f>'(7) vstupní data'!H37</f>
        <v>TJ Orion Praha</v>
      </c>
      <c r="B14" s="307"/>
      <c r="C14" s="307"/>
      <c r="D14" s="307"/>
      <c r="E14" s="308">
        <f>'(7) vstupní data'!L37</f>
        <v>0</v>
      </c>
      <c r="F14" s="59" t="s">
        <v>48</v>
      </c>
      <c r="G14" s="309">
        <f>'(7) vstupní data'!N37</f>
        <v>0</v>
      </c>
      <c r="H14" s="308">
        <f>'(7) vstupní data'!O37</f>
        <v>0</v>
      </c>
      <c r="I14" s="59" t="s">
        <v>48</v>
      </c>
      <c r="J14" s="309">
        <f>'(7) vstupní data'!Q37</f>
        <v>0</v>
      </c>
      <c r="K14" s="308">
        <f>'(7) vstupní data'!R37</f>
        <v>0</v>
      </c>
      <c r="L14" s="59" t="s">
        <v>48</v>
      </c>
      <c r="M14" s="309">
        <f>'(7) vstupní data'!T37</f>
        <v>0</v>
      </c>
      <c r="N14" s="308">
        <f>'(7) vstupní data'!U37</f>
        <v>0</v>
      </c>
      <c r="O14" s="59" t="s">
        <v>48</v>
      </c>
      <c r="P14" s="309">
        <f>'(7) vstupní data'!W37</f>
        <v>0</v>
      </c>
      <c r="Q14" s="308">
        <f>'(7) vstupní data'!X37</f>
        <v>0</v>
      </c>
      <c r="R14" s="59" t="s">
        <v>48</v>
      </c>
      <c r="S14" s="309">
        <f>'(7) vstupní data'!Z37</f>
        <v>0</v>
      </c>
      <c r="T14" s="104">
        <f>'(7) vstupní data'!AA37</f>
        <v>0</v>
      </c>
      <c r="U14" s="104"/>
      <c r="V14" s="104"/>
      <c r="W14" s="308">
        <f>'(7) vstupní data'!AD37</f>
        <v>0</v>
      </c>
      <c r="X14" s="59" t="s">
        <v>48</v>
      </c>
      <c r="Y14" s="309">
        <f>'(7) vstupní data'!AF37</f>
        <v>0</v>
      </c>
      <c r="Z14" s="308">
        <f>'(7) vstupní data'!AG37</f>
        <v>0</v>
      </c>
      <c r="AA14" s="59" t="s">
        <v>48</v>
      </c>
      <c r="AB14" s="309">
        <f>'(7) vstupní data'!AI37</f>
        <v>0</v>
      </c>
      <c r="AC14" s="310">
        <f>'(7) vstupní data'!AJ37</f>
        <v>0</v>
      </c>
      <c r="AD14" s="311">
        <f>'(7) vstupní data'!AK37</f>
        <v>0</v>
      </c>
      <c r="AE14" s="312" t="str">
        <f>'(7) vstupní data'!AL37</f>
        <v>7.</v>
      </c>
    </row>
    <row r="15" spans="1:31" ht="63" customHeight="1">
      <c r="A15" s="307"/>
      <c r="B15" s="307"/>
      <c r="C15" s="307"/>
      <c r="D15" s="307"/>
      <c r="E15" s="313">
        <f>'(7) vstupní data'!L38</f>
        <v>0</v>
      </c>
      <c r="F15" s="65" t="s">
        <v>48</v>
      </c>
      <c r="G15" s="314">
        <f>'(7) vstupní data'!N38</f>
        <v>0</v>
      </c>
      <c r="H15" s="313">
        <f>'(7) vstupní data'!O38</f>
        <v>0</v>
      </c>
      <c r="I15" s="65" t="s">
        <v>48</v>
      </c>
      <c r="J15" s="314">
        <f>'(7) vstupní data'!Q38</f>
        <v>0</v>
      </c>
      <c r="K15" s="313">
        <f>'(7) vstupní data'!R38</f>
        <v>0</v>
      </c>
      <c r="L15" s="65" t="s">
        <v>48</v>
      </c>
      <c r="M15" s="314">
        <f>'(7) vstupní data'!T38</f>
        <v>0</v>
      </c>
      <c r="N15" s="313">
        <f>'(7) vstupní data'!U38</f>
        <v>0</v>
      </c>
      <c r="O15" s="65" t="s">
        <v>48</v>
      </c>
      <c r="P15" s="314">
        <f>'(7) vstupní data'!W38</f>
        <v>0</v>
      </c>
      <c r="Q15" s="313">
        <f>'(7) vstupní data'!X38</f>
        <v>0</v>
      </c>
      <c r="R15" s="65" t="s">
        <v>48</v>
      </c>
      <c r="S15" s="314">
        <f>'(7) vstupní data'!Z38</f>
        <v>0</v>
      </c>
      <c r="T15" s="104"/>
      <c r="U15" s="104"/>
      <c r="V15" s="104"/>
      <c r="W15" s="313">
        <f>'(7) vstupní data'!AD38</f>
        <v>0</v>
      </c>
      <c r="X15" s="65" t="s">
        <v>48</v>
      </c>
      <c r="Y15" s="314">
        <f>'(7) vstupní data'!AF38</f>
        <v>0</v>
      </c>
      <c r="Z15" s="313">
        <f>'(7) vstupní data'!AG38</f>
        <v>0</v>
      </c>
      <c r="AA15" s="65" t="s">
        <v>48</v>
      </c>
      <c r="AB15" s="314">
        <f>'(7) vstupní data'!AI38</f>
        <v>0</v>
      </c>
      <c r="AC15" s="310"/>
      <c r="AD15" s="311"/>
      <c r="AE15" s="312"/>
    </row>
    <row r="16" spans="1:31" ht="63" customHeight="1">
      <c r="A16" s="307" t="str">
        <f>'(7) vstupní data'!H39</f>
        <v>SK Třebín B</v>
      </c>
      <c r="B16" s="307"/>
      <c r="C16" s="307"/>
      <c r="D16" s="307"/>
      <c r="E16" s="308">
        <f>'(7) vstupní data'!L39</f>
        <v>0</v>
      </c>
      <c r="F16" s="59" t="s">
        <v>48</v>
      </c>
      <c r="G16" s="309">
        <f>'(7) vstupní data'!N39</f>
        <v>0</v>
      </c>
      <c r="H16" s="308">
        <f>'(7) vstupní data'!O39</f>
        <v>0</v>
      </c>
      <c r="I16" s="59" t="s">
        <v>48</v>
      </c>
      <c r="J16" s="309">
        <f>'(7) vstupní data'!Q39</f>
        <v>0</v>
      </c>
      <c r="K16" s="308">
        <f>'(7) vstupní data'!R39</f>
        <v>0</v>
      </c>
      <c r="L16" s="59" t="s">
        <v>48</v>
      </c>
      <c r="M16" s="309">
        <f>'(7) vstupní data'!T39</f>
        <v>0</v>
      </c>
      <c r="N16" s="308">
        <f>'(7) vstupní data'!U39</f>
        <v>0</v>
      </c>
      <c r="O16" s="59" t="s">
        <v>48</v>
      </c>
      <c r="P16" s="309">
        <f>'(7) vstupní data'!W39</f>
        <v>0</v>
      </c>
      <c r="Q16" s="308">
        <f>'(7) vstupní data'!X39</f>
        <v>0</v>
      </c>
      <c r="R16" s="59" t="s">
        <v>48</v>
      </c>
      <c r="S16" s="309">
        <f>'(7) vstupní data'!Z39</f>
        <v>0</v>
      </c>
      <c r="T16" s="308">
        <f>'(7) vstupní data'!AA39</f>
        <v>0</v>
      </c>
      <c r="U16" s="59" t="s">
        <v>48</v>
      </c>
      <c r="V16" s="309">
        <f>'(7) vstupní data'!AC39</f>
        <v>0</v>
      </c>
      <c r="W16" s="104">
        <f>'(7) vstupní data'!AD39</f>
        <v>0</v>
      </c>
      <c r="X16" s="104"/>
      <c r="Y16" s="104"/>
      <c r="Z16" s="308">
        <f>'(7) vstupní data'!AG39</f>
        <v>0</v>
      </c>
      <c r="AA16" s="59" t="s">
        <v>48</v>
      </c>
      <c r="AB16" s="309">
        <f>'(7) vstupní data'!AI39</f>
        <v>0</v>
      </c>
      <c r="AC16" s="310">
        <f>'(7) vstupní data'!AJ39</f>
        <v>0</v>
      </c>
      <c r="AD16" s="311">
        <f>'(7) vstupní data'!AK39</f>
        <v>0</v>
      </c>
      <c r="AE16" s="312" t="str">
        <f>'(7) vstupní data'!AL39</f>
        <v>7.</v>
      </c>
    </row>
    <row r="17" spans="1:31" ht="63" customHeight="1">
      <c r="A17" s="307"/>
      <c r="B17" s="307"/>
      <c r="C17" s="307"/>
      <c r="D17" s="307"/>
      <c r="E17" s="313">
        <f>'(7) vstupní data'!L40</f>
        <v>0</v>
      </c>
      <c r="F17" s="65" t="s">
        <v>48</v>
      </c>
      <c r="G17" s="314">
        <f>'(7) vstupní data'!N40</f>
        <v>0</v>
      </c>
      <c r="H17" s="313">
        <f>'(7) vstupní data'!O40</f>
        <v>0</v>
      </c>
      <c r="I17" s="65" t="s">
        <v>48</v>
      </c>
      <c r="J17" s="314">
        <f>'(7) vstupní data'!Q40</f>
        <v>0</v>
      </c>
      <c r="K17" s="313">
        <f>'(7) vstupní data'!R40</f>
        <v>0</v>
      </c>
      <c r="L17" s="65" t="s">
        <v>48</v>
      </c>
      <c r="M17" s="314">
        <f>'(7) vstupní data'!T40</f>
        <v>0</v>
      </c>
      <c r="N17" s="313">
        <f>'(7) vstupní data'!U40</f>
        <v>0</v>
      </c>
      <c r="O17" s="65" t="s">
        <v>48</v>
      </c>
      <c r="P17" s="314">
        <f>'(7) vstupní data'!W40</f>
        <v>0</v>
      </c>
      <c r="Q17" s="313">
        <f>'(7) vstupní data'!X40</f>
        <v>0</v>
      </c>
      <c r="R17" s="65" t="s">
        <v>48</v>
      </c>
      <c r="S17" s="314">
        <f>'(7) vstupní data'!Z40</f>
        <v>0</v>
      </c>
      <c r="T17" s="313">
        <f>'(7) vstupní data'!AA40</f>
        <v>0</v>
      </c>
      <c r="U17" s="65" t="s">
        <v>48</v>
      </c>
      <c r="V17" s="314">
        <f>'(7) vstupní data'!AC40</f>
        <v>0</v>
      </c>
      <c r="W17" s="104"/>
      <c r="X17" s="104"/>
      <c r="Y17" s="104"/>
      <c r="Z17" s="313">
        <f>'(7) vstupní data'!AG40</f>
        <v>0</v>
      </c>
      <c r="AA17" s="65" t="s">
        <v>48</v>
      </c>
      <c r="AB17" s="314">
        <f>'(7) vstupní data'!AI40</f>
        <v>0</v>
      </c>
      <c r="AC17" s="310"/>
      <c r="AD17" s="311"/>
      <c r="AE17" s="312"/>
    </row>
  </sheetData>
  <mergeCells count="49">
    <mergeCell ref="A1:D3"/>
    <mergeCell ref="E1:G3"/>
    <mergeCell ref="H1:J3"/>
    <mergeCell ref="K1:M3"/>
    <mergeCell ref="N1:P3"/>
    <mergeCell ref="Q1:S3"/>
    <mergeCell ref="T1:V3"/>
    <mergeCell ref="W1:Y3"/>
    <mergeCell ref="Z1:AE1"/>
    <mergeCell ref="Z2:AB2"/>
    <mergeCell ref="AC2:AC3"/>
    <mergeCell ref="AD2:AD3"/>
    <mergeCell ref="AE2:AE3"/>
    <mergeCell ref="Z3:AB3"/>
    <mergeCell ref="A4:D5"/>
    <mergeCell ref="E4:G5"/>
    <mergeCell ref="AC4:AC5"/>
    <mergeCell ref="AD4:AD5"/>
    <mergeCell ref="AE4:AE5"/>
    <mergeCell ref="A6:D7"/>
    <mergeCell ref="H6:J7"/>
    <mergeCell ref="AC6:AC7"/>
    <mergeCell ref="AD6:AD7"/>
    <mergeCell ref="AE6:AE7"/>
    <mergeCell ref="A8:D9"/>
    <mergeCell ref="K8:M9"/>
    <mergeCell ref="AC8:AC9"/>
    <mergeCell ref="AD8:AD9"/>
    <mergeCell ref="AE8:AE9"/>
    <mergeCell ref="A10:D11"/>
    <mergeCell ref="N10:P11"/>
    <mergeCell ref="AC10:AC11"/>
    <mergeCell ref="AD10:AD11"/>
    <mergeCell ref="AE10:AE11"/>
    <mergeCell ref="A12:D13"/>
    <mergeCell ref="Q12:S13"/>
    <mergeCell ref="AC12:AC13"/>
    <mergeCell ref="AD12:AD13"/>
    <mergeCell ref="AE12:AE13"/>
    <mergeCell ref="A14:D15"/>
    <mergeCell ref="T14:V15"/>
    <mergeCell ref="AC14:AC15"/>
    <mergeCell ref="AD14:AD15"/>
    <mergeCell ref="AE14:AE15"/>
    <mergeCell ref="A16:D17"/>
    <mergeCell ref="W16:Y17"/>
    <mergeCell ref="AC16:AC17"/>
    <mergeCell ref="AD16:AD17"/>
    <mergeCell ref="AE16:AE17"/>
  </mergeCells>
  <printOptions verticalCentered="1"/>
  <pageMargins left="0" right="0" top="0" bottom="0" header="0.5118055555555556" footer="0.5118055555555556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7"/>
  <sheetViews>
    <sheetView zoomScale="70" zoomScaleNormal="70" workbookViewId="0" topLeftCell="A1">
      <selection activeCell="I28" sqref="I28"/>
    </sheetView>
  </sheetViews>
  <sheetFormatPr defaultColWidth="9.140625" defaultRowHeight="15" customHeight="1"/>
  <cols>
    <col min="1" max="3" width="8.7109375" style="299" customWidth="1"/>
    <col min="4" max="4" width="5.7109375" style="299" customWidth="1"/>
    <col min="5" max="25" width="8.7109375" style="299" customWidth="1"/>
    <col min="26" max="26" width="10.28125" style="299" customWidth="1"/>
    <col min="27" max="27" width="6.140625" style="299" customWidth="1"/>
    <col min="28" max="28" width="10.28125" style="299" customWidth="1"/>
    <col min="29" max="29" width="10.140625" style="299" customWidth="1"/>
    <col min="30" max="16384" width="8.7109375" style="299" customWidth="1"/>
  </cols>
  <sheetData>
    <row r="1" spans="1:31" ht="48" customHeight="1">
      <c r="A1" s="300" t="str">
        <f>'(7) vstupní data'!H24</f>
        <v>Český pohár          25.- 26.2014         starší žákyně</v>
      </c>
      <c r="B1" s="300"/>
      <c r="C1" s="300"/>
      <c r="D1" s="300"/>
      <c r="E1" s="301" t="str">
        <f>'(7) vstupní data'!L24</f>
        <v>VK České Budějovice</v>
      </c>
      <c r="F1" s="301"/>
      <c r="G1" s="301"/>
      <c r="H1" s="301" t="str">
        <f>'(7) vstupní data'!O24</f>
        <v>SK Kometa B</v>
      </c>
      <c r="I1" s="301"/>
      <c r="J1" s="301"/>
      <c r="K1" s="301" t="str">
        <f>'(7) vstupní data'!R24</f>
        <v>TJ Kralupy</v>
      </c>
      <c r="L1" s="301"/>
      <c r="M1" s="301"/>
      <c r="N1" s="301" t="str">
        <f>'(7) vstupní data'!U24</f>
        <v>VK Karlovy Vary</v>
      </c>
      <c r="O1" s="301"/>
      <c r="P1" s="301"/>
      <c r="Q1" s="301" t="str">
        <f>'(7) vstupní data'!X24</f>
        <v>SK TO Duchcov</v>
      </c>
      <c r="R1" s="301"/>
      <c r="S1" s="301"/>
      <c r="T1" s="301" t="str">
        <f>'(7) vstupní data'!AA24</f>
        <v>TJ Orion Praha</v>
      </c>
      <c r="U1" s="301"/>
      <c r="V1" s="301"/>
      <c r="W1" s="301" t="str">
        <f>'(7) vstupní data'!AD24</f>
        <v>SK Třebín B</v>
      </c>
      <c r="X1" s="301"/>
      <c r="Y1" s="301"/>
      <c r="Z1" s="302" t="s">
        <v>40</v>
      </c>
      <c r="AA1" s="302"/>
      <c r="AB1" s="302"/>
      <c r="AC1" s="302"/>
      <c r="AD1" s="302"/>
      <c r="AE1" s="302"/>
    </row>
    <row r="2" spans="1:31" ht="48" customHeight="1">
      <c r="A2" s="300"/>
      <c r="B2" s="300"/>
      <c r="C2" s="300"/>
      <c r="D2" s="300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3" t="s">
        <v>17</v>
      </c>
      <c r="AA2" s="303"/>
      <c r="AB2" s="303"/>
      <c r="AC2" s="304" t="s">
        <v>42</v>
      </c>
      <c r="AD2" s="304" t="s">
        <v>43</v>
      </c>
      <c r="AE2" s="305" t="s">
        <v>44</v>
      </c>
    </row>
    <row r="3" spans="1:31" ht="48" customHeight="1">
      <c r="A3" s="300"/>
      <c r="B3" s="300"/>
      <c r="C3" s="300"/>
      <c r="D3" s="300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6" t="s">
        <v>18</v>
      </c>
      <c r="AA3" s="306"/>
      <c r="AB3" s="306"/>
      <c r="AC3" s="304"/>
      <c r="AD3" s="304"/>
      <c r="AE3" s="305"/>
    </row>
    <row r="4" spans="1:31" ht="63" customHeight="1">
      <c r="A4" s="307" t="str">
        <f>'(7) vstupní data'!H27</f>
        <v>VK České Budějovice</v>
      </c>
      <c r="B4" s="307"/>
      <c r="C4" s="307"/>
      <c r="D4" s="307"/>
      <c r="E4" s="104">
        <f>'(7) vstupní data'!L27</f>
        <v>0</v>
      </c>
      <c r="F4" s="104"/>
      <c r="G4" s="104"/>
      <c r="H4" s="308"/>
      <c r="I4" s="59" t="s">
        <v>48</v>
      </c>
      <c r="J4" s="309"/>
      <c r="K4" s="308"/>
      <c r="L4" s="59" t="s">
        <v>48</v>
      </c>
      <c r="M4" s="309"/>
      <c r="N4" s="308"/>
      <c r="O4" s="59" t="s">
        <v>48</v>
      </c>
      <c r="P4" s="309"/>
      <c r="Q4" s="308"/>
      <c r="R4" s="59" t="s">
        <v>48</v>
      </c>
      <c r="S4" s="309"/>
      <c r="T4" s="308"/>
      <c r="U4" s="59" t="s">
        <v>48</v>
      </c>
      <c r="V4" s="309"/>
      <c r="W4" s="308"/>
      <c r="X4" s="59" t="s">
        <v>48</v>
      </c>
      <c r="Y4" s="309"/>
      <c r="Z4" s="308"/>
      <c r="AA4" s="59" t="s">
        <v>48</v>
      </c>
      <c r="AB4" s="309"/>
      <c r="AC4" s="310"/>
      <c r="AD4" s="311"/>
      <c r="AE4" s="312"/>
    </row>
    <row r="5" spans="1:31" ht="63" customHeight="1">
      <c r="A5" s="307"/>
      <c r="B5" s="307"/>
      <c r="C5" s="307"/>
      <c r="D5" s="307"/>
      <c r="E5" s="104"/>
      <c r="F5" s="104"/>
      <c r="G5" s="104"/>
      <c r="H5" s="313"/>
      <c r="I5" s="65" t="s">
        <v>48</v>
      </c>
      <c r="J5" s="314"/>
      <c r="K5" s="313"/>
      <c r="L5" s="65" t="s">
        <v>48</v>
      </c>
      <c r="M5" s="314"/>
      <c r="N5" s="313"/>
      <c r="O5" s="65" t="s">
        <v>48</v>
      </c>
      <c r="P5" s="314"/>
      <c r="Q5" s="313"/>
      <c r="R5" s="65" t="s">
        <v>48</v>
      </c>
      <c r="S5" s="314"/>
      <c r="T5" s="313"/>
      <c r="U5" s="65" t="s">
        <v>48</v>
      </c>
      <c r="V5" s="314"/>
      <c r="W5" s="313"/>
      <c r="X5" s="65" t="s">
        <v>48</v>
      </c>
      <c r="Y5" s="314"/>
      <c r="Z5" s="313"/>
      <c r="AA5" s="65" t="s">
        <v>48</v>
      </c>
      <c r="AB5" s="314"/>
      <c r="AC5" s="310"/>
      <c r="AD5" s="311"/>
      <c r="AE5" s="312"/>
    </row>
    <row r="6" spans="1:31" ht="63" customHeight="1">
      <c r="A6" s="307" t="str">
        <f>'(7) vstupní data'!H29</f>
        <v>SK Kometa B</v>
      </c>
      <c r="B6" s="307"/>
      <c r="C6" s="307"/>
      <c r="D6" s="307"/>
      <c r="E6" s="308"/>
      <c r="F6" s="59" t="s">
        <v>48</v>
      </c>
      <c r="G6" s="309"/>
      <c r="H6" s="104">
        <f>'(7) vstupní data'!O29</f>
        <v>0</v>
      </c>
      <c r="I6" s="104"/>
      <c r="J6" s="104"/>
      <c r="K6" s="308"/>
      <c r="L6" s="59" t="s">
        <v>48</v>
      </c>
      <c r="M6" s="309"/>
      <c r="N6" s="308"/>
      <c r="O6" s="59" t="s">
        <v>48</v>
      </c>
      <c r="P6" s="309"/>
      <c r="Q6" s="308"/>
      <c r="R6" s="59" t="s">
        <v>48</v>
      </c>
      <c r="S6" s="309"/>
      <c r="T6" s="308"/>
      <c r="U6" s="59" t="s">
        <v>48</v>
      </c>
      <c r="V6" s="309"/>
      <c r="W6" s="308"/>
      <c r="X6" s="59" t="s">
        <v>48</v>
      </c>
      <c r="Y6" s="309"/>
      <c r="Z6" s="308"/>
      <c r="AA6" s="59" t="s">
        <v>48</v>
      </c>
      <c r="AB6" s="309"/>
      <c r="AC6" s="310"/>
      <c r="AD6" s="311"/>
      <c r="AE6" s="312"/>
    </row>
    <row r="7" spans="1:31" ht="63" customHeight="1">
      <c r="A7" s="307"/>
      <c r="B7" s="307"/>
      <c r="C7" s="307"/>
      <c r="D7" s="307"/>
      <c r="E7" s="313"/>
      <c r="F7" s="65" t="s">
        <v>48</v>
      </c>
      <c r="G7" s="314"/>
      <c r="H7" s="104"/>
      <c r="I7" s="104"/>
      <c r="J7" s="104"/>
      <c r="K7" s="313"/>
      <c r="L7" s="65" t="s">
        <v>48</v>
      </c>
      <c r="M7" s="314"/>
      <c r="N7" s="313"/>
      <c r="O7" s="65" t="s">
        <v>48</v>
      </c>
      <c r="P7" s="314"/>
      <c r="Q7" s="313"/>
      <c r="R7" s="65" t="s">
        <v>48</v>
      </c>
      <c r="S7" s="314"/>
      <c r="T7" s="313"/>
      <c r="U7" s="65" t="s">
        <v>48</v>
      </c>
      <c r="V7" s="314"/>
      <c r="W7" s="313"/>
      <c r="X7" s="65" t="s">
        <v>48</v>
      </c>
      <c r="Y7" s="314"/>
      <c r="Z7" s="313"/>
      <c r="AA7" s="65" t="s">
        <v>48</v>
      </c>
      <c r="AB7" s="314"/>
      <c r="AC7" s="310"/>
      <c r="AD7" s="311"/>
      <c r="AE7" s="312"/>
    </row>
    <row r="8" spans="1:31" ht="63" customHeight="1">
      <c r="A8" s="307" t="str">
        <f>'(7) vstupní data'!H31</f>
        <v>TJ Kralupy</v>
      </c>
      <c r="B8" s="307"/>
      <c r="C8" s="307"/>
      <c r="D8" s="307"/>
      <c r="E8" s="308"/>
      <c r="F8" s="59" t="s">
        <v>48</v>
      </c>
      <c r="G8" s="309"/>
      <c r="H8" s="308"/>
      <c r="I8" s="59" t="s">
        <v>48</v>
      </c>
      <c r="J8" s="309"/>
      <c r="K8" s="104">
        <f>'(7) vstupní data'!R31</f>
        <v>0</v>
      </c>
      <c r="L8" s="104"/>
      <c r="M8" s="104"/>
      <c r="N8" s="308"/>
      <c r="O8" s="59" t="s">
        <v>48</v>
      </c>
      <c r="P8" s="309"/>
      <c r="Q8" s="308"/>
      <c r="R8" s="59" t="s">
        <v>48</v>
      </c>
      <c r="S8" s="309"/>
      <c r="T8" s="308"/>
      <c r="U8" s="59" t="s">
        <v>48</v>
      </c>
      <c r="V8" s="309"/>
      <c r="W8" s="308"/>
      <c r="X8" s="59" t="s">
        <v>48</v>
      </c>
      <c r="Y8" s="309"/>
      <c r="Z8" s="308"/>
      <c r="AA8" s="59" t="s">
        <v>48</v>
      </c>
      <c r="AB8" s="309"/>
      <c r="AC8" s="310"/>
      <c r="AD8" s="311"/>
      <c r="AE8" s="312"/>
    </row>
    <row r="9" spans="1:31" ht="63" customHeight="1">
      <c r="A9" s="307"/>
      <c r="B9" s="307"/>
      <c r="C9" s="307"/>
      <c r="D9" s="307"/>
      <c r="E9" s="313"/>
      <c r="F9" s="65" t="s">
        <v>48</v>
      </c>
      <c r="G9" s="314"/>
      <c r="H9" s="313"/>
      <c r="I9" s="65" t="s">
        <v>48</v>
      </c>
      <c r="J9" s="314"/>
      <c r="K9" s="104"/>
      <c r="L9" s="104"/>
      <c r="M9" s="104"/>
      <c r="N9" s="313"/>
      <c r="O9" s="65" t="s">
        <v>48</v>
      </c>
      <c r="P9" s="314"/>
      <c r="Q9" s="313"/>
      <c r="R9" s="65" t="s">
        <v>48</v>
      </c>
      <c r="S9" s="314"/>
      <c r="T9" s="313"/>
      <c r="U9" s="65" t="s">
        <v>48</v>
      </c>
      <c r="V9" s="314"/>
      <c r="W9" s="313"/>
      <c r="X9" s="65" t="s">
        <v>48</v>
      </c>
      <c r="Y9" s="314"/>
      <c r="Z9" s="313"/>
      <c r="AA9" s="65" t="s">
        <v>48</v>
      </c>
      <c r="AB9" s="314"/>
      <c r="AC9" s="310"/>
      <c r="AD9" s="311"/>
      <c r="AE9" s="312"/>
    </row>
    <row r="10" spans="1:31" ht="63" customHeight="1">
      <c r="A10" s="307" t="str">
        <f>'(7) vstupní data'!H33</f>
        <v>VK Karlovy Vary</v>
      </c>
      <c r="B10" s="307"/>
      <c r="C10" s="307"/>
      <c r="D10" s="307"/>
      <c r="E10" s="308"/>
      <c r="F10" s="59" t="s">
        <v>48</v>
      </c>
      <c r="G10" s="309"/>
      <c r="H10" s="308"/>
      <c r="I10" s="59" t="s">
        <v>48</v>
      </c>
      <c r="J10" s="309"/>
      <c r="K10" s="308"/>
      <c r="L10" s="59" t="s">
        <v>48</v>
      </c>
      <c r="M10" s="309"/>
      <c r="N10" s="104">
        <f>'(7) vstupní data'!U33</f>
        <v>0</v>
      </c>
      <c r="O10" s="104"/>
      <c r="P10" s="104"/>
      <c r="Q10" s="308"/>
      <c r="R10" s="59" t="s">
        <v>48</v>
      </c>
      <c r="S10" s="309"/>
      <c r="T10" s="308"/>
      <c r="U10" s="59" t="s">
        <v>48</v>
      </c>
      <c r="V10" s="309"/>
      <c r="W10" s="308"/>
      <c r="X10" s="59" t="s">
        <v>48</v>
      </c>
      <c r="Y10" s="309"/>
      <c r="Z10" s="308"/>
      <c r="AA10" s="59" t="s">
        <v>48</v>
      </c>
      <c r="AB10" s="309"/>
      <c r="AC10" s="310"/>
      <c r="AD10" s="311"/>
      <c r="AE10" s="312"/>
    </row>
    <row r="11" spans="1:31" ht="63" customHeight="1">
      <c r="A11" s="307"/>
      <c r="B11" s="307"/>
      <c r="C11" s="307"/>
      <c r="D11" s="307"/>
      <c r="E11" s="313"/>
      <c r="F11" s="65" t="s">
        <v>48</v>
      </c>
      <c r="G11" s="314"/>
      <c r="H11" s="313"/>
      <c r="I11" s="65" t="s">
        <v>48</v>
      </c>
      <c r="J11" s="314"/>
      <c r="K11" s="313"/>
      <c r="L11" s="65" t="s">
        <v>48</v>
      </c>
      <c r="M11" s="314"/>
      <c r="N11" s="104"/>
      <c r="O11" s="104"/>
      <c r="P11" s="104"/>
      <c r="Q11" s="313"/>
      <c r="R11" s="65" t="s">
        <v>48</v>
      </c>
      <c r="S11" s="314"/>
      <c r="T11" s="313"/>
      <c r="U11" s="65" t="s">
        <v>48</v>
      </c>
      <c r="V11" s="314"/>
      <c r="W11" s="313"/>
      <c r="X11" s="65" t="s">
        <v>48</v>
      </c>
      <c r="Y11" s="314"/>
      <c r="Z11" s="313"/>
      <c r="AA11" s="65" t="s">
        <v>48</v>
      </c>
      <c r="AB11" s="314"/>
      <c r="AC11" s="310"/>
      <c r="AD11" s="311"/>
      <c r="AE11" s="312"/>
    </row>
    <row r="12" spans="1:31" ht="63" customHeight="1">
      <c r="A12" s="307" t="str">
        <f>'(7) vstupní data'!H35</f>
        <v>SK TO Duchcov</v>
      </c>
      <c r="B12" s="307"/>
      <c r="C12" s="307"/>
      <c r="D12" s="307"/>
      <c r="E12" s="308"/>
      <c r="F12" s="59" t="s">
        <v>48</v>
      </c>
      <c r="G12" s="309"/>
      <c r="H12" s="308"/>
      <c r="I12" s="59" t="s">
        <v>48</v>
      </c>
      <c r="J12" s="309"/>
      <c r="K12" s="308"/>
      <c r="L12" s="59" t="s">
        <v>48</v>
      </c>
      <c r="M12" s="309"/>
      <c r="N12" s="308"/>
      <c r="O12" s="59" t="s">
        <v>48</v>
      </c>
      <c r="P12" s="309"/>
      <c r="Q12" s="104">
        <f>'(7) vstupní data'!X35</f>
        <v>0</v>
      </c>
      <c r="R12" s="104"/>
      <c r="S12" s="104"/>
      <c r="T12" s="308"/>
      <c r="U12" s="59" t="s">
        <v>48</v>
      </c>
      <c r="V12" s="309"/>
      <c r="W12" s="308"/>
      <c r="X12" s="59" t="s">
        <v>48</v>
      </c>
      <c r="Y12" s="309"/>
      <c r="Z12" s="308"/>
      <c r="AA12" s="59" t="s">
        <v>48</v>
      </c>
      <c r="AB12" s="309"/>
      <c r="AC12" s="310"/>
      <c r="AD12" s="311"/>
      <c r="AE12" s="312"/>
    </row>
    <row r="13" spans="1:31" ht="63" customHeight="1">
      <c r="A13" s="307"/>
      <c r="B13" s="307"/>
      <c r="C13" s="307"/>
      <c r="D13" s="307"/>
      <c r="E13" s="313"/>
      <c r="F13" s="65" t="s">
        <v>48</v>
      </c>
      <c r="G13" s="314"/>
      <c r="H13" s="313"/>
      <c r="I13" s="65" t="s">
        <v>48</v>
      </c>
      <c r="J13" s="314"/>
      <c r="K13" s="313"/>
      <c r="L13" s="65" t="s">
        <v>48</v>
      </c>
      <c r="M13" s="314"/>
      <c r="N13" s="313"/>
      <c r="O13" s="65" t="s">
        <v>48</v>
      </c>
      <c r="P13" s="314"/>
      <c r="Q13" s="104"/>
      <c r="R13" s="104"/>
      <c r="S13" s="104"/>
      <c r="T13" s="313"/>
      <c r="U13" s="65" t="s">
        <v>48</v>
      </c>
      <c r="V13" s="314"/>
      <c r="W13" s="313"/>
      <c r="X13" s="65" t="s">
        <v>48</v>
      </c>
      <c r="Y13" s="314"/>
      <c r="Z13" s="313"/>
      <c r="AA13" s="65" t="s">
        <v>48</v>
      </c>
      <c r="AB13" s="314"/>
      <c r="AC13" s="310"/>
      <c r="AD13" s="311"/>
      <c r="AE13" s="312"/>
    </row>
    <row r="14" spans="1:31" ht="63" customHeight="1">
      <c r="A14" s="307" t="str">
        <f>'(7) vstupní data'!H37</f>
        <v>TJ Orion Praha</v>
      </c>
      <c r="B14" s="307"/>
      <c r="C14" s="307"/>
      <c r="D14" s="307"/>
      <c r="E14" s="308"/>
      <c r="F14" s="59" t="s">
        <v>48</v>
      </c>
      <c r="G14" s="309"/>
      <c r="H14" s="308"/>
      <c r="I14" s="59" t="s">
        <v>48</v>
      </c>
      <c r="J14" s="309"/>
      <c r="K14" s="308"/>
      <c r="L14" s="59" t="s">
        <v>48</v>
      </c>
      <c r="M14" s="309"/>
      <c r="N14" s="308"/>
      <c r="O14" s="59" t="s">
        <v>48</v>
      </c>
      <c r="P14" s="309"/>
      <c r="Q14" s="308"/>
      <c r="R14" s="59" t="s">
        <v>48</v>
      </c>
      <c r="S14" s="309"/>
      <c r="T14" s="104">
        <f>'(7) vstupní data'!AA37</f>
        <v>0</v>
      </c>
      <c r="U14" s="104"/>
      <c r="V14" s="104"/>
      <c r="W14" s="308"/>
      <c r="X14" s="59" t="s">
        <v>48</v>
      </c>
      <c r="Y14" s="309"/>
      <c r="Z14" s="308"/>
      <c r="AA14" s="59" t="s">
        <v>48</v>
      </c>
      <c r="AB14" s="309"/>
      <c r="AC14" s="310"/>
      <c r="AD14" s="311"/>
      <c r="AE14" s="312"/>
    </row>
    <row r="15" spans="1:31" ht="63" customHeight="1">
      <c r="A15" s="307"/>
      <c r="B15" s="307"/>
      <c r="C15" s="307"/>
      <c r="D15" s="307"/>
      <c r="E15" s="313"/>
      <c r="F15" s="65" t="s">
        <v>48</v>
      </c>
      <c r="G15" s="314"/>
      <c r="H15" s="313"/>
      <c r="I15" s="65" t="s">
        <v>48</v>
      </c>
      <c r="J15" s="314"/>
      <c r="K15" s="313"/>
      <c r="L15" s="65" t="s">
        <v>48</v>
      </c>
      <c r="M15" s="314"/>
      <c r="N15" s="313"/>
      <c r="O15" s="65" t="s">
        <v>48</v>
      </c>
      <c r="P15" s="314"/>
      <c r="Q15" s="313"/>
      <c r="R15" s="65" t="s">
        <v>48</v>
      </c>
      <c r="S15" s="314"/>
      <c r="T15" s="104"/>
      <c r="U15" s="104"/>
      <c r="V15" s="104"/>
      <c r="W15" s="313"/>
      <c r="X15" s="65" t="s">
        <v>48</v>
      </c>
      <c r="Y15" s="314"/>
      <c r="Z15" s="313"/>
      <c r="AA15" s="65" t="s">
        <v>48</v>
      </c>
      <c r="AB15" s="314"/>
      <c r="AC15" s="310"/>
      <c r="AD15" s="311"/>
      <c r="AE15" s="312"/>
    </row>
    <row r="16" spans="1:31" ht="63" customHeight="1">
      <c r="A16" s="307" t="str">
        <f>'(7) vstupní data'!H39</f>
        <v>SK Třebín B</v>
      </c>
      <c r="B16" s="307"/>
      <c r="C16" s="307"/>
      <c r="D16" s="307"/>
      <c r="E16" s="308"/>
      <c r="F16" s="59" t="s">
        <v>48</v>
      </c>
      <c r="G16" s="309"/>
      <c r="H16" s="308"/>
      <c r="I16" s="59" t="s">
        <v>48</v>
      </c>
      <c r="J16" s="309"/>
      <c r="K16" s="308"/>
      <c r="L16" s="59" t="s">
        <v>48</v>
      </c>
      <c r="M16" s="309"/>
      <c r="N16" s="308"/>
      <c r="O16" s="59" t="s">
        <v>48</v>
      </c>
      <c r="P16" s="309"/>
      <c r="Q16" s="308"/>
      <c r="R16" s="59" t="s">
        <v>48</v>
      </c>
      <c r="S16" s="309"/>
      <c r="T16" s="308"/>
      <c r="U16" s="59" t="s">
        <v>48</v>
      </c>
      <c r="V16" s="309"/>
      <c r="W16" s="104">
        <f>'(7) vstupní data'!AD39</f>
        <v>0</v>
      </c>
      <c r="X16" s="104"/>
      <c r="Y16" s="104"/>
      <c r="Z16" s="308"/>
      <c r="AA16" s="59" t="s">
        <v>48</v>
      </c>
      <c r="AB16" s="309"/>
      <c r="AC16" s="310"/>
      <c r="AD16" s="311"/>
      <c r="AE16" s="312"/>
    </row>
    <row r="17" spans="1:31" ht="63" customHeight="1">
      <c r="A17" s="307"/>
      <c r="B17" s="307"/>
      <c r="C17" s="307"/>
      <c r="D17" s="307"/>
      <c r="E17" s="313"/>
      <c r="F17" s="65" t="s">
        <v>48</v>
      </c>
      <c r="G17" s="314"/>
      <c r="H17" s="313"/>
      <c r="I17" s="65" t="s">
        <v>48</v>
      </c>
      <c r="J17" s="314"/>
      <c r="K17" s="313"/>
      <c r="L17" s="65" t="s">
        <v>48</v>
      </c>
      <c r="M17" s="314"/>
      <c r="N17" s="313"/>
      <c r="O17" s="65" t="s">
        <v>48</v>
      </c>
      <c r="P17" s="314"/>
      <c r="Q17" s="313"/>
      <c r="R17" s="65" t="s">
        <v>48</v>
      </c>
      <c r="S17" s="314"/>
      <c r="T17" s="313"/>
      <c r="U17" s="65" t="s">
        <v>48</v>
      </c>
      <c r="V17" s="314"/>
      <c r="W17" s="104"/>
      <c r="X17" s="104"/>
      <c r="Y17" s="104"/>
      <c r="Z17" s="313"/>
      <c r="AA17" s="65" t="s">
        <v>48</v>
      </c>
      <c r="AB17" s="314"/>
      <c r="AC17" s="310"/>
      <c r="AD17" s="311"/>
      <c r="AE17" s="312"/>
    </row>
  </sheetData>
  <mergeCells count="49">
    <mergeCell ref="A1:D3"/>
    <mergeCell ref="E1:G3"/>
    <mergeCell ref="H1:J3"/>
    <mergeCell ref="K1:M3"/>
    <mergeCell ref="N1:P3"/>
    <mergeCell ref="Q1:S3"/>
    <mergeCell ref="T1:V3"/>
    <mergeCell ref="W1:Y3"/>
    <mergeCell ref="Z1:AE1"/>
    <mergeCell ref="Z2:AB2"/>
    <mergeCell ref="AC2:AC3"/>
    <mergeCell ref="AD2:AD3"/>
    <mergeCell ref="AE2:AE3"/>
    <mergeCell ref="Z3:AB3"/>
    <mergeCell ref="A4:D5"/>
    <mergeCell ref="E4:G5"/>
    <mergeCell ref="AC4:AC5"/>
    <mergeCell ref="AD4:AD5"/>
    <mergeCell ref="AE4:AE5"/>
    <mergeCell ref="A6:D7"/>
    <mergeCell ref="H6:J7"/>
    <mergeCell ref="AC6:AC7"/>
    <mergeCell ref="AD6:AD7"/>
    <mergeCell ref="AE6:AE7"/>
    <mergeCell ref="A8:D9"/>
    <mergeCell ref="K8:M9"/>
    <mergeCell ref="AC8:AC9"/>
    <mergeCell ref="AD8:AD9"/>
    <mergeCell ref="AE8:AE9"/>
    <mergeCell ref="A10:D11"/>
    <mergeCell ref="N10:P11"/>
    <mergeCell ref="AC10:AC11"/>
    <mergeCell ref="AD10:AD11"/>
    <mergeCell ref="AE10:AE11"/>
    <mergeCell ref="A12:D13"/>
    <mergeCell ref="Q12:S13"/>
    <mergeCell ref="AC12:AC13"/>
    <mergeCell ref="AD12:AD13"/>
    <mergeCell ref="AE12:AE13"/>
    <mergeCell ref="A14:D15"/>
    <mergeCell ref="T14:V15"/>
    <mergeCell ref="AC14:AC15"/>
    <mergeCell ref="AD14:AD15"/>
    <mergeCell ref="AE14:AE15"/>
    <mergeCell ref="A16:D17"/>
    <mergeCell ref="W16:Y17"/>
    <mergeCell ref="AC16:AC17"/>
    <mergeCell ref="AD16:AD17"/>
    <mergeCell ref="AE16:AE17"/>
  </mergeCells>
  <printOptions horizontalCentered="1" verticalCentered="1"/>
  <pageMargins left="0" right="0" top="0" bottom="0" header="0.5118055555555556" footer="0.5118055555555556"/>
  <pageSetup fitToHeight="1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T616"/>
  <sheetViews>
    <sheetView zoomScaleSheetLayoutView="100" workbookViewId="0" topLeftCell="A1">
      <selection activeCell="AT623" sqref="AT623"/>
    </sheetView>
  </sheetViews>
  <sheetFormatPr defaultColWidth="9.140625" defaultRowHeight="15" customHeight="1"/>
  <cols>
    <col min="1" max="45" width="2.140625" style="299" customWidth="1"/>
    <col min="46" max="16384" width="8.7109375" style="299" customWidth="1"/>
  </cols>
  <sheetData>
    <row r="1" spans="1:45" ht="15.75" customHeight="1">
      <c r="A1" s="315" t="s">
        <v>132</v>
      </c>
      <c r="B1" s="316"/>
      <c r="C1" s="317"/>
      <c r="D1" s="318" t="str">
        <f>'(7) vstupní data'!$H$24</f>
        <v>Český pohár          25.- 26.2014         starší žákyně</v>
      </c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20"/>
      <c r="AG1" s="321"/>
      <c r="AH1" s="321"/>
      <c r="AI1" s="321"/>
      <c r="AJ1" s="321"/>
      <c r="AK1" s="321"/>
      <c r="AL1" s="318" t="s">
        <v>133</v>
      </c>
      <c r="AM1" s="318"/>
      <c r="AN1" s="322" t="str">
        <f>'(7) vstupní data'!$B$11</f>
        <v>3.skupina</v>
      </c>
      <c r="AO1" s="322"/>
      <c r="AP1" s="322"/>
      <c r="AQ1" s="322"/>
      <c r="AR1" s="322"/>
      <c r="AS1" s="322"/>
    </row>
    <row r="2" spans="1:45" ht="16.5" customHeight="1">
      <c r="A2" s="315" t="s">
        <v>134</v>
      </c>
      <c r="B2" s="316"/>
      <c r="C2" s="317"/>
      <c r="D2" s="318" t="str">
        <f>CONCATENATE('(7) vstupní data'!$B$1,", ",'(7) vstupní data'!$B$3)</f>
        <v>TJ Orion Praha, ZŠ Mráčkova 3090 Praha 12</v>
      </c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20"/>
      <c r="AG2" s="321"/>
      <c r="AH2" s="321"/>
      <c r="AI2" s="321"/>
      <c r="AJ2" s="321"/>
      <c r="AK2" s="321"/>
      <c r="AL2" s="321"/>
      <c r="AM2" s="321"/>
      <c r="AN2" s="321"/>
      <c r="AO2" s="321"/>
      <c r="AP2" s="321"/>
      <c r="AQ2" s="321"/>
      <c r="AR2" s="321"/>
      <c r="AS2" s="321"/>
    </row>
    <row r="3" spans="1:45" ht="15.75" customHeight="1">
      <c r="A3" s="323"/>
      <c r="B3" s="323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24"/>
      <c r="X3" s="324"/>
      <c r="Y3" s="324"/>
      <c r="Z3" s="324"/>
      <c r="AA3" s="324"/>
      <c r="AB3" s="324"/>
      <c r="AC3" s="324"/>
      <c r="AD3" s="324"/>
      <c r="AE3" s="324"/>
      <c r="AF3" s="321"/>
      <c r="AG3" s="321"/>
      <c r="AH3" s="321"/>
      <c r="AI3" s="321"/>
      <c r="AJ3" s="321"/>
      <c r="AK3" s="321"/>
      <c r="AL3" s="321"/>
      <c r="AM3" s="321"/>
      <c r="AN3" s="325" t="s">
        <v>135</v>
      </c>
      <c r="AO3" s="325"/>
      <c r="AP3" s="325"/>
      <c r="AQ3" s="325"/>
      <c r="AR3" s="326">
        <v>1</v>
      </c>
      <c r="AS3" s="326"/>
    </row>
    <row r="4" spans="1:45" ht="16.5" customHeight="1">
      <c r="A4" s="327" t="s">
        <v>136</v>
      </c>
      <c r="B4" s="327"/>
      <c r="C4" s="327"/>
      <c r="D4" s="327"/>
      <c r="E4" s="327"/>
      <c r="F4" s="328" t="s">
        <v>137</v>
      </c>
      <c r="G4" s="328"/>
      <c r="H4" s="329" t="str">
        <f>VLOOKUP(AR3,'(7) vstupní data'!$H$2:$P$29,2,0)</f>
        <v>SK Kometa B</v>
      </c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30" t="s">
        <v>138</v>
      </c>
      <c r="X4" s="330"/>
      <c r="Y4" s="329" t="str">
        <f>VLOOKUP(AR3,'(7) vstupní data'!$H$2:$P$29,6,0)</f>
        <v>SK Třebín B</v>
      </c>
      <c r="Z4" s="329"/>
      <c r="AA4" s="329"/>
      <c r="AB4" s="329"/>
      <c r="AC4" s="329"/>
      <c r="AD4" s="329"/>
      <c r="AE4" s="329"/>
      <c r="AF4" s="329"/>
      <c r="AG4" s="329"/>
      <c r="AH4" s="329"/>
      <c r="AI4" s="329"/>
      <c r="AJ4" s="329"/>
      <c r="AK4" s="329"/>
      <c r="AL4" s="329"/>
      <c r="AM4" s="329"/>
      <c r="AN4" s="325"/>
      <c r="AO4" s="325"/>
      <c r="AP4" s="325"/>
      <c r="AQ4" s="325"/>
      <c r="AR4" s="326"/>
      <c r="AS4" s="326"/>
    </row>
    <row r="5" spans="1:45" ht="7.5" customHeight="1">
      <c r="A5" s="331"/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31"/>
      <c r="AB5" s="331"/>
      <c r="AC5" s="331"/>
      <c r="AD5" s="331"/>
      <c r="AE5" s="331"/>
      <c r="AF5" s="331"/>
      <c r="AG5" s="331"/>
      <c r="AH5" s="331"/>
      <c r="AI5" s="331"/>
      <c r="AJ5" s="331"/>
      <c r="AK5" s="331"/>
      <c r="AL5" s="331"/>
      <c r="AM5" s="331"/>
      <c r="AN5" s="331"/>
      <c r="AO5" s="331"/>
      <c r="AP5" s="331"/>
      <c r="AQ5" s="331"/>
      <c r="AR5" s="331"/>
      <c r="AS5" s="331"/>
    </row>
    <row r="6" spans="1:45" ht="15.75" customHeight="1">
      <c r="A6" s="331"/>
      <c r="B6" s="332" t="s">
        <v>79</v>
      </c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2"/>
      <c r="O6" s="332"/>
      <c r="P6" s="331"/>
      <c r="Q6" s="332" t="s">
        <v>80</v>
      </c>
      <c r="R6" s="332"/>
      <c r="S6" s="332"/>
      <c r="T6" s="332"/>
      <c r="U6" s="332"/>
      <c r="V6" s="332"/>
      <c r="W6" s="332"/>
      <c r="X6" s="332"/>
      <c r="Y6" s="332"/>
      <c r="Z6" s="332"/>
      <c r="AA6" s="332"/>
      <c r="AB6" s="332"/>
      <c r="AC6" s="332"/>
      <c r="AD6" s="332"/>
      <c r="AE6" s="331"/>
      <c r="AF6" s="332" t="s">
        <v>81</v>
      </c>
      <c r="AG6" s="332"/>
      <c r="AH6" s="332"/>
      <c r="AI6" s="332"/>
      <c r="AJ6" s="332"/>
      <c r="AK6" s="332"/>
      <c r="AL6" s="332"/>
      <c r="AM6" s="332"/>
      <c r="AN6" s="332"/>
      <c r="AO6" s="332"/>
      <c r="AP6" s="332"/>
      <c r="AQ6" s="332"/>
      <c r="AR6" s="332"/>
      <c r="AS6" s="332"/>
    </row>
    <row r="7" spans="1:45" ht="15" customHeight="1">
      <c r="A7" s="333"/>
      <c r="B7" s="334" t="s">
        <v>84</v>
      </c>
      <c r="C7" s="334"/>
      <c r="D7" s="334"/>
      <c r="E7" s="334"/>
      <c r="F7" s="334"/>
      <c r="G7" s="334"/>
      <c r="H7" s="334"/>
      <c r="I7" s="334" t="s">
        <v>85</v>
      </c>
      <c r="J7" s="334"/>
      <c r="K7" s="334"/>
      <c r="L7" s="334"/>
      <c r="M7" s="334"/>
      <c r="N7" s="334"/>
      <c r="O7" s="334"/>
      <c r="P7" s="331"/>
      <c r="Q7" s="334" t="s">
        <v>84</v>
      </c>
      <c r="R7" s="334"/>
      <c r="S7" s="334"/>
      <c r="T7" s="334"/>
      <c r="U7" s="334"/>
      <c r="V7" s="334"/>
      <c r="W7" s="334"/>
      <c r="X7" s="334" t="s">
        <v>85</v>
      </c>
      <c r="Y7" s="334"/>
      <c r="Z7" s="334"/>
      <c r="AA7" s="334"/>
      <c r="AB7" s="334"/>
      <c r="AC7" s="334"/>
      <c r="AD7" s="334"/>
      <c r="AE7" s="331"/>
      <c r="AF7" s="334" t="s">
        <v>84</v>
      </c>
      <c r="AG7" s="334"/>
      <c r="AH7" s="334"/>
      <c r="AI7" s="334"/>
      <c r="AJ7" s="334"/>
      <c r="AK7" s="334"/>
      <c r="AL7" s="334"/>
      <c r="AM7" s="334" t="s">
        <v>85</v>
      </c>
      <c r="AN7" s="334"/>
      <c r="AO7" s="334"/>
      <c r="AP7" s="334"/>
      <c r="AQ7" s="334"/>
      <c r="AR7" s="334"/>
      <c r="AS7" s="334"/>
    </row>
    <row r="8" spans="1:45" ht="15" customHeight="1">
      <c r="A8" s="333"/>
      <c r="B8" s="335" t="s">
        <v>86</v>
      </c>
      <c r="C8" s="335"/>
      <c r="D8" s="335"/>
      <c r="E8" s="335"/>
      <c r="F8" s="335"/>
      <c r="G8" s="335"/>
      <c r="H8" s="335"/>
      <c r="I8" s="335" t="s">
        <v>86</v>
      </c>
      <c r="J8" s="335"/>
      <c r="K8" s="335"/>
      <c r="L8" s="335"/>
      <c r="M8" s="335"/>
      <c r="N8" s="335"/>
      <c r="O8" s="335"/>
      <c r="P8" s="331"/>
      <c r="Q8" s="335" t="s">
        <v>86</v>
      </c>
      <c r="R8" s="335"/>
      <c r="S8" s="335"/>
      <c r="T8" s="335"/>
      <c r="U8" s="335"/>
      <c r="V8" s="335"/>
      <c r="W8" s="335"/>
      <c r="X8" s="335" t="s">
        <v>86</v>
      </c>
      <c r="Y8" s="335"/>
      <c r="Z8" s="335"/>
      <c r="AA8" s="335"/>
      <c r="AB8" s="335"/>
      <c r="AC8" s="335"/>
      <c r="AD8" s="335"/>
      <c r="AE8" s="331"/>
      <c r="AF8" s="335" t="s">
        <v>86</v>
      </c>
      <c r="AG8" s="335"/>
      <c r="AH8" s="335"/>
      <c r="AI8" s="335"/>
      <c r="AJ8" s="335"/>
      <c r="AK8" s="335"/>
      <c r="AL8" s="335"/>
      <c r="AM8" s="335" t="s">
        <v>86</v>
      </c>
      <c r="AN8" s="335"/>
      <c r="AO8" s="335"/>
      <c r="AP8" s="335"/>
      <c r="AQ8" s="335"/>
      <c r="AR8" s="335"/>
      <c r="AS8" s="335"/>
    </row>
    <row r="9" spans="1:45" ht="15" customHeight="1">
      <c r="A9" s="336" t="s">
        <v>87</v>
      </c>
      <c r="B9" s="337">
        <v>1</v>
      </c>
      <c r="C9" s="338"/>
      <c r="D9" s="338"/>
      <c r="E9" s="338"/>
      <c r="F9" s="339">
        <v>1</v>
      </c>
      <c r="G9" s="339">
        <v>13</v>
      </c>
      <c r="H9" s="340">
        <v>25</v>
      </c>
      <c r="I9" s="337">
        <v>1</v>
      </c>
      <c r="J9" s="338"/>
      <c r="K9" s="338"/>
      <c r="L9" s="338"/>
      <c r="M9" s="339">
        <v>1</v>
      </c>
      <c r="N9" s="339">
        <v>13</v>
      </c>
      <c r="O9" s="340">
        <v>25</v>
      </c>
      <c r="P9" s="331"/>
      <c r="Q9" s="337">
        <v>1</v>
      </c>
      <c r="R9" s="338"/>
      <c r="S9" s="338"/>
      <c r="T9" s="338"/>
      <c r="U9" s="339">
        <v>1</v>
      </c>
      <c r="V9" s="339">
        <v>13</v>
      </c>
      <c r="W9" s="340">
        <v>25</v>
      </c>
      <c r="X9" s="337">
        <v>1</v>
      </c>
      <c r="Y9" s="338"/>
      <c r="Z9" s="338"/>
      <c r="AA9" s="338"/>
      <c r="AB9" s="339">
        <v>1</v>
      </c>
      <c r="AC9" s="339">
        <v>13</v>
      </c>
      <c r="AD9" s="340">
        <v>25</v>
      </c>
      <c r="AE9" s="331"/>
      <c r="AF9" s="337">
        <v>1</v>
      </c>
      <c r="AG9" s="338"/>
      <c r="AH9" s="338"/>
      <c r="AI9" s="338"/>
      <c r="AJ9" s="339">
        <v>1</v>
      </c>
      <c r="AK9" s="339">
        <v>13</v>
      </c>
      <c r="AL9" s="340">
        <v>25</v>
      </c>
      <c r="AM9" s="337">
        <v>1</v>
      </c>
      <c r="AN9" s="338"/>
      <c r="AO9" s="338"/>
      <c r="AP9" s="338"/>
      <c r="AQ9" s="339">
        <v>1</v>
      </c>
      <c r="AR9" s="339">
        <v>13</v>
      </c>
      <c r="AS9" s="340">
        <v>25</v>
      </c>
    </row>
    <row r="10" spans="1:45" ht="15" customHeight="1">
      <c r="A10" s="336"/>
      <c r="B10" s="337"/>
      <c r="C10" s="338"/>
      <c r="D10" s="338"/>
      <c r="E10" s="338"/>
      <c r="F10" s="341">
        <v>2</v>
      </c>
      <c r="G10" s="341">
        <v>14</v>
      </c>
      <c r="H10" s="342">
        <v>26</v>
      </c>
      <c r="I10" s="337"/>
      <c r="J10" s="338"/>
      <c r="K10" s="338"/>
      <c r="L10" s="338"/>
      <c r="M10" s="341">
        <v>2</v>
      </c>
      <c r="N10" s="341">
        <v>14</v>
      </c>
      <c r="O10" s="342">
        <v>26</v>
      </c>
      <c r="P10" s="331"/>
      <c r="Q10" s="337"/>
      <c r="R10" s="338"/>
      <c r="S10" s="338"/>
      <c r="T10" s="338"/>
      <c r="U10" s="341">
        <v>2</v>
      </c>
      <c r="V10" s="341">
        <v>14</v>
      </c>
      <c r="W10" s="342">
        <v>26</v>
      </c>
      <c r="X10" s="337"/>
      <c r="Y10" s="338"/>
      <c r="Z10" s="338"/>
      <c r="AA10" s="338"/>
      <c r="AB10" s="341">
        <v>2</v>
      </c>
      <c r="AC10" s="341">
        <v>14</v>
      </c>
      <c r="AD10" s="342">
        <v>26</v>
      </c>
      <c r="AE10" s="331"/>
      <c r="AF10" s="337"/>
      <c r="AG10" s="338"/>
      <c r="AH10" s="338"/>
      <c r="AI10" s="338"/>
      <c r="AJ10" s="341">
        <v>2</v>
      </c>
      <c r="AK10" s="341">
        <v>14</v>
      </c>
      <c r="AL10" s="342">
        <v>26</v>
      </c>
      <c r="AM10" s="337"/>
      <c r="AN10" s="338"/>
      <c r="AO10" s="338"/>
      <c r="AP10" s="338"/>
      <c r="AQ10" s="341">
        <v>2</v>
      </c>
      <c r="AR10" s="341">
        <v>14</v>
      </c>
      <c r="AS10" s="342">
        <v>26</v>
      </c>
    </row>
    <row r="11" spans="1:45" ht="15" customHeight="1">
      <c r="A11" s="336"/>
      <c r="B11" s="337">
        <v>2</v>
      </c>
      <c r="C11" s="338"/>
      <c r="D11" s="338"/>
      <c r="E11" s="338"/>
      <c r="F11" s="341">
        <v>3</v>
      </c>
      <c r="G11" s="341">
        <v>15</v>
      </c>
      <c r="H11" s="342">
        <v>27</v>
      </c>
      <c r="I11" s="337">
        <v>2</v>
      </c>
      <c r="J11" s="338"/>
      <c r="K11" s="338"/>
      <c r="L11" s="338"/>
      <c r="M11" s="341">
        <v>3</v>
      </c>
      <c r="N11" s="341">
        <v>15</v>
      </c>
      <c r="O11" s="342">
        <v>27</v>
      </c>
      <c r="P11" s="331"/>
      <c r="Q11" s="337">
        <v>2</v>
      </c>
      <c r="R11" s="338"/>
      <c r="S11" s="338"/>
      <c r="T11" s="338"/>
      <c r="U11" s="341">
        <v>3</v>
      </c>
      <c r="V11" s="341">
        <v>15</v>
      </c>
      <c r="W11" s="342">
        <v>27</v>
      </c>
      <c r="X11" s="337">
        <v>2</v>
      </c>
      <c r="Y11" s="338"/>
      <c r="Z11" s="338"/>
      <c r="AA11" s="338"/>
      <c r="AB11" s="341">
        <v>3</v>
      </c>
      <c r="AC11" s="341">
        <v>15</v>
      </c>
      <c r="AD11" s="342">
        <v>27</v>
      </c>
      <c r="AE11" s="331"/>
      <c r="AF11" s="337">
        <v>2</v>
      </c>
      <c r="AG11" s="338"/>
      <c r="AH11" s="338"/>
      <c r="AI11" s="338"/>
      <c r="AJ11" s="341">
        <v>3</v>
      </c>
      <c r="AK11" s="341">
        <v>15</v>
      </c>
      <c r="AL11" s="342">
        <v>27</v>
      </c>
      <c r="AM11" s="337">
        <v>2</v>
      </c>
      <c r="AN11" s="338"/>
      <c r="AO11" s="338"/>
      <c r="AP11" s="338"/>
      <c r="AQ11" s="341">
        <v>3</v>
      </c>
      <c r="AR11" s="341">
        <v>15</v>
      </c>
      <c r="AS11" s="342">
        <v>27</v>
      </c>
    </row>
    <row r="12" spans="1:45" ht="15" customHeight="1">
      <c r="A12" s="336"/>
      <c r="B12" s="337"/>
      <c r="C12" s="343"/>
      <c r="D12" s="338"/>
      <c r="E12" s="338"/>
      <c r="F12" s="341">
        <v>4</v>
      </c>
      <c r="G12" s="341">
        <v>16</v>
      </c>
      <c r="H12" s="342">
        <v>28</v>
      </c>
      <c r="I12" s="337"/>
      <c r="J12" s="343"/>
      <c r="K12" s="338"/>
      <c r="L12" s="338"/>
      <c r="M12" s="341">
        <v>4</v>
      </c>
      <c r="N12" s="341">
        <v>16</v>
      </c>
      <c r="O12" s="342">
        <v>28</v>
      </c>
      <c r="P12" s="331"/>
      <c r="Q12" s="337"/>
      <c r="R12" s="343"/>
      <c r="S12" s="338"/>
      <c r="T12" s="338"/>
      <c r="U12" s="341">
        <v>4</v>
      </c>
      <c r="V12" s="341">
        <v>16</v>
      </c>
      <c r="W12" s="342">
        <v>28</v>
      </c>
      <c r="X12" s="337"/>
      <c r="Y12" s="343"/>
      <c r="Z12" s="338"/>
      <c r="AA12" s="338"/>
      <c r="AB12" s="341">
        <v>4</v>
      </c>
      <c r="AC12" s="341">
        <v>16</v>
      </c>
      <c r="AD12" s="342">
        <v>28</v>
      </c>
      <c r="AE12" s="331"/>
      <c r="AF12" s="337"/>
      <c r="AG12" s="343"/>
      <c r="AH12" s="338"/>
      <c r="AI12" s="338"/>
      <c r="AJ12" s="341">
        <v>4</v>
      </c>
      <c r="AK12" s="341">
        <v>16</v>
      </c>
      <c r="AL12" s="342">
        <v>28</v>
      </c>
      <c r="AM12" s="337"/>
      <c r="AN12" s="343"/>
      <c r="AO12" s="338"/>
      <c r="AP12" s="338"/>
      <c r="AQ12" s="341">
        <v>4</v>
      </c>
      <c r="AR12" s="341">
        <v>16</v>
      </c>
      <c r="AS12" s="342">
        <v>28</v>
      </c>
    </row>
    <row r="13" spans="1:45" ht="15" customHeight="1">
      <c r="A13" s="336"/>
      <c r="B13" s="337">
        <v>3</v>
      </c>
      <c r="C13" s="338"/>
      <c r="D13" s="338"/>
      <c r="E13" s="338"/>
      <c r="F13" s="341">
        <v>5</v>
      </c>
      <c r="G13" s="341">
        <v>17</v>
      </c>
      <c r="H13" s="342">
        <v>29</v>
      </c>
      <c r="I13" s="337">
        <v>3</v>
      </c>
      <c r="J13" s="338"/>
      <c r="K13" s="338"/>
      <c r="L13" s="338"/>
      <c r="M13" s="341">
        <v>5</v>
      </c>
      <c r="N13" s="341">
        <v>17</v>
      </c>
      <c r="O13" s="342">
        <v>29</v>
      </c>
      <c r="P13" s="331"/>
      <c r="Q13" s="337">
        <v>3</v>
      </c>
      <c r="R13" s="338"/>
      <c r="S13" s="338"/>
      <c r="T13" s="338"/>
      <c r="U13" s="341">
        <v>5</v>
      </c>
      <c r="V13" s="341">
        <v>17</v>
      </c>
      <c r="W13" s="342">
        <v>29</v>
      </c>
      <c r="X13" s="337">
        <v>3</v>
      </c>
      <c r="Y13" s="338"/>
      <c r="Z13" s="338"/>
      <c r="AA13" s="338"/>
      <c r="AB13" s="341">
        <v>5</v>
      </c>
      <c r="AC13" s="341">
        <v>17</v>
      </c>
      <c r="AD13" s="342">
        <v>29</v>
      </c>
      <c r="AE13" s="331"/>
      <c r="AF13" s="337">
        <v>3</v>
      </c>
      <c r="AG13" s="338"/>
      <c r="AH13" s="338"/>
      <c r="AI13" s="338"/>
      <c r="AJ13" s="341">
        <v>5</v>
      </c>
      <c r="AK13" s="341">
        <v>17</v>
      </c>
      <c r="AL13" s="342">
        <v>29</v>
      </c>
      <c r="AM13" s="337">
        <v>3</v>
      </c>
      <c r="AN13" s="338"/>
      <c r="AO13" s="338"/>
      <c r="AP13" s="338"/>
      <c r="AQ13" s="341">
        <v>5</v>
      </c>
      <c r="AR13" s="341">
        <v>17</v>
      </c>
      <c r="AS13" s="342">
        <v>29</v>
      </c>
    </row>
    <row r="14" spans="1:45" ht="15" customHeight="1">
      <c r="A14" s="336"/>
      <c r="B14" s="337"/>
      <c r="C14" s="343"/>
      <c r="D14" s="338"/>
      <c r="E14" s="338"/>
      <c r="F14" s="341">
        <v>6</v>
      </c>
      <c r="G14" s="341">
        <v>18</v>
      </c>
      <c r="H14" s="342">
        <v>30</v>
      </c>
      <c r="I14" s="337"/>
      <c r="J14" s="343"/>
      <c r="K14" s="338"/>
      <c r="L14" s="338"/>
      <c r="M14" s="341">
        <v>6</v>
      </c>
      <c r="N14" s="341">
        <v>18</v>
      </c>
      <c r="O14" s="342">
        <v>30</v>
      </c>
      <c r="P14" s="331"/>
      <c r="Q14" s="337"/>
      <c r="R14" s="343"/>
      <c r="S14" s="338"/>
      <c r="T14" s="338"/>
      <c r="U14" s="341">
        <v>6</v>
      </c>
      <c r="V14" s="341">
        <v>18</v>
      </c>
      <c r="W14" s="342">
        <v>30</v>
      </c>
      <c r="X14" s="337"/>
      <c r="Y14" s="343"/>
      <c r="Z14" s="338"/>
      <c r="AA14" s="338"/>
      <c r="AB14" s="341">
        <v>6</v>
      </c>
      <c r="AC14" s="341">
        <v>18</v>
      </c>
      <c r="AD14" s="342">
        <v>30</v>
      </c>
      <c r="AE14" s="331"/>
      <c r="AF14" s="337"/>
      <c r="AG14" s="343"/>
      <c r="AH14" s="338"/>
      <c r="AI14" s="338"/>
      <c r="AJ14" s="341">
        <v>6</v>
      </c>
      <c r="AK14" s="341">
        <v>18</v>
      </c>
      <c r="AL14" s="342">
        <v>30</v>
      </c>
      <c r="AM14" s="337"/>
      <c r="AN14" s="343"/>
      <c r="AO14" s="338"/>
      <c r="AP14" s="338"/>
      <c r="AQ14" s="341">
        <v>6</v>
      </c>
      <c r="AR14" s="341">
        <v>18</v>
      </c>
      <c r="AS14" s="342">
        <v>30</v>
      </c>
    </row>
    <row r="15" spans="1:45" ht="15" customHeight="1">
      <c r="A15" s="336"/>
      <c r="B15" s="337">
        <v>4</v>
      </c>
      <c r="C15" s="338"/>
      <c r="D15" s="338"/>
      <c r="E15" s="338"/>
      <c r="F15" s="341">
        <v>7</v>
      </c>
      <c r="G15" s="341">
        <v>19</v>
      </c>
      <c r="H15" s="342">
        <v>31</v>
      </c>
      <c r="I15" s="337">
        <v>4</v>
      </c>
      <c r="J15" s="338"/>
      <c r="K15" s="338"/>
      <c r="L15" s="338"/>
      <c r="M15" s="341">
        <v>7</v>
      </c>
      <c r="N15" s="341">
        <v>19</v>
      </c>
      <c r="O15" s="342">
        <v>31</v>
      </c>
      <c r="P15" s="331"/>
      <c r="Q15" s="337">
        <v>4</v>
      </c>
      <c r="R15" s="338"/>
      <c r="S15" s="338"/>
      <c r="T15" s="338"/>
      <c r="U15" s="341">
        <v>7</v>
      </c>
      <c r="V15" s="341">
        <v>19</v>
      </c>
      <c r="W15" s="342">
        <v>31</v>
      </c>
      <c r="X15" s="337">
        <v>4</v>
      </c>
      <c r="Y15" s="338"/>
      <c r="Z15" s="338"/>
      <c r="AA15" s="338"/>
      <c r="AB15" s="341">
        <v>7</v>
      </c>
      <c r="AC15" s="341">
        <v>19</v>
      </c>
      <c r="AD15" s="342">
        <v>31</v>
      </c>
      <c r="AE15" s="331"/>
      <c r="AF15" s="337">
        <v>4</v>
      </c>
      <c r="AG15" s="338"/>
      <c r="AH15" s="338"/>
      <c r="AI15" s="338"/>
      <c r="AJ15" s="341">
        <v>7</v>
      </c>
      <c r="AK15" s="341">
        <v>19</v>
      </c>
      <c r="AL15" s="342">
        <v>31</v>
      </c>
      <c r="AM15" s="337">
        <v>4</v>
      </c>
      <c r="AN15" s="338"/>
      <c r="AO15" s="338"/>
      <c r="AP15" s="338"/>
      <c r="AQ15" s="341">
        <v>7</v>
      </c>
      <c r="AR15" s="341">
        <v>19</v>
      </c>
      <c r="AS15" s="342">
        <v>31</v>
      </c>
    </row>
    <row r="16" spans="1:45" ht="15" customHeight="1">
      <c r="A16" s="336"/>
      <c r="B16" s="337"/>
      <c r="C16" s="343"/>
      <c r="D16" s="338"/>
      <c r="E16" s="338"/>
      <c r="F16" s="341">
        <v>8</v>
      </c>
      <c r="G16" s="341">
        <v>20</v>
      </c>
      <c r="H16" s="342">
        <v>32</v>
      </c>
      <c r="I16" s="337"/>
      <c r="J16" s="343"/>
      <c r="K16" s="338"/>
      <c r="L16" s="338"/>
      <c r="M16" s="341">
        <v>8</v>
      </c>
      <c r="N16" s="341">
        <v>20</v>
      </c>
      <c r="O16" s="342">
        <v>32</v>
      </c>
      <c r="P16" s="331"/>
      <c r="Q16" s="337"/>
      <c r="R16" s="343"/>
      <c r="S16" s="338"/>
      <c r="T16" s="338"/>
      <c r="U16" s="341">
        <v>8</v>
      </c>
      <c r="V16" s="341">
        <v>20</v>
      </c>
      <c r="W16" s="342">
        <v>32</v>
      </c>
      <c r="X16" s="337"/>
      <c r="Y16" s="343"/>
      <c r="Z16" s="338"/>
      <c r="AA16" s="338"/>
      <c r="AB16" s="341">
        <v>8</v>
      </c>
      <c r="AC16" s="341">
        <v>20</v>
      </c>
      <c r="AD16" s="342">
        <v>32</v>
      </c>
      <c r="AE16" s="331"/>
      <c r="AF16" s="337"/>
      <c r="AG16" s="343"/>
      <c r="AH16" s="338"/>
      <c r="AI16" s="338"/>
      <c r="AJ16" s="341">
        <v>8</v>
      </c>
      <c r="AK16" s="341">
        <v>20</v>
      </c>
      <c r="AL16" s="342">
        <v>32</v>
      </c>
      <c r="AM16" s="337"/>
      <c r="AN16" s="343"/>
      <c r="AO16" s="338"/>
      <c r="AP16" s="338"/>
      <c r="AQ16" s="341">
        <v>8</v>
      </c>
      <c r="AR16" s="341">
        <v>20</v>
      </c>
      <c r="AS16" s="342">
        <v>32</v>
      </c>
    </row>
    <row r="17" spans="1:45" ht="15" customHeight="1">
      <c r="A17" s="336"/>
      <c r="B17" s="337">
        <v>5</v>
      </c>
      <c r="C17" s="338"/>
      <c r="D17" s="338"/>
      <c r="E17" s="338"/>
      <c r="F17" s="341">
        <v>9</v>
      </c>
      <c r="G17" s="341">
        <v>21</v>
      </c>
      <c r="H17" s="342">
        <v>33</v>
      </c>
      <c r="I17" s="337">
        <v>5</v>
      </c>
      <c r="J17" s="338"/>
      <c r="K17" s="338"/>
      <c r="L17" s="338"/>
      <c r="M17" s="341">
        <v>9</v>
      </c>
      <c r="N17" s="341">
        <v>21</v>
      </c>
      <c r="O17" s="342">
        <v>33</v>
      </c>
      <c r="P17" s="331"/>
      <c r="Q17" s="337">
        <v>5</v>
      </c>
      <c r="R17" s="338"/>
      <c r="S17" s="338"/>
      <c r="T17" s="338"/>
      <c r="U17" s="341">
        <v>9</v>
      </c>
      <c r="V17" s="341">
        <v>21</v>
      </c>
      <c r="W17" s="342">
        <v>33</v>
      </c>
      <c r="X17" s="337">
        <v>5</v>
      </c>
      <c r="Y17" s="338"/>
      <c r="Z17" s="338"/>
      <c r="AA17" s="338"/>
      <c r="AB17" s="341">
        <v>9</v>
      </c>
      <c r="AC17" s="341">
        <v>21</v>
      </c>
      <c r="AD17" s="342">
        <v>33</v>
      </c>
      <c r="AE17" s="331"/>
      <c r="AF17" s="337">
        <v>5</v>
      </c>
      <c r="AG17" s="338"/>
      <c r="AH17" s="338"/>
      <c r="AI17" s="338"/>
      <c r="AJ17" s="341">
        <v>9</v>
      </c>
      <c r="AK17" s="341">
        <v>21</v>
      </c>
      <c r="AL17" s="342">
        <v>33</v>
      </c>
      <c r="AM17" s="337">
        <v>5</v>
      </c>
      <c r="AN17" s="338"/>
      <c r="AO17" s="338"/>
      <c r="AP17" s="338"/>
      <c r="AQ17" s="341">
        <v>9</v>
      </c>
      <c r="AR17" s="341">
        <v>21</v>
      </c>
      <c r="AS17" s="342">
        <v>33</v>
      </c>
    </row>
    <row r="18" spans="1:45" ht="15" customHeight="1">
      <c r="A18" s="336"/>
      <c r="B18" s="337"/>
      <c r="C18" s="343"/>
      <c r="D18" s="338"/>
      <c r="E18" s="338"/>
      <c r="F18" s="341">
        <v>10</v>
      </c>
      <c r="G18" s="341">
        <v>22</v>
      </c>
      <c r="H18" s="342">
        <v>34</v>
      </c>
      <c r="I18" s="337"/>
      <c r="J18" s="343"/>
      <c r="K18" s="338"/>
      <c r="L18" s="338"/>
      <c r="M18" s="341">
        <v>10</v>
      </c>
      <c r="N18" s="341">
        <v>22</v>
      </c>
      <c r="O18" s="342">
        <v>34</v>
      </c>
      <c r="P18" s="331"/>
      <c r="Q18" s="337"/>
      <c r="R18" s="343"/>
      <c r="S18" s="338"/>
      <c r="T18" s="338"/>
      <c r="U18" s="341">
        <v>10</v>
      </c>
      <c r="V18" s="341">
        <v>22</v>
      </c>
      <c r="W18" s="342">
        <v>34</v>
      </c>
      <c r="X18" s="337"/>
      <c r="Y18" s="343"/>
      <c r="Z18" s="338"/>
      <c r="AA18" s="338"/>
      <c r="AB18" s="341">
        <v>10</v>
      </c>
      <c r="AC18" s="341">
        <v>22</v>
      </c>
      <c r="AD18" s="342">
        <v>34</v>
      </c>
      <c r="AE18" s="331"/>
      <c r="AF18" s="337"/>
      <c r="AG18" s="343"/>
      <c r="AH18" s="338"/>
      <c r="AI18" s="338"/>
      <c r="AJ18" s="341">
        <v>10</v>
      </c>
      <c r="AK18" s="341">
        <v>22</v>
      </c>
      <c r="AL18" s="342">
        <v>34</v>
      </c>
      <c r="AM18" s="337"/>
      <c r="AN18" s="343"/>
      <c r="AO18" s="338"/>
      <c r="AP18" s="338"/>
      <c r="AQ18" s="341">
        <v>10</v>
      </c>
      <c r="AR18" s="341">
        <v>22</v>
      </c>
      <c r="AS18" s="342">
        <v>34</v>
      </c>
    </row>
    <row r="19" spans="1:45" ht="15" customHeight="1">
      <c r="A19" s="336"/>
      <c r="B19" s="337">
        <v>6</v>
      </c>
      <c r="C19" s="338"/>
      <c r="D19" s="338"/>
      <c r="E19" s="338"/>
      <c r="F19" s="341">
        <v>11</v>
      </c>
      <c r="G19" s="341">
        <v>23</v>
      </c>
      <c r="H19" s="342">
        <v>35</v>
      </c>
      <c r="I19" s="337">
        <v>6</v>
      </c>
      <c r="J19" s="338"/>
      <c r="K19" s="338"/>
      <c r="L19" s="338"/>
      <c r="M19" s="341">
        <v>11</v>
      </c>
      <c r="N19" s="341">
        <v>23</v>
      </c>
      <c r="O19" s="342">
        <v>35</v>
      </c>
      <c r="P19" s="331"/>
      <c r="Q19" s="337">
        <v>6</v>
      </c>
      <c r="R19" s="338"/>
      <c r="S19" s="338"/>
      <c r="T19" s="338"/>
      <c r="U19" s="341">
        <v>11</v>
      </c>
      <c r="V19" s="341">
        <v>23</v>
      </c>
      <c r="W19" s="342">
        <v>35</v>
      </c>
      <c r="X19" s="337">
        <v>6</v>
      </c>
      <c r="Y19" s="338"/>
      <c r="Z19" s="338"/>
      <c r="AA19" s="338"/>
      <c r="AB19" s="341">
        <v>11</v>
      </c>
      <c r="AC19" s="341">
        <v>23</v>
      </c>
      <c r="AD19" s="342">
        <v>35</v>
      </c>
      <c r="AE19" s="331"/>
      <c r="AF19" s="337">
        <v>6</v>
      </c>
      <c r="AG19" s="338"/>
      <c r="AH19" s="338"/>
      <c r="AI19" s="338"/>
      <c r="AJ19" s="341">
        <v>11</v>
      </c>
      <c r="AK19" s="341">
        <v>23</v>
      </c>
      <c r="AL19" s="342">
        <v>35</v>
      </c>
      <c r="AM19" s="337">
        <v>6</v>
      </c>
      <c r="AN19" s="338"/>
      <c r="AO19" s="338"/>
      <c r="AP19" s="338"/>
      <c r="AQ19" s="341">
        <v>11</v>
      </c>
      <c r="AR19" s="341">
        <v>23</v>
      </c>
      <c r="AS19" s="342">
        <v>35</v>
      </c>
    </row>
    <row r="20" spans="1:45" ht="15" customHeight="1">
      <c r="A20" s="336"/>
      <c r="B20" s="337"/>
      <c r="C20" s="343"/>
      <c r="D20" s="338"/>
      <c r="E20" s="338"/>
      <c r="F20" s="344">
        <v>12</v>
      </c>
      <c r="G20" s="344">
        <v>24</v>
      </c>
      <c r="H20" s="345">
        <v>36</v>
      </c>
      <c r="I20" s="337"/>
      <c r="J20" s="343"/>
      <c r="K20" s="338"/>
      <c r="L20" s="338"/>
      <c r="M20" s="344">
        <v>12</v>
      </c>
      <c r="N20" s="344">
        <v>24</v>
      </c>
      <c r="O20" s="345">
        <v>36</v>
      </c>
      <c r="P20" s="331"/>
      <c r="Q20" s="337"/>
      <c r="R20" s="343"/>
      <c r="S20" s="338"/>
      <c r="T20" s="338"/>
      <c r="U20" s="344">
        <v>12</v>
      </c>
      <c r="V20" s="344">
        <v>24</v>
      </c>
      <c r="W20" s="345">
        <v>36</v>
      </c>
      <c r="X20" s="337"/>
      <c r="Y20" s="343"/>
      <c r="Z20" s="338"/>
      <c r="AA20" s="338"/>
      <c r="AB20" s="344">
        <v>12</v>
      </c>
      <c r="AC20" s="344">
        <v>24</v>
      </c>
      <c r="AD20" s="345">
        <v>36</v>
      </c>
      <c r="AE20" s="331"/>
      <c r="AF20" s="337"/>
      <c r="AG20" s="343"/>
      <c r="AH20" s="338"/>
      <c r="AI20" s="338"/>
      <c r="AJ20" s="344">
        <v>12</v>
      </c>
      <c r="AK20" s="344">
        <v>24</v>
      </c>
      <c r="AL20" s="345">
        <v>36</v>
      </c>
      <c r="AM20" s="337"/>
      <c r="AN20" s="343"/>
      <c r="AO20" s="338"/>
      <c r="AP20" s="338"/>
      <c r="AQ20" s="344">
        <v>12</v>
      </c>
      <c r="AR20" s="344">
        <v>24</v>
      </c>
      <c r="AS20" s="345">
        <v>36</v>
      </c>
    </row>
    <row r="21" spans="1:45" ht="22.5" customHeight="1">
      <c r="A21" s="331"/>
      <c r="B21" s="346" t="s">
        <v>90</v>
      </c>
      <c r="C21" s="346"/>
      <c r="D21" s="347" t="s">
        <v>91</v>
      </c>
      <c r="E21" s="347"/>
      <c r="F21" s="348"/>
      <c r="G21" s="348"/>
      <c r="H21" s="348"/>
      <c r="I21" s="346" t="s">
        <v>90</v>
      </c>
      <c r="J21" s="346"/>
      <c r="K21" s="347" t="s">
        <v>91</v>
      </c>
      <c r="L21" s="347"/>
      <c r="M21" s="348"/>
      <c r="N21" s="348"/>
      <c r="O21" s="348"/>
      <c r="P21" s="349"/>
      <c r="Q21" s="346" t="s">
        <v>90</v>
      </c>
      <c r="R21" s="346"/>
      <c r="S21" s="347" t="s">
        <v>91</v>
      </c>
      <c r="T21" s="347"/>
      <c r="U21" s="348"/>
      <c r="V21" s="348"/>
      <c r="W21" s="348"/>
      <c r="X21" s="346" t="s">
        <v>90</v>
      </c>
      <c r="Y21" s="346"/>
      <c r="Z21" s="347" t="s">
        <v>91</v>
      </c>
      <c r="AA21" s="347"/>
      <c r="AB21" s="348"/>
      <c r="AC21" s="348"/>
      <c r="AD21" s="348"/>
      <c r="AE21" s="349"/>
      <c r="AF21" s="346" t="s">
        <v>90</v>
      </c>
      <c r="AG21" s="346"/>
      <c r="AH21" s="347" t="s">
        <v>91</v>
      </c>
      <c r="AI21" s="347"/>
      <c r="AJ21" s="348"/>
      <c r="AK21" s="348"/>
      <c r="AL21" s="348"/>
      <c r="AM21" s="346" t="s">
        <v>90</v>
      </c>
      <c r="AN21" s="346"/>
      <c r="AO21" s="347" t="s">
        <v>91</v>
      </c>
      <c r="AP21" s="347"/>
      <c r="AQ21" s="350"/>
      <c r="AR21" s="350"/>
      <c r="AS21" s="350"/>
    </row>
    <row r="22" spans="1:45" ht="7.5" customHeight="1">
      <c r="A22" s="331"/>
      <c r="B22" s="331"/>
      <c r="C22" s="331"/>
      <c r="D22" s="331"/>
      <c r="E22" s="331"/>
      <c r="F22" s="331"/>
      <c r="G22" s="331"/>
      <c r="H22" s="331"/>
      <c r="I22" s="331"/>
      <c r="J22" s="331"/>
      <c r="K22" s="331"/>
      <c r="L22" s="331"/>
      <c r="M22" s="331"/>
      <c r="N22" s="331"/>
      <c r="O22" s="331"/>
      <c r="P22" s="331"/>
      <c r="Q22" s="331"/>
      <c r="R22" s="331"/>
      <c r="S22" s="331"/>
      <c r="T22" s="331"/>
      <c r="U22" s="331"/>
      <c r="V22" s="331"/>
      <c r="W22" s="331"/>
      <c r="X22" s="331"/>
      <c r="Y22" s="331"/>
      <c r="Z22" s="331"/>
      <c r="AA22" s="331"/>
      <c r="AB22" s="331"/>
      <c r="AC22" s="331"/>
      <c r="AD22" s="331"/>
      <c r="AE22" s="331"/>
      <c r="AF22" s="331"/>
      <c r="AG22" s="331"/>
      <c r="AH22" s="331"/>
      <c r="AI22" s="331"/>
      <c r="AJ22" s="331"/>
      <c r="AK22" s="331"/>
      <c r="AL22" s="331"/>
      <c r="AM22" s="331"/>
      <c r="AN22" s="331"/>
      <c r="AO22" s="331"/>
      <c r="AP22" s="331"/>
      <c r="AQ22" s="331"/>
      <c r="AR22" s="331"/>
      <c r="AS22" s="331"/>
    </row>
    <row r="23" spans="1:46" ht="15" customHeight="1">
      <c r="A23" s="351" t="s">
        <v>139</v>
      </c>
      <c r="B23" s="352"/>
      <c r="C23" s="352"/>
      <c r="D23" s="352"/>
      <c r="E23" s="352"/>
      <c r="F23" s="353" t="s">
        <v>96</v>
      </c>
      <c r="G23" s="353"/>
      <c r="H23" s="353" t="s">
        <v>48</v>
      </c>
      <c r="I23" s="353" t="s">
        <v>97</v>
      </c>
      <c r="J23" s="353"/>
      <c r="K23" s="321"/>
      <c r="L23" s="354" t="s">
        <v>140</v>
      </c>
      <c r="M23" s="354"/>
      <c r="N23" s="354"/>
      <c r="O23" s="354"/>
      <c r="P23" s="354"/>
      <c r="Q23" s="355"/>
      <c r="R23" s="355"/>
      <c r="S23" s="355"/>
      <c r="T23" s="355"/>
      <c r="U23" s="355"/>
      <c r="V23" s="355"/>
      <c r="W23" s="355"/>
      <c r="X23" s="355"/>
      <c r="Y23" s="355"/>
      <c r="Z23" s="355"/>
      <c r="AA23" s="355"/>
      <c r="AB23" s="355"/>
      <c r="AC23" s="355"/>
      <c r="AD23" s="355"/>
      <c r="AE23" s="355"/>
      <c r="AF23" s="355"/>
      <c r="AG23" s="355"/>
      <c r="AH23" s="355"/>
      <c r="AI23" s="355"/>
      <c r="AJ23" s="355"/>
      <c r="AK23" s="355"/>
      <c r="AL23" s="355"/>
      <c r="AM23" s="355"/>
      <c r="AN23" s="355"/>
      <c r="AO23" s="326" t="s">
        <v>48</v>
      </c>
      <c r="AP23" s="326"/>
      <c r="AQ23" s="326"/>
      <c r="AR23" s="326"/>
      <c r="AS23" s="326"/>
      <c r="AT23" s="356"/>
    </row>
    <row r="24" spans="1:46" ht="16.5" customHeight="1">
      <c r="A24" s="352"/>
      <c r="B24" s="357" t="s">
        <v>141</v>
      </c>
      <c r="C24" s="357"/>
      <c r="D24" s="357"/>
      <c r="E24" s="357"/>
      <c r="F24" s="358"/>
      <c r="G24" s="358"/>
      <c r="H24" s="359" t="s">
        <v>48</v>
      </c>
      <c r="I24" s="358"/>
      <c r="J24" s="358"/>
      <c r="K24" s="360"/>
      <c r="L24" s="354"/>
      <c r="M24" s="354"/>
      <c r="N24" s="354"/>
      <c r="O24" s="354"/>
      <c r="P24" s="354"/>
      <c r="Q24" s="355"/>
      <c r="R24" s="355"/>
      <c r="S24" s="355"/>
      <c r="T24" s="355"/>
      <c r="U24" s="355"/>
      <c r="V24" s="355"/>
      <c r="W24" s="355"/>
      <c r="X24" s="355"/>
      <c r="Y24" s="355"/>
      <c r="Z24" s="355"/>
      <c r="AA24" s="355"/>
      <c r="AB24" s="355"/>
      <c r="AC24" s="355"/>
      <c r="AD24" s="355"/>
      <c r="AE24" s="355"/>
      <c r="AF24" s="355"/>
      <c r="AG24" s="355"/>
      <c r="AH24" s="355"/>
      <c r="AI24" s="355"/>
      <c r="AJ24" s="355"/>
      <c r="AK24" s="355"/>
      <c r="AL24" s="355"/>
      <c r="AM24" s="355"/>
      <c r="AN24" s="355"/>
      <c r="AO24" s="326"/>
      <c r="AP24" s="326"/>
      <c r="AQ24" s="326"/>
      <c r="AR24" s="326"/>
      <c r="AS24" s="326"/>
      <c r="AT24" s="356"/>
    </row>
    <row r="25" spans="1:45" ht="15.75" customHeight="1">
      <c r="A25" s="352"/>
      <c r="B25" s="357" t="s">
        <v>142</v>
      </c>
      <c r="C25" s="357"/>
      <c r="D25" s="357"/>
      <c r="E25" s="357"/>
      <c r="F25" s="358"/>
      <c r="G25" s="358"/>
      <c r="H25" s="359" t="s">
        <v>48</v>
      </c>
      <c r="I25" s="358"/>
      <c r="J25" s="358"/>
      <c r="K25" s="360"/>
      <c r="L25" s="361" t="s">
        <v>143</v>
      </c>
      <c r="M25" s="361"/>
      <c r="N25" s="361"/>
      <c r="O25" s="361"/>
      <c r="P25" s="361"/>
      <c r="Q25" s="361"/>
      <c r="R25" s="361"/>
      <c r="S25" s="361"/>
      <c r="T25" s="361"/>
      <c r="U25" s="361"/>
      <c r="V25" s="361"/>
      <c r="W25" s="361" t="s">
        <v>144</v>
      </c>
      <c r="X25" s="361"/>
      <c r="Y25" s="361"/>
      <c r="Z25" s="361"/>
      <c r="AA25" s="361"/>
      <c r="AB25" s="361"/>
      <c r="AC25" s="361"/>
      <c r="AD25" s="361"/>
      <c r="AE25" s="361"/>
      <c r="AF25" s="361"/>
      <c r="AG25" s="361"/>
      <c r="AH25" s="362"/>
      <c r="AI25" s="361" t="s">
        <v>145</v>
      </c>
      <c r="AJ25" s="361"/>
      <c r="AK25" s="361"/>
      <c r="AL25" s="361"/>
      <c r="AM25" s="361"/>
      <c r="AN25" s="361"/>
      <c r="AO25" s="361"/>
      <c r="AP25" s="361"/>
      <c r="AQ25" s="361"/>
      <c r="AR25" s="361"/>
      <c r="AS25" s="361"/>
    </row>
    <row r="26" spans="1:45" ht="15.75" customHeight="1">
      <c r="A26" s="352"/>
      <c r="B26" s="357" t="s">
        <v>146</v>
      </c>
      <c r="C26" s="357"/>
      <c r="D26" s="357"/>
      <c r="E26" s="357"/>
      <c r="F26" s="363"/>
      <c r="G26" s="363"/>
      <c r="H26" s="364" t="s">
        <v>48</v>
      </c>
      <c r="I26" s="363"/>
      <c r="J26" s="363"/>
      <c r="K26" s="321"/>
      <c r="L26" s="365"/>
      <c r="M26" s="365"/>
      <c r="N26" s="365"/>
      <c r="O26" s="365"/>
      <c r="P26" s="365"/>
      <c r="Q26" s="365"/>
      <c r="R26" s="365"/>
      <c r="S26" s="365"/>
      <c r="T26" s="365"/>
      <c r="U26" s="365"/>
      <c r="V26" s="365"/>
      <c r="W26" s="365"/>
      <c r="X26" s="365"/>
      <c r="Y26" s="365"/>
      <c r="Z26" s="365"/>
      <c r="AA26" s="365"/>
      <c r="AB26" s="365"/>
      <c r="AC26" s="365"/>
      <c r="AD26" s="365"/>
      <c r="AE26" s="365"/>
      <c r="AF26" s="365"/>
      <c r="AG26" s="365"/>
      <c r="AH26" s="366"/>
      <c r="AI26" s="365"/>
      <c r="AJ26" s="365"/>
      <c r="AK26" s="365"/>
      <c r="AL26" s="365"/>
      <c r="AM26" s="365"/>
      <c r="AN26" s="365"/>
      <c r="AO26" s="365"/>
      <c r="AP26" s="365"/>
      <c r="AQ26" s="365"/>
      <c r="AR26" s="365"/>
      <c r="AS26" s="365"/>
    </row>
    <row r="27" spans="1:45" ht="15.75" customHeight="1">
      <c r="A27" s="357" t="s">
        <v>40</v>
      </c>
      <c r="B27" s="357"/>
      <c r="C27" s="357"/>
      <c r="D27" s="357"/>
      <c r="E27" s="357"/>
      <c r="F27" s="358"/>
      <c r="G27" s="358"/>
      <c r="H27" s="359" t="s">
        <v>48</v>
      </c>
      <c r="I27" s="358"/>
      <c r="J27" s="358"/>
      <c r="K27" s="321"/>
      <c r="L27" s="365"/>
      <c r="M27" s="365"/>
      <c r="N27" s="365"/>
      <c r="O27" s="365"/>
      <c r="P27" s="365"/>
      <c r="Q27" s="365"/>
      <c r="R27" s="365"/>
      <c r="S27" s="365"/>
      <c r="T27" s="365"/>
      <c r="U27" s="365"/>
      <c r="V27" s="365"/>
      <c r="W27" s="365"/>
      <c r="X27" s="365"/>
      <c r="Y27" s="365"/>
      <c r="Z27" s="365"/>
      <c r="AA27" s="365"/>
      <c r="AB27" s="365"/>
      <c r="AC27" s="365"/>
      <c r="AD27" s="365"/>
      <c r="AE27" s="365"/>
      <c r="AF27" s="365"/>
      <c r="AG27" s="365"/>
      <c r="AH27" s="366"/>
      <c r="AI27" s="365"/>
      <c r="AJ27" s="365"/>
      <c r="AK27" s="365"/>
      <c r="AL27" s="365"/>
      <c r="AM27" s="365"/>
      <c r="AN27" s="365"/>
      <c r="AO27" s="365"/>
      <c r="AP27" s="365"/>
      <c r="AQ27" s="365"/>
      <c r="AR27" s="365"/>
      <c r="AS27" s="365"/>
    </row>
    <row r="28" spans="1:45" ht="15.75" customHeight="1">
      <c r="A28" s="367"/>
      <c r="B28" s="368"/>
      <c r="C28" s="368"/>
      <c r="D28" s="368"/>
      <c r="E28" s="368"/>
      <c r="F28" s="369"/>
      <c r="G28" s="369"/>
      <c r="H28" s="370"/>
      <c r="I28" s="369"/>
      <c r="J28" s="369"/>
      <c r="K28" s="321"/>
      <c r="L28" s="371"/>
      <c r="M28" s="371"/>
      <c r="N28" s="371"/>
      <c r="O28" s="371"/>
      <c r="P28" s="371"/>
      <c r="Q28" s="371"/>
      <c r="R28" s="371"/>
      <c r="S28" s="371"/>
      <c r="T28" s="371"/>
      <c r="U28" s="371"/>
      <c r="V28" s="371"/>
      <c r="W28" s="371"/>
      <c r="X28" s="371"/>
      <c r="Y28" s="371"/>
      <c r="Z28" s="371"/>
      <c r="AA28" s="371"/>
      <c r="AB28" s="371"/>
      <c r="AC28" s="371"/>
      <c r="AD28" s="371"/>
      <c r="AE28" s="371"/>
      <c r="AF28" s="371"/>
      <c r="AG28" s="372"/>
      <c r="AH28" s="366"/>
      <c r="AI28" s="373"/>
      <c r="AJ28" s="373"/>
      <c r="AK28" s="373"/>
      <c r="AL28" s="374"/>
      <c r="AM28" s="374"/>
      <c r="AN28" s="374"/>
      <c r="AO28" s="374"/>
      <c r="AP28" s="374"/>
      <c r="AQ28" s="374"/>
      <c r="AR28" s="374"/>
      <c r="AS28" s="375"/>
    </row>
    <row r="29" spans="1:45" ht="15.75" customHeight="1">
      <c r="A29" s="367"/>
      <c r="B29" s="368"/>
      <c r="C29" s="368"/>
      <c r="D29" s="368"/>
      <c r="E29" s="368"/>
      <c r="F29" s="369"/>
      <c r="G29" s="369"/>
      <c r="H29" s="370"/>
      <c r="I29" s="369"/>
      <c r="J29" s="369"/>
      <c r="K29" s="321"/>
      <c r="L29" s="376"/>
      <c r="M29" s="376"/>
      <c r="N29" s="376"/>
      <c r="O29" s="376"/>
      <c r="P29" s="376"/>
      <c r="Q29" s="376"/>
      <c r="R29" s="376"/>
      <c r="S29" s="376"/>
      <c r="T29" s="376"/>
      <c r="U29" s="376"/>
      <c r="V29" s="376"/>
      <c r="W29" s="376"/>
      <c r="X29" s="376"/>
      <c r="Y29" s="376"/>
      <c r="Z29" s="376"/>
      <c r="AA29" s="376"/>
      <c r="AB29" s="376"/>
      <c r="AC29" s="376"/>
      <c r="AD29" s="376"/>
      <c r="AE29" s="376"/>
      <c r="AF29" s="376"/>
      <c r="AG29" s="372"/>
      <c r="AH29" s="366"/>
      <c r="AI29" s="373"/>
      <c r="AJ29" s="373"/>
      <c r="AK29" s="373"/>
      <c r="AL29" s="377"/>
      <c r="AM29" s="377"/>
      <c r="AN29" s="377"/>
      <c r="AO29" s="377"/>
      <c r="AP29" s="377"/>
      <c r="AQ29" s="377"/>
      <c r="AR29" s="377"/>
      <c r="AS29" s="378"/>
    </row>
    <row r="30" spans="1:45" ht="15.75" customHeight="1">
      <c r="A30" s="315" t="s">
        <v>132</v>
      </c>
      <c r="B30" s="316"/>
      <c r="C30" s="317"/>
      <c r="D30" s="318" t="str">
        <f>'(7) vstupní data'!$H$24</f>
        <v>Český pohár          25.- 26.2014         starší žákyně</v>
      </c>
      <c r="E30" s="319"/>
      <c r="F30" s="319"/>
      <c r="G30" s="319"/>
      <c r="H30" s="319"/>
      <c r="I30" s="319"/>
      <c r="J30" s="319"/>
      <c r="K30" s="319"/>
      <c r="L30" s="319"/>
      <c r="M30" s="319"/>
      <c r="N30" s="319"/>
      <c r="O30" s="319"/>
      <c r="P30" s="319"/>
      <c r="Q30" s="319"/>
      <c r="R30" s="319"/>
      <c r="S30" s="319"/>
      <c r="T30" s="319"/>
      <c r="U30" s="319"/>
      <c r="V30" s="319"/>
      <c r="W30" s="319"/>
      <c r="X30" s="319"/>
      <c r="Y30" s="319"/>
      <c r="Z30" s="319"/>
      <c r="AA30" s="319"/>
      <c r="AB30" s="319"/>
      <c r="AC30" s="319"/>
      <c r="AD30" s="319"/>
      <c r="AE30" s="319"/>
      <c r="AF30" s="320"/>
      <c r="AG30" s="321"/>
      <c r="AH30" s="321"/>
      <c r="AI30" s="321"/>
      <c r="AJ30" s="321"/>
      <c r="AK30" s="321"/>
      <c r="AL30" s="318" t="s">
        <v>133</v>
      </c>
      <c r="AM30" s="318"/>
      <c r="AN30" s="322" t="str">
        <f>'(7) vstupní data'!$B$11</f>
        <v>3.skupina</v>
      </c>
      <c r="AO30" s="322"/>
      <c r="AP30" s="322"/>
      <c r="AQ30" s="322"/>
      <c r="AR30" s="322"/>
      <c r="AS30" s="322"/>
    </row>
    <row r="31" spans="1:45" ht="16.5" customHeight="1">
      <c r="A31" s="315" t="s">
        <v>134</v>
      </c>
      <c r="B31" s="316"/>
      <c r="C31" s="317"/>
      <c r="D31" s="318" t="str">
        <f>CONCATENATE('(7) vstupní data'!$B$1,", ",'(7) vstupní data'!$B$3)</f>
        <v>TJ Orion Praha, ZŠ Mráčkova 3090 Praha 12</v>
      </c>
      <c r="E31" s="319"/>
      <c r="F31" s="319"/>
      <c r="G31" s="319"/>
      <c r="H31" s="319"/>
      <c r="I31" s="319"/>
      <c r="J31" s="319"/>
      <c r="K31" s="319"/>
      <c r="L31" s="319"/>
      <c r="M31" s="319"/>
      <c r="N31" s="319"/>
      <c r="O31" s="319"/>
      <c r="P31" s="319"/>
      <c r="Q31" s="319"/>
      <c r="R31" s="319"/>
      <c r="S31" s="319"/>
      <c r="T31" s="319"/>
      <c r="U31" s="319"/>
      <c r="V31" s="319"/>
      <c r="W31" s="319"/>
      <c r="X31" s="319"/>
      <c r="Y31" s="319"/>
      <c r="Z31" s="319"/>
      <c r="AA31" s="319"/>
      <c r="AB31" s="319"/>
      <c r="AC31" s="319"/>
      <c r="AD31" s="319"/>
      <c r="AE31" s="319"/>
      <c r="AF31" s="320"/>
      <c r="AG31" s="321"/>
      <c r="AH31" s="321"/>
      <c r="AI31" s="321"/>
      <c r="AJ31" s="321"/>
      <c r="AK31" s="321"/>
      <c r="AL31" s="321"/>
      <c r="AM31" s="321"/>
      <c r="AN31" s="321"/>
      <c r="AO31" s="321"/>
      <c r="AP31" s="321"/>
      <c r="AQ31" s="321"/>
      <c r="AR31" s="321"/>
      <c r="AS31" s="321"/>
    </row>
    <row r="32" spans="1:45" ht="15.75" customHeight="1">
      <c r="A32" s="323"/>
      <c r="B32" s="323"/>
      <c r="C32" s="324"/>
      <c r="D32" s="324"/>
      <c r="E32" s="324"/>
      <c r="F32" s="324"/>
      <c r="G32" s="324"/>
      <c r="H32" s="324"/>
      <c r="I32" s="324"/>
      <c r="J32" s="324"/>
      <c r="K32" s="324"/>
      <c r="L32" s="324"/>
      <c r="M32" s="324"/>
      <c r="N32" s="324"/>
      <c r="O32" s="324"/>
      <c r="P32" s="324"/>
      <c r="Q32" s="324"/>
      <c r="R32" s="324"/>
      <c r="S32" s="324"/>
      <c r="T32" s="324"/>
      <c r="U32" s="324"/>
      <c r="V32" s="324"/>
      <c r="W32" s="324"/>
      <c r="X32" s="324"/>
      <c r="Y32" s="324"/>
      <c r="Z32" s="324"/>
      <c r="AA32" s="324"/>
      <c r="AB32" s="324"/>
      <c r="AC32" s="324"/>
      <c r="AD32" s="324"/>
      <c r="AE32" s="324"/>
      <c r="AF32" s="321"/>
      <c r="AG32" s="321"/>
      <c r="AH32" s="321"/>
      <c r="AI32" s="321"/>
      <c r="AJ32" s="321"/>
      <c r="AK32" s="321"/>
      <c r="AL32" s="321"/>
      <c r="AM32" s="321"/>
      <c r="AN32" s="325" t="s">
        <v>135</v>
      </c>
      <c r="AO32" s="325"/>
      <c r="AP32" s="325"/>
      <c r="AQ32" s="325"/>
      <c r="AR32" s="326">
        <v>2</v>
      </c>
      <c r="AS32" s="326"/>
    </row>
    <row r="33" spans="1:45" ht="16.5" customHeight="1">
      <c r="A33" s="327" t="s">
        <v>136</v>
      </c>
      <c r="B33" s="327"/>
      <c r="C33" s="327"/>
      <c r="D33" s="327"/>
      <c r="E33" s="327"/>
      <c r="F33" s="328" t="s">
        <v>137</v>
      </c>
      <c r="G33" s="328"/>
      <c r="H33" s="329" t="str">
        <f>VLOOKUP(AR32,'(7) vstupní data'!$H$2:$P$29,2,0)</f>
        <v>TJ Kralupy</v>
      </c>
      <c r="I33" s="329"/>
      <c r="J33" s="329"/>
      <c r="K33" s="329"/>
      <c r="L33" s="329"/>
      <c r="M33" s="329"/>
      <c r="N33" s="329"/>
      <c r="O33" s="329"/>
      <c r="P33" s="329"/>
      <c r="Q33" s="329"/>
      <c r="R33" s="329"/>
      <c r="S33" s="329"/>
      <c r="T33" s="329"/>
      <c r="U33" s="329"/>
      <c r="V33" s="329"/>
      <c r="W33" s="330" t="s">
        <v>138</v>
      </c>
      <c r="X33" s="330"/>
      <c r="Y33" s="329" t="str">
        <f>VLOOKUP(AR32,'(7) vstupní data'!$H$2:$P$29,6,0)</f>
        <v>TJ Orion Praha</v>
      </c>
      <c r="Z33" s="329"/>
      <c r="AA33" s="329"/>
      <c r="AB33" s="329"/>
      <c r="AC33" s="329"/>
      <c r="AD33" s="329"/>
      <c r="AE33" s="329"/>
      <c r="AF33" s="329"/>
      <c r="AG33" s="329"/>
      <c r="AH33" s="329"/>
      <c r="AI33" s="329"/>
      <c r="AJ33" s="329"/>
      <c r="AK33" s="329"/>
      <c r="AL33" s="329"/>
      <c r="AM33" s="329"/>
      <c r="AN33" s="325"/>
      <c r="AO33" s="325"/>
      <c r="AP33" s="325"/>
      <c r="AQ33" s="325"/>
      <c r="AR33" s="326"/>
      <c r="AS33" s="326"/>
    </row>
    <row r="34" spans="1:45" ht="7.5" customHeight="1">
      <c r="A34" s="331"/>
      <c r="B34" s="331"/>
      <c r="C34" s="331"/>
      <c r="D34" s="331"/>
      <c r="E34" s="331"/>
      <c r="F34" s="331"/>
      <c r="G34" s="331"/>
      <c r="H34" s="331"/>
      <c r="I34" s="331"/>
      <c r="J34" s="331"/>
      <c r="K34" s="331"/>
      <c r="L34" s="331"/>
      <c r="M34" s="331"/>
      <c r="N34" s="331"/>
      <c r="O34" s="331"/>
      <c r="P34" s="331"/>
      <c r="Q34" s="331"/>
      <c r="R34" s="331"/>
      <c r="S34" s="331"/>
      <c r="T34" s="331"/>
      <c r="U34" s="331"/>
      <c r="V34" s="331"/>
      <c r="W34" s="331"/>
      <c r="X34" s="331"/>
      <c r="Y34" s="331"/>
      <c r="Z34" s="331"/>
      <c r="AA34" s="331"/>
      <c r="AB34" s="331"/>
      <c r="AC34" s="331"/>
      <c r="AD34" s="331"/>
      <c r="AE34" s="331"/>
      <c r="AF34" s="331"/>
      <c r="AG34" s="331"/>
      <c r="AH34" s="331"/>
      <c r="AI34" s="331"/>
      <c r="AJ34" s="331"/>
      <c r="AK34" s="331"/>
      <c r="AL34" s="331"/>
      <c r="AM34" s="331"/>
      <c r="AN34" s="331"/>
      <c r="AO34" s="331"/>
      <c r="AP34" s="331"/>
      <c r="AQ34" s="331"/>
      <c r="AR34" s="331"/>
      <c r="AS34" s="331"/>
    </row>
    <row r="35" spans="1:45" ht="15.75" customHeight="1">
      <c r="A35" s="331"/>
      <c r="B35" s="332" t="s">
        <v>79</v>
      </c>
      <c r="C35" s="332"/>
      <c r="D35" s="332"/>
      <c r="E35" s="332"/>
      <c r="F35" s="332"/>
      <c r="G35" s="332"/>
      <c r="H35" s="332"/>
      <c r="I35" s="332"/>
      <c r="J35" s="332"/>
      <c r="K35" s="332"/>
      <c r="L35" s="332"/>
      <c r="M35" s="332"/>
      <c r="N35" s="332"/>
      <c r="O35" s="332"/>
      <c r="P35" s="331"/>
      <c r="Q35" s="332" t="s">
        <v>80</v>
      </c>
      <c r="R35" s="332"/>
      <c r="S35" s="332"/>
      <c r="T35" s="332"/>
      <c r="U35" s="332"/>
      <c r="V35" s="332"/>
      <c r="W35" s="332"/>
      <c r="X35" s="332"/>
      <c r="Y35" s="332"/>
      <c r="Z35" s="332"/>
      <c r="AA35" s="332"/>
      <c r="AB35" s="332"/>
      <c r="AC35" s="332"/>
      <c r="AD35" s="332"/>
      <c r="AE35" s="331"/>
      <c r="AF35" s="332" t="s">
        <v>81</v>
      </c>
      <c r="AG35" s="332"/>
      <c r="AH35" s="332"/>
      <c r="AI35" s="332"/>
      <c r="AJ35" s="332"/>
      <c r="AK35" s="332"/>
      <c r="AL35" s="332"/>
      <c r="AM35" s="332"/>
      <c r="AN35" s="332"/>
      <c r="AO35" s="332"/>
      <c r="AP35" s="332"/>
      <c r="AQ35" s="332"/>
      <c r="AR35" s="332"/>
      <c r="AS35" s="332"/>
    </row>
    <row r="36" spans="1:45" ht="15" customHeight="1">
      <c r="A36" s="333"/>
      <c r="B36" s="334" t="s">
        <v>84</v>
      </c>
      <c r="C36" s="334"/>
      <c r="D36" s="334"/>
      <c r="E36" s="334"/>
      <c r="F36" s="334"/>
      <c r="G36" s="334"/>
      <c r="H36" s="334"/>
      <c r="I36" s="334" t="s">
        <v>85</v>
      </c>
      <c r="J36" s="334"/>
      <c r="K36" s="334"/>
      <c r="L36" s="334"/>
      <c r="M36" s="334"/>
      <c r="N36" s="334"/>
      <c r="O36" s="334"/>
      <c r="P36" s="331"/>
      <c r="Q36" s="334" t="s">
        <v>84</v>
      </c>
      <c r="R36" s="334"/>
      <c r="S36" s="334"/>
      <c r="T36" s="334"/>
      <c r="U36" s="334"/>
      <c r="V36" s="334"/>
      <c r="W36" s="334"/>
      <c r="X36" s="334" t="s">
        <v>85</v>
      </c>
      <c r="Y36" s="334"/>
      <c r="Z36" s="334"/>
      <c r="AA36" s="334"/>
      <c r="AB36" s="334"/>
      <c r="AC36" s="334"/>
      <c r="AD36" s="334"/>
      <c r="AE36" s="331"/>
      <c r="AF36" s="334" t="s">
        <v>84</v>
      </c>
      <c r="AG36" s="334"/>
      <c r="AH36" s="334"/>
      <c r="AI36" s="334"/>
      <c r="AJ36" s="334"/>
      <c r="AK36" s="334"/>
      <c r="AL36" s="334"/>
      <c r="AM36" s="334" t="s">
        <v>85</v>
      </c>
      <c r="AN36" s="334"/>
      <c r="AO36" s="334"/>
      <c r="AP36" s="334"/>
      <c r="AQ36" s="334"/>
      <c r="AR36" s="334"/>
      <c r="AS36" s="334"/>
    </row>
    <row r="37" spans="1:45" ht="15" customHeight="1">
      <c r="A37" s="333"/>
      <c r="B37" s="335" t="s">
        <v>86</v>
      </c>
      <c r="C37" s="335"/>
      <c r="D37" s="335"/>
      <c r="E37" s="335"/>
      <c r="F37" s="335"/>
      <c r="G37" s="335"/>
      <c r="H37" s="335"/>
      <c r="I37" s="335" t="s">
        <v>86</v>
      </c>
      <c r="J37" s="335"/>
      <c r="K37" s="335"/>
      <c r="L37" s="335"/>
      <c r="M37" s="335"/>
      <c r="N37" s="335"/>
      <c r="O37" s="335"/>
      <c r="P37" s="331"/>
      <c r="Q37" s="335" t="s">
        <v>86</v>
      </c>
      <c r="R37" s="335"/>
      <c r="S37" s="335"/>
      <c r="T37" s="335"/>
      <c r="U37" s="335"/>
      <c r="V37" s="335"/>
      <c r="W37" s="335"/>
      <c r="X37" s="335" t="s">
        <v>86</v>
      </c>
      <c r="Y37" s="335"/>
      <c r="Z37" s="335"/>
      <c r="AA37" s="335"/>
      <c r="AB37" s="335"/>
      <c r="AC37" s="335"/>
      <c r="AD37" s="335"/>
      <c r="AE37" s="331"/>
      <c r="AF37" s="335" t="s">
        <v>86</v>
      </c>
      <c r="AG37" s="335"/>
      <c r="AH37" s="335"/>
      <c r="AI37" s="335"/>
      <c r="AJ37" s="335"/>
      <c r="AK37" s="335"/>
      <c r="AL37" s="335"/>
      <c r="AM37" s="335" t="s">
        <v>86</v>
      </c>
      <c r="AN37" s="335"/>
      <c r="AO37" s="335"/>
      <c r="AP37" s="335"/>
      <c r="AQ37" s="335"/>
      <c r="AR37" s="335"/>
      <c r="AS37" s="335"/>
    </row>
    <row r="38" spans="1:45" ht="15" customHeight="1">
      <c r="A38" s="336" t="s">
        <v>87</v>
      </c>
      <c r="B38" s="337">
        <v>1</v>
      </c>
      <c r="C38" s="338"/>
      <c r="D38" s="338"/>
      <c r="E38" s="338"/>
      <c r="F38" s="339">
        <v>1</v>
      </c>
      <c r="G38" s="339">
        <v>13</v>
      </c>
      <c r="H38" s="340">
        <v>25</v>
      </c>
      <c r="I38" s="337">
        <v>1</v>
      </c>
      <c r="J38" s="338"/>
      <c r="K38" s="338"/>
      <c r="L38" s="338"/>
      <c r="M38" s="339">
        <v>1</v>
      </c>
      <c r="N38" s="339">
        <v>13</v>
      </c>
      <c r="O38" s="340">
        <v>25</v>
      </c>
      <c r="P38" s="331"/>
      <c r="Q38" s="337">
        <v>1</v>
      </c>
      <c r="R38" s="338"/>
      <c r="S38" s="338"/>
      <c r="T38" s="338"/>
      <c r="U38" s="339">
        <v>1</v>
      </c>
      <c r="V38" s="339">
        <v>13</v>
      </c>
      <c r="W38" s="340">
        <v>25</v>
      </c>
      <c r="X38" s="337">
        <v>1</v>
      </c>
      <c r="Y38" s="338"/>
      <c r="Z38" s="338"/>
      <c r="AA38" s="338"/>
      <c r="AB38" s="339">
        <v>1</v>
      </c>
      <c r="AC38" s="339">
        <v>13</v>
      </c>
      <c r="AD38" s="340">
        <v>25</v>
      </c>
      <c r="AE38" s="331"/>
      <c r="AF38" s="337">
        <v>1</v>
      </c>
      <c r="AG38" s="338"/>
      <c r="AH38" s="338"/>
      <c r="AI38" s="338"/>
      <c r="AJ38" s="339">
        <v>1</v>
      </c>
      <c r="AK38" s="339">
        <v>13</v>
      </c>
      <c r="AL38" s="340">
        <v>25</v>
      </c>
      <c r="AM38" s="337">
        <v>1</v>
      </c>
      <c r="AN38" s="338"/>
      <c r="AO38" s="338"/>
      <c r="AP38" s="338"/>
      <c r="AQ38" s="339">
        <v>1</v>
      </c>
      <c r="AR38" s="339">
        <v>13</v>
      </c>
      <c r="AS38" s="340">
        <v>25</v>
      </c>
    </row>
    <row r="39" spans="1:45" ht="15" customHeight="1">
      <c r="A39" s="336"/>
      <c r="B39" s="337"/>
      <c r="C39" s="338"/>
      <c r="D39" s="338"/>
      <c r="E39" s="338"/>
      <c r="F39" s="341">
        <v>2</v>
      </c>
      <c r="G39" s="341">
        <v>14</v>
      </c>
      <c r="H39" s="342">
        <v>26</v>
      </c>
      <c r="I39" s="337"/>
      <c r="J39" s="338"/>
      <c r="K39" s="338"/>
      <c r="L39" s="338"/>
      <c r="M39" s="341">
        <v>2</v>
      </c>
      <c r="N39" s="341">
        <v>14</v>
      </c>
      <c r="O39" s="342">
        <v>26</v>
      </c>
      <c r="P39" s="331"/>
      <c r="Q39" s="337"/>
      <c r="R39" s="338"/>
      <c r="S39" s="338"/>
      <c r="T39" s="338"/>
      <c r="U39" s="341">
        <v>2</v>
      </c>
      <c r="V39" s="341">
        <v>14</v>
      </c>
      <c r="W39" s="342">
        <v>26</v>
      </c>
      <c r="X39" s="337"/>
      <c r="Y39" s="338"/>
      <c r="Z39" s="338"/>
      <c r="AA39" s="338"/>
      <c r="AB39" s="341">
        <v>2</v>
      </c>
      <c r="AC39" s="341">
        <v>14</v>
      </c>
      <c r="AD39" s="342">
        <v>26</v>
      </c>
      <c r="AE39" s="331"/>
      <c r="AF39" s="337"/>
      <c r="AG39" s="338"/>
      <c r="AH39" s="338"/>
      <c r="AI39" s="338"/>
      <c r="AJ39" s="341">
        <v>2</v>
      </c>
      <c r="AK39" s="341">
        <v>14</v>
      </c>
      <c r="AL39" s="342">
        <v>26</v>
      </c>
      <c r="AM39" s="337"/>
      <c r="AN39" s="338"/>
      <c r="AO39" s="338"/>
      <c r="AP39" s="338"/>
      <c r="AQ39" s="341">
        <v>2</v>
      </c>
      <c r="AR39" s="341">
        <v>14</v>
      </c>
      <c r="AS39" s="342">
        <v>26</v>
      </c>
    </row>
    <row r="40" spans="1:45" ht="15" customHeight="1">
      <c r="A40" s="336"/>
      <c r="B40" s="337">
        <v>2</v>
      </c>
      <c r="C40" s="338"/>
      <c r="D40" s="338"/>
      <c r="E40" s="338"/>
      <c r="F40" s="341">
        <v>3</v>
      </c>
      <c r="G40" s="341">
        <v>15</v>
      </c>
      <c r="H40" s="342">
        <v>27</v>
      </c>
      <c r="I40" s="337">
        <v>2</v>
      </c>
      <c r="J40" s="338"/>
      <c r="K40" s="338"/>
      <c r="L40" s="338"/>
      <c r="M40" s="341">
        <v>3</v>
      </c>
      <c r="N40" s="341">
        <v>15</v>
      </c>
      <c r="O40" s="342">
        <v>27</v>
      </c>
      <c r="P40" s="331"/>
      <c r="Q40" s="337">
        <v>2</v>
      </c>
      <c r="R40" s="338"/>
      <c r="S40" s="338"/>
      <c r="T40" s="338"/>
      <c r="U40" s="341">
        <v>3</v>
      </c>
      <c r="V40" s="341">
        <v>15</v>
      </c>
      <c r="W40" s="342">
        <v>27</v>
      </c>
      <c r="X40" s="337">
        <v>2</v>
      </c>
      <c r="Y40" s="338"/>
      <c r="Z40" s="338"/>
      <c r="AA40" s="338"/>
      <c r="AB40" s="341">
        <v>3</v>
      </c>
      <c r="AC40" s="341">
        <v>15</v>
      </c>
      <c r="AD40" s="342">
        <v>27</v>
      </c>
      <c r="AE40" s="331"/>
      <c r="AF40" s="337">
        <v>2</v>
      </c>
      <c r="AG40" s="338"/>
      <c r="AH40" s="338"/>
      <c r="AI40" s="338"/>
      <c r="AJ40" s="341">
        <v>3</v>
      </c>
      <c r="AK40" s="341">
        <v>15</v>
      </c>
      <c r="AL40" s="342">
        <v>27</v>
      </c>
      <c r="AM40" s="337">
        <v>2</v>
      </c>
      <c r="AN40" s="338"/>
      <c r="AO40" s="338"/>
      <c r="AP40" s="338"/>
      <c r="AQ40" s="341">
        <v>3</v>
      </c>
      <c r="AR40" s="341">
        <v>15</v>
      </c>
      <c r="AS40" s="342">
        <v>27</v>
      </c>
    </row>
    <row r="41" spans="1:45" ht="15" customHeight="1">
      <c r="A41" s="336"/>
      <c r="B41" s="337"/>
      <c r="C41" s="343"/>
      <c r="D41" s="338"/>
      <c r="E41" s="338"/>
      <c r="F41" s="341">
        <v>4</v>
      </c>
      <c r="G41" s="341">
        <v>16</v>
      </c>
      <c r="H41" s="342">
        <v>28</v>
      </c>
      <c r="I41" s="337"/>
      <c r="J41" s="343"/>
      <c r="K41" s="338"/>
      <c r="L41" s="338"/>
      <c r="M41" s="341">
        <v>4</v>
      </c>
      <c r="N41" s="341">
        <v>16</v>
      </c>
      <c r="O41" s="342">
        <v>28</v>
      </c>
      <c r="P41" s="331"/>
      <c r="Q41" s="337"/>
      <c r="R41" s="343"/>
      <c r="S41" s="338"/>
      <c r="T41" s="338"/>
      <c r="U41" s="341">
        <v>4</v>
      </c>
      <c r="V41" s="341">
        <v>16</v>
      </c>
      <c r="W41" s="342">
        <v>28</v>
      </c>
      <c r="X41" s="337"/>
      <c r="Y41" s="343"/>
      <c r="Z41" s="338"/>
      <c r="AA41" s="338"/>
      <c r="AB41" s="341">
        <v>4</v>
      </c>
      <c r="AC41" s="341">
        <v>16</v>
      </c>
      <c r="AD41" s="342">
        <v>28</v>
      </c>
      <c r="AE41" s="331"/>
      <c r="AF41" s="337"/>
      <c r="AG41" s="343"/>
      <c r="AH41" s="338"/>
      <c r="AI41" s="338"/>
      <c r="AJ41" s="341">
        <v>4</v>
      </c>
      <c r="AK41" s="341">
        <v>16</v>
      </c>
      <c r="AL41" s="342">
        <v>28</v>
      </c>
      <c r="AM41" s="337"/>
      <c r="AN41" s="343"/>
      <c r="AO41" s="338"/>
      <c r="AP41" s="338"/>
      <c r="AQ41" s="341">
        <v>4</v>
      </c>
      <c r="AR41" s="341">
        <v>16</v>
      </c>
      <c r="AS41" s="342">
        <v>28</v>
      </c>
    </row>
    <row r="42" spans="1:45" ht="15" customHeight="1">
      <c r="A42" s="336"/>
      <c r="B42" s="337">
        <v>3</v>
      </c>
      <c r="C42" s="338"/>
      <c r="D42" s="338"/>
      <c r="E42" s="338"/>
      <c r="F42" s="341">
        <v>5</v>
      </c>
      <c r="G42" s="341">
        <v>17</v>
      </c>
      <c r="H42" s="342">
        <v>29</v>
      </c>
      <c r="I42" s="337">
        <v>3</v>
      </c>
      <c r="J42" s="338"/>
      <c r="K42" s="338"/>
      <c r="L42" s="338"/>
      <c r="M42" s="341">
        <v>5</v>
      </c>
      <c r="N42" s="341">
        <v>17</v>
      </c>
      <c r="O42" s="342">
        <v>29</v>
      </c>
      <c r="P42" s="331"/>
      <c r="Q42" s="337">
        <v>3</v>
      </c>
      <c r="R42" s="338"/>
      <c r="S42" s="338"/>
      <c r="T42" s="338"/>
      <c r="U42" s="341">
        <v>5</v>
      </c>
      <c r="V42" s="341">
        <v>17</v>
      </c>
      <c r="W42" s="342">
        <v>29</v>
      </c>
      <c r="X42" s="337">
        <v>3</v>
      </c>
      <c r="Y42" s="338"/>
      <c r="Z42" s="338"/>
      <c r="AA42" s="338"/>
      <c r="AB42" s="341">
        <v>5</v>
      </c>
      <c r="AC42" s="341">
        <v>17</v>
      </c>
      <c r="AD42" s="342">
        <v>29</v>
      </c>
      <c r="AE42" s="331"/>
      <c r="AF42" s="337">
        <v>3</v>
      </c>
      <c r="AG42" s="338"/>
      <c r="AH42" s="338"/>
      <c r="AI42" s="338"/>
      <c r="AJ42" s="341">
        <v>5</v>
      </c>
      <c r="AK42" s="341">
        <v>17</v>
      </c>
      <c r="AL42" s="342">
        <v>29</v>
      </c>
      <c r="AM42" s="337">
        <v>3</v>
      </c>
      <c r="AN42" s="338"/>
      <c r="AO42" s="338"/>
      <c r="AP42" s="338"/>
      <c r="AQ42" s="341">
        <v>5</v>
      </c>
      <c r="AR42" s="341">
        <v>17</v>
      </c>
      <c r="AS42" s="342">
        <v>29</v>
      </c>
    </row>
    <row r="43" spans="1:45" ht="15" customHeight="1">
      <c r="A43" s="336"/>
      <c r="B43" s="337"/>
      <c r="C43" s="343"/>
      <c r="D43" s="338"/>
      <c r="E43" s="338"/>
      <c r="F43" s="341">
        <v>6</v>
      </c>
      <c r="G43" s="341">
        <v>18</v>
      </c>
      <c r="H43" s="342">
        <v>30</v>
      </c>
      <c r="I43" s="337"/>
      <c r="J43" s="343"/>
      <c r="K43" s="338"/>
      <c r="L43" s="338"/>
      <c r="M43" s="341">
        <v>6</v>
      </c>
      <c r="N43" s="341">
        <v>18</v>
      </c>
      <c r="O43" s="342">
        <v>30</v>
      </c>
      <c r="P43" s="331"/>
      <c r="Q43" s="337"/>
      <c r="R43" s="343"/>
      <c r="S43" s="338"/>
      <c r="T43" s="338"/>
      <c r="U43" s="341">
        <v>6</v>
      </c>
      <c r="V43" s="341">
        <v>18</v>
      </c>
      <c r="W43" s="342">
        <v>30</v>
      </c>
      <c r="X43" s="337"/>
      <c r="Y43" s="343"/>
      <c r="Z43" s="338"/>
      <c r="AA43" s="338"/>
      <c r="AB43" s="341">
        <v>6</v>
      </c>
      <c r="AC43" s="341">
        <v>18</v>
      </c>
      <c r="AD43" s="342">
        <v>30</v>
      </c>
      <c r="AE43" s="331"/>
      <c r="AF43" s="337"/>
      <c r="AG43" s="343"/>
      <c r="AH43" s="338"/>
      <c r="AI43" s="338"/>
      <c r="AJ43" s="341">
        <v>6</v>
      </c>
      <c r="AK43" s="341">
        <v>18</v>
      </c>
      <c r="AL43" s="342">
        <v>30</v>
      </c>
      <c r="AM43" s="337"/>
      <c r="AN43" s="343"/>
      <c r="AO43" s="338"/>
      <c r="AP43" s="338"/>
      <c r="AQ43" s="341">
        <v>6</v>
      </c>
      <c r="AR43" s="341">
        <v>18</v>
      </c>
      <c r="AS43" s="342">
        <v>30</v>
      </c>
    </row>
    <row r="44" spans="1:45" ht="15" customHeight="1">
      <c r="A44" s="336"/>
      <c r="B44" s="337">
        <v>4</v>
      </c>
      <c r="C44" s="338"/>
      <c r="D44" s="338"/>
      <c r="E44" s="338"/>
      <c r="F44" s="341">
        <v>7</v>
      </c>
      <c r="G44" s="341">
        <v>19</v>
      </c>
      <c r="H44" s="342">
        <v>31</v>
      </c>
      <c r="I44" s="337">
        <v>4</v>
      </c>
      <c r="J44" s="338"/>
      <c r="K44" s="338"/>
      <c r="L44" s="338"/>
      <c r="M44" s="341">
        <v>7</v>
      </c>
      <c r="N44" s="341">
        <v>19</v>
      </c>
      <c r="O44" s="342">
        <v>31</v>
      </c>
      <c r="P44" s="331"/>
      <c r="Q44" s="337">
        <v>4</v>
      </c>
      <c r="R44" s="338"/>
      <c r="S44" s="338"/>
      <c r="T44" s="338"/>
      <c r="U44" s="341">
        <v>7</v>
      </c>
      <c r="V44" s="341">
        <v>19</v>
      </c>
      <c r="W44" s="342">
        <v>31</v>
      </c>
      <c r="X44" s="337">
        <v>4</v>
      </c>
      <c r="Y44" s="338"/>
      <c r="Z44" s="338"/>
      <c r="AA44" s="338"/>
      <c r="AB44" s="341">
        <v>7</v>
      </c>
      <c r="AC44" s="341">
        <v>19</v>
      </c>
      <c r="AD44" s="342">
        <v>31</v>
      </c>
      <c r="AE44" s="331"/>
      <c r="AF44" s="337">
        <v>4</v>
      </c>
      <c r="AG44" s="338"/>
      <c r="AH44" s="338"/>
      <c r="AI44" s="338"/>
      <c r="AJ44" s="341">
        <v>7</v>
      </c>
      <c r="AK44" s="341">
        <v>19</v>
      </c>
      <c r="AL44" s="342">
        <v>31</v>
      </c>
      <c r="AM44" s="337">
        <v>4</v>
      </c>
      <c r="AN44" s="338"/>
      <c r="AO44" s="338"/>
      <c r="AP44" s="338"/>
      <c r="AQ44" s="341">
        <v>7</v>
      </c>
      <c r="AR44" s="341">
        <v>19</v>
      </c>
      <c r="AS44" s="342">
        <v>31</v>
      </c>
    </row>
    <row r="45" spans="1:45" ht="15" customHeight="1">
      <c r="A45" s="336"/>
      <c r="B45" s="337"/>
      <c r="C45" s="343"/>
      <c r="D45" s="338"/>
      <c r="E45" s="338"/>
      <c r="F45" s="341">
        <v>8</v>
      </c>
      <c r="G45" s="341">
        <v>20</v>
      </c>
      <c r="H45" s="342">
        <v>32</v>
      </c>
      <c r="I45" s="337"/>
      <c r="J45" s="343"/>
      <c r="K45" s="338"/>
      <c r="L45" s="338"/>
      <c r="M45" s="341">
        <v>8</v>
      </c>
      <c r="N45" s="341">
        <v>20</v>
      </c>
      <c r="O45" s="342">
        <v>32</v>
      </c>
      <c r="P45" s="331"/>
      <c r="Q45" s="337"/>
      <c r="R45" s="343"/>
      <c r="S45" s="338"/>
      <c r="T45" s="338"/>
      <c r="U45" s="341">
        <v>8</v>
      </c>
      <c r="V45" s="341">
        <v>20</v>
      </c>
      <c r="W45" s="342">
        <v>32</v>
      </c>
      <c r="X45" s="337"/>
      <c r="Y45" s="343"/>
      <c r="Z45" s="338"/>
      <c r="AA45" s="338"/>
      <c r="AB45" s="341">
        <v>8</v>
      </c>
      <c r="AC45" s="341">
        <v>20</v>
      </c>
      <c r="AD45" s="342">
        <v>32</v>
      </c>
      <c r="AE45" s="331"/>
      <c r="AF45" s="337"/>
      <c r="AG45" s="343"/>
      <c r="AH45" s="338"/>
      <c r="AI45" s="338"/>
      <c r="AJ45" s="341">
        <v>8</v>
      </c>
      <c r="AK45" s="341">
        <v>20</v>
      </c>
      <c r="AL45" s="342">
        <v>32</v>
      </c>
      <c r="AM45" s="337"/>
      <c r="AN45" s="343"/>
      <c r="AO45" s="338"/>
      <c r="AP45" s="338"/>
      <c r="AQ45" s="341">
        <v>8</v>
      </c>
      <c r="AR45" s="341">
        <v>20</v>
      </c>
      <c r="AS45" s="342">
        <v>32</v>
      </c>
    </row>
    <row r="46" spans="1:45" ht="15" customHeight="1">
      <c r="A46" s="336"/>
      <c r="B46" s="337">
        <v>5</v>
      </c>
      <c r="C46" s="338"/>
      <c r="D46" s="338"/>
      <c r="E46" s="338"/>
      <c r="F46" s="341">
        <v>9</v>
      </c>
      <c r="G46" s="341">
        <v>21</v>
      </c>
      <c r="H46" s="342">
        <v>33</v>
      </c>
      <c r="I46" s="337">
        <v>5</v>
      </c>
      <c r="J46" s="338"/>
      <c r="K46" s="338"/>
      <c r="L46" s="338"/>
      <c r="M46" s="341">
        <v>9</v>
      </c>
      <c r="N46" s="341">
        <v>21</v>
      </c>
      <c r="O46" s="342">
        <v>33</v>
      </c>
      <c r="P46" s="331"/>
      <c r="Q46" s="337">
        <v>5</v>
      </c>
      <c r="R46" s="338"/>
      <c r="S46" s="338"/>
      <c r="T46" s="338"/>
      <c r="U46" s="341">
        <v>9</v>
      </c>
      <c r="V46" s="341">
        <v>21</v>
      </c>
      <c r="W46" s="342">
        <v>33</v>
      </c>
      <c r="X46" s="337">
        <v>5</v>
      </c>
      <c r="Y46" s="338"/>
      <c r="Z46" s="338"/>
      <c r="AA46" s="338"/>
      <c r="AB46" s="341">
        <v>9</v>
      </c>
      <c r="AC46" s="341">
        <v>21</v>
      </c>
      <c r="AD46" s="342">
        <v>33</v>
      </c>
      <c r="AE46" s="331"/>
      <c r="AF46" s="337">
        <v>5</v>
      </c>
      <c r="AG46" s="338"/>
      <c r="AH46" s="338"/>
      <c r="AI46" s="338"/>
      <c r="AJ46" s="341">
        <v>9</v>
      </c>
      <c r="AK46" s="341">
        <v>21</v>
      </c>
      <c r="AL46" s="342">
        <v>33</v>
      </c>
      <c r="AM46" s="337">
        <v>5</v>
      </c>
      <c r="AN46" s="338"/>
      <c r="AO46" s="338"/>
      <c r="AP46" s="338"/>
      <c r="AQ46" s="341">
        <v>9</v>
      </c>
      <c r="AR46" s="341">
        <v>21</v>
      </c>
      <c r="AS46" s="342">
        <v>33</v>
      </c>
    </row>
    <row r="47" spans="1:45" ht="15" customHeight="1">
      <c r="A47" s="336"/>
      <c r="B47" s="337"/>
      <c r="C47" s="343"/>
      <c r="D47" s="338"/>
      <c r="E47" s="338"/>
      <c r="F47" s="341">
        <v>10</v>
      </c>
      <c r="G47" s="341">
        <v>22</v>
      </c>
      <c r="H47" s="342">
        <v>34</v>
      </c>
      <c r="I47" s="337"/>
      <c r="J47" s="343"/>
      <c r="K47" s="338"/>
      <c r="L47" s="338"/>
      <c r="M47" s="341">
        <v>10</v>
      </c>
      <c r="N47" s="341">
        <v>22</v>
      </c>
      <c r="O47" s="342">
        <v>34</v>
      </c>
      <c r="P47" s="331"/>
      <c r="Q47" s="337"/>
      <c r="R47" s="343"/>
      <c r="S47" s="338"/>
      <c r="T47" s="338"/>
      <c r="U47" s="341">
        <v>10</v>
      </c>
      <c r="V47" s="341">
        <v>22</v>
      </c>
      <c r="W47" s="342">
        <v>34</v>
      </c>
      <c r="X47" s="337"/>
      <c r="Y47" s="343"/>
      <c r="Z47" s="338"/>
      <c r="AA47" s="338"/>
      <c r="AB47" s="341">
        <v>10</v>
      </c>
      <c r="AC47" s="341">
        <v>22</v>
      </c>
      <c r="AD47" s="342">
        <v>34</v>
      </c>
      <c r="AE47" s="331"/>
      <c r="AF47" s="337"/>
      <c r="AG47" s="343"/>
      <c r="AH47" s="338"/>
      <c r="AI47" s="338"/>
      <c r="AJ47" s="341">
        <v>10</v>
      </c>
      <c r="AK47" s="341">
        <v>22</v>
      </c>
      <c r="AL47" s="342">
        <v>34</v>
      </c>
      <c r="AM47" s="337"/>
      <c r="AN47" s="343"/>
      <c r="AO47" s="338"/>
      <c r="AP47" s="338"/>
      <c r="AQ47" s="341">
        <v>10</v>
      </c>
      <c r="AR47" s="341">
        <v>22</v>
      </c>
      <c r="AS47" s="342">
        <v>34</v>
      </c>
    </row>
    <row r="48" spans="1:45" ht="15" customHeight="1">
      <c r="A48" s="336"/>
      <c r="B48" s="337">
        <v>6</v>
      </c>
      <c r="C48" s="338"/>
      <c r="D48" s="338"/>
      <c r="E48" s="338"/>
      <c r="F48" s="341">
        <v>11</v>
      </c>
      <c r="G48" s="341">
        <v>23</v>
      </c>
      <c r="H48" s="342">
        <v>35</v>
      </c>
      <c r="I48" s="337">
        <v>6</v>
      </c>
      <c r="J48" s="338"/>
      <c r="K48" s="338"/>
      <c r="L48" s="338"/>
      <c r="M48" s="341">
        <v>11</v>
      </c>
      <c r="N48" s="341">
        <v>23</v>
      </c>
      <c r="O48" s="342">
        <v>35</v>
      </c>
      <c r="P48" s="331"/>
      <c r="Q48" s="337">
        <v>6</v>
      </c>
      <c r="R48" s="338"/>
      <c r="S48" s="338"/>
      <c r="T48" s="338"/>
      <c r="U48" s="341">
        <v>11</v>
      </c>
      <c r="V48" s="341">
        <v>23</v>
      </c>
      <c r="W48" s="342">
        <v>35</v>
      </c>
      <c r="X48" s="337">
        <v>6</v>
      </c>
      <c r="Y48" s="338"/>
      <c r="Z48" s="338"/>
      <c r="AA48" s="338"/>
      <c r="AB48" s="341">
        <v>11</v>
      </c>
      <c r="AC48" s="341">
        <v>23</v>
      </c>
      <c r="AD48" s="342">
        <v>35</v>
      </c>
      <c r="AE48" s="331"/>
      <c r="AF48" s="337">
        <v>6</v>
      </c>
      <c r="AG48" s="338"/>
      <c r="AH48" s="338"/>
      <c r="AI48" s="338"/>
      <c r="AJ48" s="341">
        <v>11</v>
      </c>
      <c r="AK48" s="341">
        <v>23</v>
      </c>
      <c r="AL48" s="342">
        <v>35</v>
      </c>
      <c r="AM48" s="337">
        <v>6</v>
      </c>
      <c r="AN48" s="338"/>
      <c r="AO48" s="338"/>
      <c r="AP48" s="338"/>
      <c r="AQ48" s="341">
        <v>11</v>
      </c>
      <c r="AR48" s="341">
        <v>23</v>
      </c>
      <c r="AS48" s="342">
        <v>35</v>
      </c>
    </row>
    <row r="49" spans="1:45" ht="15" customHeight="1">
      <c r="A49" s="336"/>
      <c r="B49" s="337"/>
      <c r="C49" s="343"/>
      <c r="D49" s="338"/>
      <c r="E49" s="338"/>
      <c r="F49" s="344">
        <v>12</v>
      </c>
      <c r="G49" s="344">
        <v>24</v>
      </c>
      <c r="H49" s="345">
        <v>36</v>
      </c>
      <c r="I49" s="337"/>
      <c r="J49" s="343"/>
      <c r="K49" s="338"/>
      <c r="L49" s="338"/>
      <c r="M49" s="344">
        <v>12</v>
      </c>
      <c r="N49" s="344">
        <v>24</v>
      </c>
      <c r="O49" s="345">
        <v>36</v>
      </c>
      <c r="P49" s="331"/>
      <c r="Q49" s="337"/>
      <c r="R49" s="343"/>
      <c r="S49" s="338"/>
      <c r="T49" s="338"/>
      <c r="U49" s="344">
        <v>12</v>
      </c>
      <c r="V49" s="344">
        <v>24</v>
      </c>
      <c r="W49" s="345">
        <v>36</v>
      </c>
      <c r="X49" s="337"/>
      <c r="Y49" s="343"/>
      <c r="Z49" s="338"/>
      <c r="AA49" s="338"/>
      <c r="AB49" s="344">
        <v>12</v>
      </c>
      <c r="AC49" s="344">
        <v>24</v>
      </c>
      <c r="AD49" s="345">
        <v>36</v>
      </c>
      <c r="AE49" s="331"/>
      <c r="AF49" s="337"/>
      <c r="AG49" s="343"/>
      <c r="AH49" s="338"/>
      <c r="AI49" s="338"/>
      <c r="AJ49" s="344">
        <v>12</v>
      </c>
      <c r="AK49" s="344">
        <v>24</v>
      </c>
      <c r="AL49" s="345">
        <v>36</v>
      </c>
      <c r="AM49" s="337"/>
      <c r="AN49" s="343"/>
      <c r="AO49" s="338"/>
      <c r="AP49" s="338"/>
      <c r="AQ49" s="344">
        <v>12</v>
      </c>
      <c r="AR49" s="344">
        <v>24</v>
      </c>
      <c r="AS49" s="345">
        <v>36</v>
      </c>
    </row>
    <row r="50" spans="1:45" ht="22.5" customHeight="1">
      <c r="A50" s="331"/>
      <c r="B50" s="346" t="s">
        <v>90</v>
      </c>
      <c r="C50" s="346"/>
      <c r="D50" s="347" t="s">
        <v>91</v>
      </c>
      <c r="E50" s="347"/>
      <c r="F50" s="348"/>
      <c r="G50" s="348"/>
      <c r="H50" s="348"/>
      <c r="I50" s="346" t="s">
        <v>90</v>
      </c>
      <c r="J50" s="346"/>
      <c r="K50" s="347" t="s">
        <v>91</v>
      </c>
      <c r="L50" s="347"/>
      <c r="M50" s="348"/>
      <c r="N50" s="348"/>
      <c r="O50" s="348"/>
      <c r="P50" s="349"/>
      <c r="Q50" s="346" t="s">
        <v>90</v>
      </c>
      <c r="R50" s="346"/>
      <c r="S50" s="347" t="s">
        <v>91</v>
      </c>
      <c r="T50" s="347"/>
      <c r="U50" s="348"/>
      <c r="V50" s="348"/>
      <c r="W50" s="348"/>
      <c r="X50" s="346" t="s">
        <v>90</v>
      </c>
      <c r="Y50" s="346"/>
      <c r="Z50" s="347" t="s">
        <v>91</v>
      </c>
      <c r="AA50" s="347"/>
      <c r="AB50" s="348"/>
      <c r="AC50" s="348"/>
      <c r="AD50" s="348"/>
      <c r="AE50" s="349"/>
      <c r="AF50" s="346" t="s">
        <v>90</v>
      </c>
      <c r="AG50" s="346"/>
      <c r="AH50" s="347" t="s">
        <v>91</v>
      </c>
      <c r="AI50" s="347"/>
      <c r="AJ50" s="348"/>
      <c r="AK50" s="348"/>
      <c r="AL50" s="348"/>
      <c r="AM50" s="346" t="s">
        <v>90</v>
      </c>
      <c r="AN50" s="346"/>
      <c r="AO50" s="347" t="s">
        <v>91</v>
      </c>
      <c r="AP50" s="347"/>
      <c r="AQ50" s="350"/>
      <c r="AR50" s="350"/>
      <c r="AS50" s="350"/>
    </row>
    <row r="51" spans="1:45" ht="7.5" customHeight="1">
      <c r="A51" s="331"/>
      <c r="B51" s="331"/>
      <c r="C51" s="331"/>
      <c r="D51" s="331"/>
      <c r="E51" s="331"/>
      <c r="F51" s="331"/>
      <c r="G51" s="331"/>
      <c r="H51" s="331"/>
      <c r="I51" s="331"/>
      <c r="J51" s="331"/>
      <c r="K51" s="331"/>
      <c r="L51" s="331"/>
      <c r="M51" s="331"/>
      <c r="N51" s="331"/>
      <c r="O51" s="331"/>
      <c r="P51" s="331"/>
      <c r="Q51" s="331"/>
      <c r="R51" s="331"/>
      <c r="S51" s="331"/>
      <c r="T51" s="331"/>
      <c r="U51" s="331"/>
      <c r="V51" s="331"/>
      <c r="W51" s="331"/>
      <c r="X51" s="331"/>
      <c r="Y51" s="331"/>
      <c r="Z51" s="331"/>
      <c r="AA51" s="331"/>
      <c r="AB51" s="331"/>
      <c r="AC51" s="331"/>
      <c r="AD51" s="331"/>
      <c r="AE51" s="331"/>
      <c r="AF51" s="331"/>
      <c r="AG51" s="331"/>
      <c r="AH51" s="331"/>
      <c r="AI51" s="331"/>
      <c r="AJ51" s="331"/>
      <c r="AK51" s="331"/>
      <c r="AL51" s="331"/>
      <c r="AM51" s="331"/>
      <c r="AN51" s="331"/>
      <c r="AO51" s="331"/>
      <c r="AP51" s="331"/>
      <c r="AQ51" s="331"/>
      <c r="AR51" s="331"/>
      <c r="AS51" s="331"/>
    </row>
    <row r="52" spans="1:45" ht="15" customHeight="1">
      <c r="A52" s="351" t="s">
        <v>139</v>
      </c>
      <c r="B52" s="352"/>
      <c r="C52" s="352"/>
      <c r="D52" s="352"/>
      <c r="E52" s="352"/>
      <c r="F52" s="353" t="s">
        <v>96</v>
      </c>
      <c r="G52" s="353"/>
      <c r="H52" s="353" t="s">
        <v>48</v>
      </c>
      <c r="I52" s="353" t="s">
        <v>97</v>
      </c>
      <c r="J52" s="353"/>
      <c r="K52" s="321"/>
      <c r="L52" s="354" t="s">
        <v>140</v>
      </c>
      <c r="M52" s="354"/>
      <c r="N52" s="354"/>
      <c r="O52" s="354"/>
      <c r="P52" s="354"/>
      <c r="Q52" s="355"/>
      <c r="R52" s="355"/>
      <c r="S52" s="355"/>
      <c r="T52" s="355"/>
      <c r="U52" s="355"/>
      <c r="V52" s="355"/>
      <c r="W52" s="355"/>
      <c r="X52" s="355"/>
      <c r="Y52" s="355"/>
      <c r="Z52" s="355"/>
      <c r="AA52" s="355"/>
      <c r="AB52" s="355"/>
      <c r="AC52" s="355"/>
      <c r="AD52" s="355"/>
      <c r="AE52" s="355"/>
      <c r="AF52" s="355"/>
      <c r="AG52" s="355"/>
      <c r="AH52" s="355"/>
      <c r="AI52" s="355"/>
      <c r="AJ52" s="355"/>
      <c r="AK52" s="355"/>
      <c r="AL52" s="355"/>
      <c r="AM52" s="355"/>
      <c r="AN52" s="355"/>
      <c r="AO52" s="326" t="s">
        <v>48</v>
      </c>
      <c r="AP52" s="326"/>
      <c r="AQ52" s="326"/>
      <c r="AR52" s="326"/>
      <c r="AS52" s="326"/>
    </row>
    <row r="53" spans="1:45" ht="16.5" customHeight="1">
      <c r="A53" s="352"/>
      <c r="B53" s="357" t="s">
        <v>141</v>
      </c>
      <c r="C53" s="357"/>
      <c r="D53" s="357"/>
      <c r="E53" s="357"/>
      <c r="F53" s="358"/>
      <c r="G53" s="358"/>
      <c r="H53" s="359" t="s">
        <v>48</v>
      </c>
      <c r="I53" s="358"/>
      <c r="J53" s="358"/>
      <c r="K53" s="360"/>
      <c r="L53" s="354"/>
      <c r="M53" s="354"/>
      <c r="N53" s="354"/>
      <c r="O53" s="354"/>
      <c r="P53" s="354"/>
      <c r="Q53" s="355"/>
      <c r="R53" s="355"/>
      <c r="S53" s="355"/>
      <c r="T53" s="355"/>
      <c r="U53" s="355"/>
      <c r="V53" s="355"/>
      <c r="W53" s="355"/>
      <c r="X53" s="355"/>
      <c r="Y53" s="355"/>
      <c r="Z53" s="355"/>
      <c r="AA53" s="355"/>
      <c r="AB53" s="355"/>
      <c r="AC53" s="355"/>
      <c r="AD53" s="355"/>
      <c r="AE53" s="355"/>
      <c r="AF53" s="355"/>
      <c r="AG53" s="355"/>
      <c r="AH53" s="355"/>
      <c r="AI53" s="355"/>
      <c r="AJ53" s="355"/>
      <c r="AK53" s="355"/>
      <c r="AL53" s="355"/>
      <c r="AM53" s="355"/>
      <c r="AN53" s="355"/>
      <c r="AO53" s="326"/>
      <c r="AP53" s="326"/>
      <c r="AQ53" s="326"/>
      <c r="AR53" s="326"/>
      <c r="AS53" s="326"/>
    </row>
    <row r="54" spans="1:45" ht="15.75" customHeight="1">
      <c r="A54" s="352"/>
      <c r="B54" s="357" t="s">
        <v>142</v>
      </c>
      <c r="C54" s="357"/>
      <c r="D54" s="357"/>
      <c r="E54" s="357"/>
      <c r="F54" s="358"/>
      <c r="G54" s="358"/>
      <c r="H54" s="359" t="s">
        <v>48</v>
      </c>
      <c r="I54" s="358"/>
      <c r="J54" s="358"/>
      <c r="K54" s="360"/>
      <c r="L54" s="361" t="s">
        <v>143</v>
      </c>
      <c r="M54" s="361"/>
      <c r="N54" s="361"/>
      <c r="O54" s="361"/>
      <c r="P54" s="361"/>
      <c r="Q54" s="361"/>
      <c r="R54" s="361"/>
      <c r="S54" s="361"/>
      <c r="T54" s="361"/>
      <c r="U54" s="361"/>
      <c r="V54" s="361"/>
      <c r="W54" s="361" t="s">
        <v>144</v>
      </c>
      <c r="X54" s="361"/>
      <c r="Y54" s="361"/>
      <c r="Z54" s="361"/>
      <c r="AA54" s="361"/>
      <c r="AB54" s="361"/>
      <c r="AC54" s="361"/>
      <c r="AD54" s="361"/>
      <c r="AE54" s="361"/>
      <c r="AF54" s="361"/>
      <c r="AG54" s="361"/>
      <c r="AH54" s="362"/>
      <c r="AI54" s="361" t="s">
        <v>145</v>
      </c>
      <c r="AJ54" s="361"/>
      <c r="AK54" s="361"/>
      <c r="AL54" s="361"/>
      <c r="AM54" s="361"/>
      <c r="AN54" s="361"/>
      <c r="AO54" s="361"/>
      <c r="AP54" s="361"/>
      <c r="AQ54" s="361"/>
      <c r="AR54" s="361"/>
      <c r="AS54" s="361"/>
    </row>
    <row r="55" spans="1:45" ht="15.75" customHeight="1">
      <c r="A55" s="352"/>
      <c r="B55" s="357" t="s">
        <v>146</v>
      </c>
      <c r="C55" s="357"/>
      <c r="D55" s="357"/>
      <c r="E55" s="357"/>
      <c r="F55" s="363"/>
      <c r="G55" s="363"/>
      <c r="H55" s="364" t="s">
        <v>48</v>
      </c>
      <c r="I55" s="363"/>
      <c r="J55" s="363"/>
      <c r="K55" s="321"/>
      <c r="L55" s="365"/>
      <c r="M55" s="365"/>
      <c r="N55" s="365"/>
      <c r="O55" s="365"/>
      <c r="P55" s="365"/>
      <c r="Q55" s="365"/>
      <c r="R55" s="365"/>
      <c r="S55" s="365"/>
      <c r="T55" s="365"/>
      <c r="U55" s="365"/>
      <c r="V55" s="365"/>
      <c r="W55" s="365"/>
      <c r="X55" s="365"/>
      <c r="Y55" s="365"/>
      <c r="Z55" s="365"/>
      <c r="AA55" s="365"/>
      <c r="AB55" s="365"/>
      <c r="AC55" s="365"/>
      <c r="AD55" s="365"/>
      <c r="AE55" s="365"/>
      <c r="AF55" s="365"/>
      <c r="AG55" s="365"/>
      <c r="AH55" s="366"/>
      <c r="AI55" s="365"/>
      <c r="AJ55" s="365"/>
      <c r="AK55" s="365"/>
      <c r="AL55" s="365"/>
      <c r="AM55" s="365"/>
      <c r="AN55" s="365"/>
      <c r="AO55" s="365"/>
      <c r="AP55" s="365"/>
      <c r="AQ55" s="365"/>
      <c r="AR55" s="365"/>
      <c r="AS55" s="365"/>
    </row>
    <row r="56" spans="1:45" ht="15.75" customHeight="1">
      <c r="A56" s="357" t="s">
        <v>40</v>
      </c>
      <c r="B56" s="357"/>
      <c r="C56" s="357"/>
      <c r="D56" s="357"/>
      <c r="E56" s="357"/>
      <c r="F56" s="358"/>
      <c r="G56" s="358"/>
      <c r="H56" s="359" t="s">
        <v>48</v>
      </c>
      <c r="I56" s="358"/>
      <c r="J56" s="358"/>
      <c r="K56" s="321"/>
      <c r="L56" s="365"/>
      <c r="M56" s="365"/>
      <c r="N56" s="365"/>
      <c r="O56" s="365"/>
      <c r="P56" s="365"/>
      <c r="Q56" s="365"/>
      <c r="R56" s="365"/>
      <c r="S56" s="365"/>
      <c r="T56" s="365"/>
      <c r="U56" s="365"/>
      <c r="V56" s="365"/>
      <c r="W56" s="365"/>
      <c r="X56" s="365"/>
      <c r="Y56" s="365"/>
      <c r="Z56" s="365"/>
      <c r="AA56" s="365"/>
      <c r="AB56" s="365"/>
      <c r="AC56" s="365"/>
      <c r="AD56" s="365"/>
      <c r="AE56" s="365"/>
      <c r="AF56" s="365"/>
      <c r="AG56" s="365"/>
      <c r="AH56" s="366"/>
      <c r="AI56" s="365"/>
      <c r="AJ56" s="365"/>
      <c r="AK56" s="365"/>
      <c r="AL56" s="365"/>
      <c r="AM56" s="365"/>
      <c r="AN56" s="365"/>
      <c r="AO56" s="365"/>
      <c r="AP56" s="365"/>
      <c r="AQ56" s="365"/>
      <c r="AR56" s="365"/>
      <c r="AS56" s="365"/>
    </row>
    <row r="57" spans="1:45" ht="15.75" customHeight="1">
      <c r="A57" s="315" t="s">
        <v>132</v>
      </c>
      <c r="B57" s="316"/>
      <c r="C57" s="317"/>
      <c r="D57" s="318" t="str">
        <f>'(7) vstupní data'!$H$24</f>
        <v>Český pohár          25.- 26.2014         starší žákyně</v>
      </c>
      <c r="E57" s="319"/>
      <c r="F57" s="319"/>
      <c r="G57" s="319"/>
      <c r="H57" s="319"/>
      <c r="I57" s="319"/>
      <c r="J57" s="319"/>
      <c r="K57" s="319"/>
      <c r="L57" s="319"/>
      <c r="M57" s="319"/>
      <c r="N57" s="319"/>
      <c r="O57" s="319"/>
      <c r="P57" s="319"/>
      <c r="Q57" s="319"/>
      <c r="R57" s="319"/>
      <c r="S57" s="319"/>
      <c r="T57" s="319"/>
      <c r="U57" s="319"/>
      <c r="V57" s="319"/>
      <c r="W57" s="319"/>
      <c r="X57" s="319"/>
      <c r="Y57" s="319"/>
      <c r="Z57" s="319"/>
      <c r="AA57" s="319"/>
      <c r="AB57" s="319"/>
      <c r="AC57" s="319"/>
      <c r="AD57" s="319"/>
      <c r="AE57" s="319"/>
      <c r="AF57" s="320"/>
      <c r="AG57" s="321"/>
      <c r="AH57" s="321"/>
      <c r="AI57" s="321"/>
      <c r="AJ57" s="321"/>
      <c r="AK57" s="321"/>
      <c r="AL57" s="318" t="s">
        <v>133</v>
      </c>
      <c r="AM57" s="318"/>
      <c r="AN57" s="322" t="str">
        <f>'(7) vstupní data'!$B$11</f>
        <v>3.skupina</v>
      </c>
      <c r="AO57" s="322"/>
      <c r="AP57" s="322"/>
      <c r="AQ57" s="322"/>
      <c r="AR57" s="322"/>
      <c r="AS57" s="322"/>
    </row>
    <row r="58" spans="1:45" ht="16.5" customHeight="1">
      <c r="A58" s="315" t="s">
        <v>134</v>
      </c>
      <c r="B58" s="316"/>
      <c r="C58" s="317"/>
      <c r="D58" s="318" t="str">
        <f>CONCATENATE('(7) vstupní data'!$B$1,", ",'(7) vstupní data'!$B$3)</f>
        <v>TJ Orion Praha, ZŠ Mráčkova 3090 Praha 12</v>
      </c>
      <c r="E58" s="319"/>
      <c r="F58" s="319"/>
      <c r="G58" s="319"/>
      <c r="H58" s="319"/>
      <c r="I58" s="319"/>
      <c r="J58" s="319"/>
      <c r="K58" s="319"/>
      <c r="L58" s="319"/>
      <c r="M58" s="319"/>
      <c r="N58" s="319"/>
      <c r="O58" s="319"/>
      <c r="P58" s="319"/>
      <c r="Q58" s="319"/>
      <c r="R58" s="319"/>
      <c r="S58" s="319"/>
      <c r="T58" s="319"/>
      <c r="U58" s="319"/>
      <c r="V58" s="319"/>
      <c r="W58" s="319"/>
      <c r="X58" s="319"/>
      <c r="Y58" s="319"/>
      <c r="Z58" s="319"/>
      <c r="AA58" s="319"/>
      <c r="AB58" s="319"/>
      <c r="AC58" s="319"/>
      <c r="AD58" s="319"/>
      <c r="AE58" s="319"/>
      <c r="AF58" s="320"/>
      <c r="AG58" s="321"/>
      <c r="AH58" s="321"/>
      <c r="AI58" s="321"/>
      <c r="AJ58" s="321"/>
      <c r="AK58" s="321"/>
      <c r="AL58" s="321"/>
      <c r="AM58" s="321"/>
      <c r="AN58" s="321"/>
      <c r="AO58" s="321"/>
      <c r="AP58" s="321"/>
      <c r="AQ58" s="321"/>
      <c r="AR58" s="321"/>
      <c r="AS58" s="321"/>
    </row>
    <row r="59" spans="1:45" ht="15.75" customHeight="1">
      <c r="A59" s="323"/>
      <c r="B59" s="323"/>
      <c r="C59" s="324"/>
      <c r="D59" s="324"/>
      <c r="E59" s="324"/>
      <c r="F59" s="324"/>
      <c r="G59" s="324"/>
      <c r="H59" s="324"/>
      <c r="I59" s="324"/>
      <c r="J59" s="324"/>
      <c r="K59" s="324"/>
      <c r="L59" s="324"/>
      <c r="M59" s="324"/>
      <c r="N59" s="324"/>
      <c r="O59" s="324"/>
      <c r="P59" s="324"/>
      <c r="Q59" s="324"/>
      <c r="R59" s="324"/>
      <c r="S59" s="324"/>
      <c r="T59" s="324"/>
      <c r="U59" s="324"/>
      <c r="V59" s="324"/>
      <c r="W59" s="324"/>
      <c r="X59" s="324"/>
      <c r="Y59" s="324"/>
      <c r="Z59" s="324"/>
      <c r="AA59" s="324"/>
      <c r="AB59" s="324"/>
      <c r="AC59" s="324"/>
      <c r="AD59" s="324"/>
      <c r="AE59" s="324"/>
      <c r="AF59" s="321"/>
      <c r="AG59" s="321"/>
      <c r="AH59" s="321"/>
      <c r="AI59" s="321"/>
      <c r="AJ59" s="321"/>
      <c r="AK59" s="321"/>
      <c r="AL59" s="321"/>
      <c r="AM59" s="321"/>
      <c r="AN59" s="325" t="s">
        <v>135</v>
      </c>
      <c r="AO59" s="325"/>
      <c r="AP59" s="325"/>
      <c r="AQ59" s="325"/>
      <c r="AR59" s="326">
        <v>3</v>
      </c>
      <c r="AS59" s="326"/>
    </row>
    <row r="60" spans="1:45" ht="16.5" customHeight="1">
      <c r="A60" s="327" t="s">
        <v>136</v>
      </c>
      <c r="B60" s="327"/>
      <c r="C60" s="327"/>
      <c r="D60" s="327"/>
      <c r="E60" s="327"/>
      <c r="F60" s="328" t="s">
        <v>137</v>
      </c>
      <c r="G60" s="328"/>
      <c r="H60" s="329" t="str">
        <f>VLOOKUP(AR59,'(7) vstupní data'!$H$2:$P$29,2,0)</f>
        <v>VK Karlovy Vary</v>
      </c>
      <c r="I60" s="329"/>
      <c r="J60" s="329"/>
      <c r="K60" s="329"/>
      <c r="L60" s="329"/>
      <c r="M60" s="329"/>
      <c r="N60" s="329"/>
      <c r="O60" s="329"/>
      <c r="P60" s="329"/>
      <c r="Q60" s="329"/>
      <c r="R60" s="329"/>
      <c r="S60" s="329"/>
      <c r="T60" s="329"/>
      <c r="U60" s="329"/>
      <c r="V60" s="329"/>
      <c r="W60" s="330" t="s">
        <v>138</v>
      </c>
      <c r="X60" s="330"/>
      <c r="Y60" s="329" t="str">
        <f>VLOOKUP(AR59,'(7) vstupní data'!$H$2:$P$29,6,0)</f>
        <v>SK TO Duchcov</v>
      </c>
      <c r="Z60" s="329"/>
      <c r="AA60" s="329"/>
      <c r="AB60" s="329"/>
      <c r="AC60" s="329"/>
      <c r="AD60" s="329"/>
      <c r="AE60" s="329"/>
      <c r="AF60" s="329"/>
      <c r="AG60" s="329"/>
      <c r="AH60" s="329"/>
      <c r="AI60" s="329"/>
      <c r="AJ60" s="329"/>
      <c r="AK60" s="329"/>
      <c r="AL60" s="329"/>
      <c r="AM60" s="329"/>
      <c r="AN60" s="325"/>
      <c r="AO60" s="325"/>
      <c r="AP60" s="325"/>
      <c r="AQ60" s="325"/>
      <c r="AR60" s="326"/>
      <c r="AS60" s="326"/>
    </row>
    <row r="61" spans="1:45" ht="7.5" customHeight="1">
      <c r="A61" s="331"/>
      <c r="B61" s="331"/>
      <c r="C61" s="331"/>
      <c r="D61" s="331"/>
      <c r="E61" s="331"/>
      <c r="F61" s="331"/>
      <c r="G61" s="331"/>
      <c r="H61" s="331"/>
      <c r="I61" s="331"/>
      <c r="J61" s="331"/>
      <c r="K61" s="331"/>
      <c r="L61" s="331"/>
      <c r="M61" s="331"/>
      <c r="N61" s="331"/>
      <c r="O61" s="331"/>
      <c r="P61" s="331"/>
      <c r="Q61" s="331"/>
      <c r="R61" s="331"/>
      <c r="S61" s="331"/>
      <c r="T61" s="331"/>
      <c r="U61" s="331"/>
      <c r="V61" s="331"/>
      <c r="W61" s="331"/>
      <c r="X61" s="331"/>
      <c r="Y61" s="331"/>
      <c r="Z61" s="331"/>
      <c r="AA61" s="331"/>
      <c r="AB61" s="331"/>
      <c r="AC61" s="331"/>
      <c r="AD61" s="331"/>
      <c r="AE61" s="331"/>
      <c r="AF61" s="331"/>
      <c r="AG61" s="331"/>
      <c r="AH61" s="331"/>
      <c r="AI61" s="331"/>
      <c r="AJ61" s="331"/>
      <c r="AK61" s="331"/>
      <c r="AL61" s="331"/>
      <c r="AM61" s="331"/>
      <c r="AN61" s="331"/>
      <c r="AO61" s="331"/>
      <c r="AP61" s="331"/>
      <c r="AQ61" s="331"/>
      <c r="AR61" s="331"/>
      <c r="AS61" s="331"/>
    </row>
    <row r="62" spans="1:45" ht="15.75" customHeight="1">
      <c r="A62" s="331"/>
      <c r="B62" s="332" t="s">
        <v>79</v>
      </c>
      <c r="C62" s="332"/>
      <c r="D62" s="332"/>
      <c r="E62" s="332"/>
      <c r="F62" s="332"/>
      <c r="G62" s="332"/>
      <c r="H62" s="332"/>
      <c r="I62" s="332"/>
      <c r="J62" s="332"/>
      <c r="K62" s="332"/>
      <c r="L62" s="332"/>
      <c r="M62" s="332"/>
      <c r="N62" s="332"/>
      <c r="O62" s="332"/>
      <c r="P62" s="331"/>
      <c r="Q62" s="332" t="s">
        <v>80</v>
      </c>
      <c r="R62" s="332"/>
      <c r="S62" s="332"/>
      <c r="T62" s="332"/>
      <c r="U62" s="332"/>
      <c r="V62" s="332"/>
      <c r="W62" s="332"/>
      <c r="X62" s="332"/>
      <c r="Y62" s="332"/>
      <c r="Z62" s="332"/>
      <c r="AA62" s="332"/>
      <c r="AB62" s="332"/>
      <c r="AC62" s="332"/>
      <c r="AD62" s="332"/>
      <c r="AE62" s="331"/>
      <c r="AF62" s="332" t="s">
        <v>81</v>
      </c>
      <c r="AG62" s="332"/>
      <c r="AH62" s="332"/>
      <c r="AI62" s="332"/>
      <c r="AJ62" s="332"/>
      <c r="AK62" s="332"/>
      <c r="AL62" s="332"/>
      <c r="AM62" s="332"/>
      <c r="AN62" s="332"/>
      <c r="AO62" s="332"/>
      <c r="AP62" s="332"/>
      <c r="AQ62" s="332"/>
      <c r="AR62" s="332"/>
      <c r="AS62" s="332"/>
    </row>
    <row r="63" spans="1:45" ht="15" customHeight="1">
      <c r="A63" s="333"/>
      <c r="B63" s="334" t="s">
        <v>84</v>
      </c>
      <c r="C63" s="334"/>
      <c r="D63" s="334"/>
      <c r="E63" s="334"/>
      <c r="F63" s="334"/>
      <c r="G63" s="334"/>
      <c r="H63" s="334"/>
      <c r="I63" s="334" t="s">
        <v>85</v>
      </c>
      <c r="J63" s="334"/>
      <c r="K63" s="334"/>
      <c r="L63" s="334"/>
      <c r="M63" s="334"/>
      <c r="N63" s="334"/>
      <c r="O63" s="334"/>
      <c r="P63" s="331"/>
      <c r="Q63" s="334" t="s">
        <v>84</v>
      </c>
      <c r="R63" s="334"/>
      <c r="S63" s="334"/>
      <c r="T63" s="334"/>
      <c r="U63" s="334"/>
      <c r="V63" s="334"/>
      <c r="W63" s="334"/>
      <c r="X63" s="334" t="s">
        <v>85</v>
      </c>
      <c r="Y63" s="334"/>
      <c r="Z63" s="334"/>
      <c r="AA63" s="334"/>
      <c r="AB63" s="334"/>
      <c r="AC63" s="334"/>
      <c r="AD63" s="334"/>
      <c r="AE63" s="331"/>
      <c r="AF63" s="334" t="s">
        <v>84</v>
      </c>
      <c r="AG63" s="334"/>
      <c r="AH63" s="334"/>
      <c r="AI63" s="334"/>
      <c r="AJ63" s="334"/>
      <c r="AK63" s="334"/>
      <c r="AL63" s="334"/>
      <c r="AM63" s="334" t="s">
        <v>85</v>
      </c>
      <c r="AN63" s="334"/>
      <c r="AO63" s="334"/>
      <c r="AP63" s="334"/>
      <c r="AQ63" s="334"/>
      <c r="AR63" s="334"/>
      <c r="AS63" s="334"/>
    </row>
    <row r="64" spans="1:45" ht="15" customHeight="1">
      <c r="A64" s="333"/>
      <c r="B64" s="335" t="s">
        <v>86</v>
      </c>
      <c r="C64" s="335"/>
      <c r="D64" s="335"/>
      <c r="E64" s="335"/>
      <c r="F64" s="335"/>
      <c r="G64" s="335"/>
      <c r="H64" s="335"/>
      <c r="I64" s="335" t="s">
        <v>86</v>
      </c>
      <c r="J64" s="335"/>
      <c r="K64" s="335"/>
      <c r="L64" s="335"/>
      <c r="M64" s="335"/>
      <c r="N64" s="335"/>
      <c r="O64" s="335"/>
      <c r="P64" s="331"/>
      <c r="Q64" s="335" t="s">
        <v>86</v>
      </c>
      <c r="R64" s="335"/>
      <c r="S64" s="335"/>
      <c r="T64" s="335"/>
      <c r="U64" s="335"/>
      <c r="V64" s="335"/>
      <c r="W64" s="335"/>
      <c r="X64" s="335" t="s">
        <v>86</v>
      </c>
      <c r="Y64" s="335"/>
      <c r="Z64" s="335"/>
      <c r="AA64" s="335"/>
      <c r="AB64" s="335"/>
      <c r="AC64" s="335"/>
      <c r="AD64" s="335"/>
      <c r="AE64" s="331"/>
      <c r="AF64" s="335" t="s">
        <v>86</v>
      </c>
      <c r="AG64" s="335"/>
      <c r="AH64" s="335"/>
      <c r="AI64" s="335"/>
      <c r="AJ64" s="335"/>
      <c r="AK64" s="335"/>
      <c r="AL64" s="335"/>
      <c r="AM64" s="335" t="s">
        <v>86</v>
      </c>
      <c r="AN64" s="335"/>
      <c r="AO64" s="335"/>
      <c r="AP64" s="335"/>
      <c r="AQ64" s="335"/>
      <c r="AR64" s="335"/>
      <c r="AS64" s="335"/>
    </row>
    <row r="65" spans="1:45" ht="15" customHeight="1">
      <c r="A65" s="336" t="s">
        <v>87</v>
      </c>
      <c r="B65" s="337">
        <v>1</v>
      </c>
      <c r="C65" s="338"/>
      <c r="D65" s="338"/>
      <c r="E65" s="338"/>
      <c r="F65" s="339">
        <v>1</v>
      </c>
      <c r="G65" s="339">
        <v>13</v>
      </c>
      <c r="H65" s="340">
        <v>25</v>
      </c>
      <c r="I65" s="337">
        <v>1</v>
      </c>
      <c r="J65" s="338"/>
      <c r="K65" s="338"/>
      <c r="L65" s="338"/>
      <c r="M65" s="339">
        <v>1</v>
      </c>
      <c r="N65" s="339">
        <v>13</v>
      </c>
      <c r="O65" s="340">
        <v>25</v>
      </c>
      <c r="P65" s="331"/>
      <c r="Q65" s="337">
        <v>1</v>
      </c>
      <c r="R65" s="338"/>
      <c r="S65" s="338"/>
      <c r="T65" s="338"/>
      <c r="U65" s="339">
        <v>1</v>
      </c>
      <c r="V65" s="339">
        <v>13</v>
      </c>
      <c r="W65" s="340">
        <v>25</v>
      </c>
      <c r="X65" s="337">
        <v>1</v>
      </c>
      <c r="Y65" s="338"/>
      <c r="Z65" s="338"/>
      <c r="AA65" s="338"/>
      <c r="AB65" s="339">
        <v>1</v>
      </c>
      <c r="AC65" s="339">
        <v>13</v>
      </c>
      <c r="AD65" s="340">
        <v>25</v>
      </c>
      <c r="AE65" s="331"/>
      <c r="AF65" s="337">
        <v>1</v>
      </c>
      <c r="AG65" s="338"/>
      <c r="AH65" s="338"/>
      <c r="AI65" s="338"/>
      <c r="AJ65" s="339">
        <v>1</v>
      </c>
      <c r="AK65" s="339">
        <v>13</v>
      </c>
      <c r="AL65" s="340">
        <v>25</v>
      </c>
      <c r="AM65" s="337">
        <v>1</v>
      </c>
      <c r="AN65" s="338"/>
      <c r="AO65" s="338"/>
      <c r="AP65" s="338"/>
      <c r="AQ65" s="339">
        <v>1</v>
      </c>
      <c r="AR65" s="339">
        <v>13</v>
      </c>
      <c r="AS65" s="340">
        <v>25</v>
      </c>
    </row>
    <row r="66" spans="1:45" ht="15" customHeight="1">
      <c r="A66" s="336"/>
      <c r="B66" s="337"/>
      <c r="C66" s="338"/>
      <c r="D66" s="338"/>
      <c r="E66" s="338"/>
      <c r="F66" s="341">
        <v>2</v>
      </c>
      <c r="G66" s="341">
        <v>14</v>
      </c>
      <c r="H66" s="342">
        <v>26</v>
      </c>
      <c r="I66" s="337"/>
      <c r="J66" s="338"/>
      <c r="K66" s="338"/>
      <c r="L66" s="338"/>
      <c r="M66" s="341">
        <v>2</v>
      </c>
      <c r="N66" s="341">
        <v>14</v>
      </c>
      <c r="O66" s="342">
        <v>26</v>
      </c>
      <c r="P66" s="331"/>
      <c r="Q66" s="337"/>
      <c r="R66" s="338"/>
      <c r="S66" s="338"/>
      <c r="T66" s="338"/>
      <c r="U66" s="341">
        <v>2</v>
      </c>
      <c r="V66" s="341">
        <v>14</v>
      </c>
      <c r="W66" s="342">
        <v>26</v>
      </c>
      <c r="X66" s="337"/>
      <c r="Y66" s="338"/>
      <c r="Z66" s="338"/>
      <c r="AA66" s="338"/>
      <c r="AB66" s="341">
        <v>2</v>
      </c>
      <c r="AC66" s="341">
        <v>14</v>
      </c>
      <c r="AD66" s="342">
        <v>26</v>
      </c>
      <c r="AE66" s="331"/>
      <c r="AF66" s="337"/>
      <c r="AG66" s="338"/>
      <c r="AH66" s="338"/>
      <c r="AI66" s="338"/>
      <c r="AJ66" s="341">
        <v>2</v>
      </c>
      <c r="AK66" s="341">
        <v>14</v>
      </c>
      <c r="AL66" s="342">
        <v>26</v>
      </c>
      <c r="AM66" s="337"/>
      <c r="AN66" s="338"/>
      <c r="AO66" s="338"/>
      <c r="AP66" s="338"/>
      <c r="AQ66" s="341">
        <v>2</v>
      </c>
      <c r="AR66" s="341">
        <v>14</v>
      </c>
      <c r="AS66" s="342">
        <v>26</v>
      </c>
    </row>
    <row r="67" spans="1:45" ht="15" customHeight="1">
      <c r="A67" s="336"/>
      <c r="B67" s="337">
        <v>2</v>
      </c>
      <c r="C67" s="338"/>
      <c r="D67" s="338"/>
      <c r="E67" s="338"/>
      <c r="F67" s="341">
        <v>3</v>
      </c>
      <c r="G67" s="341">
        <v>15</v>
      </c>
      <c r="H67" s="342">
        <v>27</v>
      </c>
      <c r="I67" s="337">
        <v>2</v>
      </c>
      <c r="J67" s="338"/>
      <c r="K67" s="338"/>
      <c r="L67" s="338"/>
      <c r="M67" s="341">
        <v>3</v>
      </c>
      <c r="N67" s="341">
        <v>15</v>
      </c>
      <c r="O67" s="342">
        <v>27</v>
      </c>
      <c r="P67" s="331"/>
      <c r="Q67" s="337">
        <v>2</v>
      </c>
      <c r="R67" s="338"/>
      <c r="S67" s="338"/>
      <c r="T67" s="338"/>
      <c r="U67" s="341">
        <v>3</v>
      </c>
      <c r="V67" s="341">
        <v>15</v>
      </c>
      <c r="W67" s="342">
        <v>27</v>
      </c>
      <c r="X67" s="337">
        <v>2</v>
      </c>
      <c r="Y67" s="338"/>
      <c r="Z67" s="338"/>
      <c r="AA67" s="338"/>
      <c r="AB67" s="341">
        <v>3</v>
      </c>
      <c r="AC67" s="341">
        <v>15</v>
      </c>
      <c r="AD67" s="342">
        <v>27</v>
      </c>
      <c r="AE67" s="331"/>
      <c r="AF67" s="337">
        <v>2</v>
      </c>
      <c r="AG67" s="338"/>
      <c r="AH67" s="338"/>
      <c r="AI67" s="338"/>
      <c r="AJ67" s="341">
        <v>3</v>
      </c>
      <c r="AK67" s="341">
        <v>15</v>
      </c>
      <c r="AL67" s="342">
        <v>27</v>
      </c>
      <c r="AM67" s="337">
        <v>2</v>
      </c>
      <c r="AN67" s="338"/>
      <c r="AO67" s="338"/>
      <c r="AP67" s="338"/>
      <c r="AQ67" s="341">
        <v>3</v>
      </c>
      <c r="AR67" s="341">
        <v>15</v>
      </c>
      <c r="AS67" s="342">
        <v>27</v>
      </c>
    </row>
    <row r="68" spans="1:45" ht="15" customHeight="1">
      <c r="A68" s="336"/>
      <c r="B68" s="337"/>
      <c r="C68" s="343"/>
      <c r="D68" s="338"/>
      <c r="E68" s="338"/>
      <c r="F68" s="341">
        <v>4</v>
      </c>
      <c r="G68" s="341">
        <v>16</v>
      </c>
      <c r="H68" s="342">
        <v>28</v>
      </c>
      <c r="I68" s="337"/>
      <c r="J68" s="343"/>
      <c r="K68" s="338"/>
      <c r="L68" s="338"/>
      <c r="M68" s="341">
        <v>4</v>
      </c>
      <c r="N68" s="341">
        <v>16</v>
      </c>
      <c r="O68" s="342">
        <v>28</v>
      </c>
      <c r="P68" s="331"/>
      <c r="Q68" s="337"/>
      <c r="R68" s="343"/>
      <c r="S68" s="338"/>
      <c r="T68" s="338"/>
      <c r="U68" s="341">
        <v>4</v>
      </c>
      <c r="V68" s="341">
        <v>16</v>
      </c>
      <c r="W68" s="342">
        <v>28</v>
      </c>
      <c r="X68" s="337"/>
      <c r="Y68" s="343"/>
      <c r="Z68" s="338"/>
      <c r="AA68" s="338"/>
      <c r="AB68" s="341">
        <v>4</v>
      </c>
      <c r="AC68" s="341">
        <v>16</v>
      </c>
      <c r="AD68" s="342">
        <v>28</v>
      </c>
      <c r="AE68" s="331"/>
      <c r="AF68" s="337"/>
      <c r="AG68" s="343"/>
      <c r="AH68" s="338"/>
      <c r="AI68" s="338"/>
      <c r="AJ68" s="341">
        <v>4</v>
      </c>
      <c r="AK68" s="341">
        <v>16</v>
      </c>
      <c r="AL68" s="342">
        <v>28</v>
      </c>
      <c r="AM68" s="337"/>
      <c r="AN68" s="343"/>
      <c r="AO68" s="338"/>
      <c r="AP68" s="338"/>
      <c r="AQ68" s="341">
        <v>4</v>
      </c>
      <c r="AR68" s="341">
        <v>16</v>
      </c>
      <c r="AS68" s="342">
        <v>28</v>
      </c>
    </row>
    <row r="69" spans="1:45" ht="15" customHeight="1">
      <c r="A69" s="336"/>
      <c r="B69" s="337">
        <v>3</v>
      </c>
      <c r="C69" s="338"/>
      <c r="D69" s="338"/>
      <c r="E69" s="338"/>
      <c r="F69" s="341">
        <v>5</v>
      </c>
      <c r="G69" s="341">
        <v>17</v>
      </c>
      <c r="H69" s="342">
        <v>29</v>
      </c>
      <c r="I69" s="337">
        <v>3</v>
      </c>
      <c r="J69" s="338"/>
      <c r="K69" s="338"/>
      <c r="L69" s="338"/>
      <c r="M69" s="341">
        <v>5</v>
      </c>
      <c r="N69" s="341">
        <v>17</v>
      </c>
      <c r="O69" s="342">
        <v>29</v>
      </c>
      <c r="P69" s="331"/>
      <c r="Q69" s="337">
        <v>3</v>
      </c>
      <c r="R69" s="338"/>
      <c r="S69" s="338"/>
      <c r="T69" s="338"/>
      <c r="U69" s="341">
        <v>5</v>
      </c>
      <c r="V69" s="341">
        <v>17</v>
      </c>
      <c r="W69" s="342">
        <v>29</v>
      </c>
      <c r="X69" s="337">
        <v>3</v>
      </c>
      <c r="Y69" s="338"/>
      <c r="Z69" s="338"/>
      <c r="AA69" s="338"/>
      <c r="AB69" s="341">
        <v>5</v>
      </c>
      <c r="AC69" s="341">
        <v>17</v>
      </c>
      <c r="AD69" s="342">
        <v>29</v>
      </c>
      <c r="AE69" s="331"/>
      <c r="AF69" s="337">
        <v>3</v>
      </c>
      <c r="AG69" s="338"/>
      <c r="AH69" s="338"/>
      <c r="AI69" s="338"/>
      <c r="AJ69" s="341">
        <v>5</v>
      </c>
      <c r="AK69" s="341">
        <v>17</v>
      </c>
      <c r="AL69" s="342">
        <v>29</v>
      </c>
      <c r="AM69" s="337">
        <v>3</v>
      </c>
      <c r="AN69" s="338"/>
      <c r="AO69" s="338"/>
      <c r="AP69" s="338"/>
      <c r="AQ69" s="341">
        <v>5</v>
      </c>
      <c r="AR69" s="341">
        <v>17</v>
      </c>
      <c r="AS69" s="342">
        <v>29</v>
      </c>
    </row>
    <row r="70" spans="1:45" ht="15" customHeight="1">
      <c r="A70" s="336"/>
      <c r="B70" s="337"/>
      <c r="C70" s="343"/>
      <c r="D70" s="338"/>
      <c r="E70" s="338"/>
      <c r="F70" s="341">
        <v>6</v>
      </c>
      <c r="G70" s="341">
        <v>18</v>
      </c>
      <c r="H70" s="342">
        <v>30</v>
      </c>
      <c r="I70" s="337"/>
      <c r="J70" s="343"/>
      <c r="K70" s="338"/>
      <c r="L70" s="338"/>
      <c r="M70" s="341">
        <v>6</v>
      </c>
      <c r="N70" s="341">
        <v>18</v>
      </c>
      <c r="O70" s="342">
        <v>30</v>
      </c>
      <c r="P70" s="331"/>
      <c r="Q70" s="337"/>
      <c r="R70" s="343"/>
      <c r="S70" s="338"/>
      <c r="T70" s="338"/>
      <c r="U70" s="341">
        <v>6</v>
      </c>
      <c r="V70" s="341">
        <v>18</v>
      </c>
      <c r="W70" s="342">
        <v>30</v>
      </c>
      <c r="X70" s="337"/>
      <c r="Y70" s="343"/>
      <c r="Z70" s="338"/>
      <c r="AA70" s="338"/>
      <c r="AB70" s="341">
        <v>6</v>
      </c>
      <c r="AC70" s="341">
        <v>18</v>
      </c>
      <c r="AD70" s="342">
        <v>30</v>
      </c>
      <c r="AE70" s="331"/>
      <c r="AF70" s="337"/>
      <c r="AG70" s="343"/>
      <c r="AH70" s="338"/>
      <c r="AI70" s="338"/>
      <c r="AJ70" s="341">
        <v>6</v>
      </c>
      <c r="AK70" s="341">
        <v>18</v>
      </c>
      <c r="AL70" s="342">
        <v>30</v>
      </c>
      <c r="AM70" s="337"/>
      <c r="AN70" s="343"/>
      <c r="AO70" s="338"/>
      <c r="AP70" s="338"/>
      <c r="AQ70" s="341">
        <v>6</v>
      </c>
      <c r="AR70" s="341">
        <v>18</v>
      </c>
      <c r="AS70" s="342">
        <v>30</v>
      </c>
    </row>
    <row r="71" spans="1:45" ht="15" customHeight="1">
      <c r="A71" s="336"/>
      <c r="B71" s="337">
        <v>4</v>
      </c>
      <c r="C71" s="338"/>
      <c r="D71" s="338"/>
      <c r="E71" s="338"/>
      <c r="F71" s="341">
        <v>7</v>
      </c>
      <c r="G71" s="341">
        <v>19</v>
      </c>
      <c r="H71" s="342">
        <v>31</v>
      </c>
      <c r="I71" s="337">
        <v>4</v>
      </c>
      <c r="J71" s="338"/>
      <c r="K71" s="338"/>
      <c r="L71" s="338"/>
      <c r="M71" s="341">
        <v>7</v>
      </c>
      <c r="N71" s="341">
        <v>19</v>
      </c>
      <c r="O71" s="342">
        <v>31</v>
      </c>
      <c r="P71" s="331"/>
      <c r="Q71" s="337">
        <v>4</v>
      </c>
      <c r="R71" s="338"/>
      <c r="S71" s="338"/>
      <c r="T71" s="338"/>
      <c r="U71" s="341">
        <v>7</v>
      </c>
      <c r="V71" s="341">
        <v>19</v>
      </c>
      <c r="W71" s="342">
        <v>31</v>
      </c>
      <c r="X71" s="337">
        <v>4</v>
      </c>
      <c r="Y71" s="338"/>
      <c r="Z71" s="338"/>
      <c r="AA71" s="338"/>
      <c r="AB71" s="341">
        <v>7</v>
      </c>
      <c r="AC71" s="341">
        <v>19</v>
      </c>
      <c r="AD71" s="342">
        <v>31</v>
      </c>
      <c r="AE71" s="331"/>
      <c r="AF71" s="337">
        <v>4</v>
      </c>
      <c r="AG71" s="338"/>
      <c r="AH71" s="338"/>
      <c r="AI71" s="338"/>
      <c r="AJ71" s="341">
        <v>7</v>
      </c>
      <c r="AK71" s="341">
        <v>19</v>
      </c>
      <c r="AL71" s="342">
        <v>31</v>
      </c>
      <c r="AM71" s="337">
        <v>4</v>
      </c>
      <c r="AN71" s="338"/>
      <c r="AO71" s="338"/>
      <c r="AP71" s="338"/>
      <c r="AQ71" s="341">
        <v>7</v>
      </c>
      <c r="AR71" s="341">
        <v>19</v>
      </c>
      <c r="AS71" s="342">
        <v>31</v>
      </c>
    </row>
    <row r="72" spans="1:45" ht="15" customHeight="1">
      <c r="A72" s="336"/>
      <c r="B72" s="337"/>
      <c r="C72" s="343"/>
      <c r="D72" s="338"/>
      <c r="E72" s="338"/>
      <c r="F72" s="341">
        <v>8</v>
      </c>
      <c r="G72" s="341">
        <v>20</v>
      </c>
      <c r="H72" s="342">
        <v>32</v>
      </c>
      <c r="I72" s="337"/>
      <c r="J72" s="343"/>
      <c r="K72" s="338"/>
      <c r="L72" s="338"/>
      <c r="M72" s="341">
        <v>8</v>
      </c>
      <c r="N72" s="341">
        <v>20</v>
      </c>
      <c r="O72" s="342">
        <v>32</v>
      </c>
      <c r="P72" s="331"/>
      <c r="Q72" s="337"/>
      <c r="R72" s="343"/>
      <c r="S72" s="338"/>
      <c r="T72" s="338"/>
      <c r="U72" s="341">
        <v>8</v>
      </c>
      <c r="V72" s="341">
        <v>20</v>
      </c>
      <c r="W72" s="342">
        <v>32</v>
      </c>
      <c r="X72" s="337"/>
      <c r="Y72" s="343"/>
      <c r="Z72" s="338"/>
      <c r="AA72" s="338"/>
      <c r="AB72" s="341">
        <v>8</v>
      </c>
      <c r="AC72" s="341">
        <v>20</v>
      </c>
      <c r="AD72" s="342">
        <v>32</v>
      </c>
      <c r="AE72" s="331"/>
      <c r="AF72" s="337"/>
      <c r="AG72" s="343"/>
      <c r="AH72" s="338"/>
      <c r="AI72" s="338"/>
      <c r="AJ72" s="341">
        <v>8</v>
      </c>
      <c r="AK72" s="341">
        <v>20</v>
      </c>
      <c r="AL72" s="342">
        <v>32</v>
      </c>
      <c r="AM72" s="337"/>
      <c r="AN72" s="343"/>
      <c r="AO72" s="338"/>
      <c r="AP72" s="338"/>
      <c r="AQ72" s="341">
        <v>8</v>
      </c>
      <c r="AR72" s="341">
        <v>20</v>
      </c>
      <c r="AS72" s="342">
        <v>32</v>
      </c>
    </row>
    <row r="73" spans="1:45" ht="15" customHeight="1">
      <c r="A73" s="336"/>
      <c r="B73" s="337">
        <v>5</v>
      </c>
      <c r="C73" s="338"/>
      <c r="D73" s="338"/>
      <c r="E73" s="338"/>
      <c r="F73" s="341">
        <v>9</v>
      </c>
      <c r="G73" s="341">
        <v>21</v>
      </c>
      <c r="H73" s="342">
        <v>33</v>
      </c>
      <c r="I73" s="337">
        <v>5</v>
      </c>
      <c r="J73" s="338"/>
      <c r="K73" s="338"/>
      <c r="L73" s="338"/>
      <c r="M73" s="341">
        <v>9</v>
      </c>
      <c r="N73" s="341">
        <v>21</v>
      </c>
      <c r="O73" s="342">
        <v>33</v>
      </c>
      <c r="P73" s="331"/>
      <c r="Q73" s="337">
        <v>5</v>
      </c>
      <c r="R73" s="338"/>
      <c r="S73" s="338"/>
      <c r="T73" s="338"/>
      <c r="U73" s="341">
        <v>9</v>
      </c>
      <c r="V73" s="341">
        <v>21</v>
      </c>
      <c r="W73" s="342">
        <v>33</v>
      </c>
      <c r="X73" s="337">
        <v>5</v>
      </c>
      <c r="Y73" s="338"/>
      <c r="Z73" s="338"/>
      <c r="AA73" s="338"/>
      <c r="AB73" s="341">
        <v>9</v>
      </c>
      <c r="AC73" s="341">
        <v>21</v>
      </c>
      <c r="AD73" s="342">
        <v>33</v>
      </c>
      <c r="AE73" s="331"/>
      <c r="AF73" s="337">
        <v>5</v>
      </c>
      <c r="AG73" s="338"/>
      <c r="AH73" s="338"/>
      <c r="AI73" s="338"/>
      <c r="AJ73" s="341">
        <v>9</v>
      </c>
      <c r="AK73" s="341">
        <v>21</v>
      </c>
      <c r="AL73" s="342">
        <v>33</v>
      </c>
      <c r="AM73" s="337">
        <v>5</v>
      </c>
      <c r="AN73" s="338"/>
      <c r="AO73" s="338"/>
      <c r="AP73" s="338"/>
      <c r="AQ73" s="341">
        <v>9</v>
      </c>
      <c r="AR73" s="341">
        <v>21</v>
      </c>
      <c r="AS73" s="342">
        <v>33</v>
      </c>
    </row>
    <row r="74" spans="1:45" ht="15" customHeight="1">
      <c r="A74" s="336"/>
      <c r="B74" s="337"/>
      <c r="C74" s="343"/>
      <c r="D74" s="338"/>
      <c r="E74" s="338"/>
      <c r="F74" s="341">
        <v>10</v>
      </c>
      <c r="G74" s="341">
        <v>22</v>
      </c>
      <c r="H74" s="342">
        <v>34</v>
      </c>
      <c r="I74" s="337"/>
      <c r="J74" s="343"/>
      <c r="K74" s="338"/>
      <c r="L74" s="338"/>
      <c r="M74" s="341">
        <v>10</v>
      </c>
      <c r="N74" s="341">
        <v>22</v>
      </c>
      <c r="O74" s="342">
        <v>34</v>
      </c>
      <c r="P74" s="331"/>
      <c r="Q74" s="337"/>
      <c r="R74" s="343"/>
      <c r="S74" s="338"/>
      <c r="T74" s="338"/>
      <c r="U74" s="341">
        <v>10</v>
      </c>
      <c r="V74" s="341">
        <v>22</v>
      </c>
      <c r="W74" s="342">
        <v>34</v>
      </c>
      <c r="X74" s="337"/>
      <c r="Y74" s="343"/>
      <c r="Z74" s="338"/>
      <c r="AA74" s="338"/>
      <c r="AB74" s="341">
        <v>10</v>
      </c>
      <c r="AC74" s="341">
        <v>22</v>
      </c>
      <c r="AD74" s="342">
        <v>34</v>
      </c>
      <c r="AE74" s="331"/>
      <c r="AF74" s="337"/>
      <c r="AG74" s="343"/>
      <c r="AH74" s="338"/>
      <c r="AI74" s="338"/>
      <c r="AJ74" s="341">
        <v>10</v>
      </c>
      <c r="AK74" s="341">
        <v>22</v>
      </c>
      <c r="AL74" s="342">
        <v>34</v>
      </c>
      <c r="AM74" s="337"/>
      <c r="AN74" s="343"/>
      <c r="AO74" s="338"/>
      <c r="AP74" s="338"/>
      <c r="AQ74" s="341">
        <v>10</v>
      </c>
      <c r="AR74" s="341">
        <v>22</v>
      </c>
      <c r="AS74" s="342">
        <v>34</v>
      </c>
    </row>
    <row r="75" spans="1:45" ht="15" customHeight="1">
      <c r="A75" s="336"/>
      <c r="B75" s="337">
        <v>6</v>
      </c>
      <c r="C75" s="338"/>
      <c r="D75" s="338"/>
      <c r="E75" s="338"/>
      <c r="F75" s="341">
        <v>11</v>
      </c>
      <c r="G75" s="341">
        <v>23</v>
      </c>
      <c r="H75" s="342">
        <v>35</v>
      </c>
      <c r="I75" s="337">
        <v>6</v>
      </c>
      <c r="J75" s="338"/>
      <c r="K75" s="338"/>
      <c r="L75" s="338"/>
      <c r="M75" s="341">
        <v>11</v>
      </c>
      <c r="N75" s="341">
        <v>23</v>
      </c>
      <c r="O75" s="342">
        <v>35</v>
      </c>
      <c r="P75" s="331"/>
      <c r="Q75" s="337">
        <v>6</v>
      </c>
      <c r="R75" s="338"/>
      <c r="S75" s="338"/>
      <c r="T75" s="338"/>
      <c r="U75" s="341">
        <v>11</v>
      </c>
      <c r="V75" s="341">
        <v>23</v>
      </c>
      <c r="W75" s="342">
        <v>35</v>
      </c>
      <c r="X75" s="337">
        <v>6</v>
      </c>
      <c r="Y75" s="338"/>
      <c r="Z75" s="338"/>
      <c r="AA75" s="338"/>
      <c r="AB75" s="341">
        <v>11</v>
      </c>
      <c r="AC75" s="341">
        <v>23</v>
      </c>
      <c r="AD75" s="342">
        <v>35</v>
      </c>
      <c r="AE75" s="331"/>
      <c r="AF75" s="337">
        <v>6</v>
      </c>
      <c r="AG75" s="338"/>
      <c r="AH75" s="338"/>
      <c r="AI75" s="338"/>
      <c r="AJ75" s="341">
        <v>11</v>
      </c>
      <c r="AK75" s="341">
        <v>23</v>
      </c>
      <c r="AL75" s="342">
        <v>35</v>
      </c>
      <c r="AM75" s="337">
        <v>6</v>
      </c>
      <c r="AN75" s="338"/>
      <c r="AO75" s="338"/>
      <c r="AP75" s="338"/>
      <c r="AQ75" s="341">
        <v>11</v>
      </c>
      <c r="AR75" s="341">
        <v>23</v>
      </c>
      <c r="AS75" s="342">
        <v>35</v>
      </c>
    </row>
    <row r="76" spans="1:45" ht="15" customHeight="1">
      <c r="A76" s="336"/>
      <c r="B76" s="337"/>
      <c r="C76" s="343"/>
      <c r="D76" s="338"/>
      <c r="E76" s="338"/>
      <c r="F76" s="344">
        <v>12</v>
      </c>
      <c r="G76" s="344">
        <v>24</v>
      </c>
      <c r="H76" s="345">
        <v>36</v>
      </c>
      <c r="I76" s="337"/>
      <c r="J76" s="343"/>
      <c r="K76" s="338"/>
      <c r="L76" s="338"/>
      <c r="M76" s="344">
        <v>12</v>
      </c>
      <c r="N76" s="344">
        <v>24</v>
      </c>
      <c r="O76" s="345">
        <v>36</v>
      </c>
      <c r="P76" s="331"/>
      <c r="Q76" s="337"/>
      <c r="R76" s="343"/>
      <c r="S76" s="338"/>
      <c r="T76" s="338"/>
      <c r="U76" s="344">
        <v>12</v>
      </c>
      <c r="V76" s="344">
        <v>24</v>
      </c>
      <c r="W76" s="345">
        <v>36</v>
      </c>
      <c r="X76" s="337"/>
      <c r="Y76" s="343"/>
      <c r="Z76" s="338"/>
      <c r="AA76" s="338"/>
      <c r="AB76" s="344">
        <v>12</v>
      </c>
      <c r="AC76" s="344">
        <v>24</v>
      </c>
      <c r="AD76" s="345">
        <v>36</v>
      </c>
      <c r="AE76" s="331"/>
      <c r="AF76" s="337"/>
      <c r="AG76" s="343"/>
      <c r="AH76" s="338"/>
      <c r="AI76" s="338"/>
      <c r="AJ76" s="344">
        <v>12</v>
      </c>
      <c r="AK76" s="344">
        <v>24</v>
      </c>
      <c r="AL76" s="345">
        <v>36</v>
      </c>
      <c r="AM76" s="337"/>
      <c r="AN76" s="343"/>
      <c r="AO76" s="338"/>
      <c r="AP76" s="338"/>
      <c r="AQ76" s="344">
        <v>12</v>
      </c>
      <c r="AR76" s="344">
        <v>24</v>
      </c>
      <c r="AS76" s="345">
        <v>36</v>
      </c>
    </row>
    <row r="77" spans="1:45" ht="22.5" customHeight="1">
      <c r="A77" s="331"/>
      <c r="B77" s="346" t="s">
        <v>90</v>
      </c>
      <c r="C77" s="346"/>
      <c r="D77" s="347" t="s">
        <v>91</v>
      </c>
      <c r="E77" s="347"/>
      <c r="F77" s="348"/>
      <c r="G77" s="348"/>
      <c r="H77" s="348"/>
      <c r="I77" s="346" t="s">
        <v>90</v>
      </c>
      <c r="J77" s="346"/>
      <c r="K77" s="347" t="s">
        <v>91</v>
      </c>
      <c r="L77" s="347"/>
      <c r="M77" s="348"/>
      <c r="N77" s="348"/>
      <c r="O77" s="348"/>
      <c r="P77" s="349"/>
      <c r="Q77" s="346" t="s">
        <v>90</v>
      </c>
      <c r="R77" s="346"/>
      <c r="S77" s="347" t="s">
        <v>91</v>
      </c>
      <c r="T77" s="347"/>
      <c r="U77" s="348"/>
      <c r="V77" s="348"/>
      <c r="W77" s="348"/>
      <c r="X77" s="346" t="s">
        <v>90</v>
      </c>
      <c r="Y77" s="346"/>
      <c r="Z77" s="347" t="s">
        <v>91</v>
      </c>
      <c r="AA77" s="347"/>
      <c r="AB77" s="348"/>
      <c r="AC77" s="348"/>
      <c r="AD77" s="348"/>
      <c r="AE77" s="349"/>
      <c r="AF77" s="346" t="s">
        <v>90</v>
      </c>
      <c r="AG77" s="346"/>
      <c r="AH77" s="347" t="s">
        <v>91</v>
      </c>
      <c r="AI77" s="347"/>
      <c r="AJ77" s="348"/>
      <c r="AK77" s="348"/>
      <c r="AL77" s="348"/>
      <c r="AM77" s="346" t="s">
        <v>90</v>
      </c>
      <c r="AN77" s="346"/>
      <c r="AO77" s="347" t="s">
        <v>91</v>
      </c>
      <c r="AP77" s="347"/>
      <c r="AQ77" s="350"/>
      <c r="AR77" s="350"/>
      <c r="AS77" s="350"/>
    </row>
    <row r="78" spans="1:45" ht="7.5" customHeight="1">
      <c r="A78" s="331"/>
      <c r="B78" s="331"/>
      <c r="C78" s="331"/>
      <c r="D78" s="331"/>
      <c r="E78" s="331"/>
      <c r="F78" s="331"/>
      <c r="G78" s="331"/>
      <c r="H78" s="331"/>
      <c r="I78" s="331"/>
      <c r="J78" s="331"/>
      <c r="K78" s="331"/>
      <c r="L78" s="331"/>
      <c r="M78" s="331"/>
      <c r="N78" s="331"/>
      <c r="O78" s="331"/>
      <c r="P78" s="331"/>
      <c r="Q78" s="331"/>
      <c r="R78" s="331"/>
      <c r="S78" s="331"/>
      <c r="T78" s="331"/>
      <c r="U78" s="331"/>
      <c r="V78" s="331"/>
      <c r="W78" s="331"/>
      <c r="X78" s="331"/>
      <c r="Y78" s="331"/>
      <c r="Z78" s="331"/>
      <c r="AA78" s="331"/>
      <c r="AB78" s="331"/>
      <c r="AC78" s="331"/>
      <c r="AD78" s="331"/>
      <c r="AE78" s="331"/>
      <c r="AF78" s="331"/>
      <c r="AG78" s="331"/>
      <c r="AH78" s="331"/>
      <c r="AI78" s="331"/>
      <c r="AJ78" s="331"/>
      <c r="AK78" s="331"/>
      <c r="AL78" s="331"/>
      <c r="AM78" s="331"/>
      <c r="AN78" s="331"/>
      <c r="AO78" s="331"/>
      <c r="AP78" s="331"/>
      <c r="AQ78" s="331"/>
      <c r="AR78" s="331"/>
      <c r="AS78" s="331"/>
    </row>
    <row r="79" spans="1:46" ht="15" customHeight="1">
      <c r="A79" s="351" t="s">
        <v>139</v>
      </c>
      <c r="B79" s="352"/>
      <c r="C79" s="352"/>
      <c r="D79" s="352"/>
      <c r="E79" s="352"/>
      <c r="F79" s="353" t="s">
        <v>96</v>
      </c>
      <c r="G79" s="353"/>
      <c r="H79" s="353" t="s">
        <v>48</v>
      </c>
      <c r="I79" s="353" t="s">
        <v>97</v>
      </c>
      <c r="J79" s="353"/>
      <c r="K79" s="321"/>
      <c r="L79" s="354" t="s">
        <v>140</v>
      </c>
      <c r="M79" s="354"/>
      <c r="N79" s="354"/>
      <c r="O79" s="354"/>
      <c r="P79" s="354"/>
      <c r="Q79" s="355"/>
      <c r="R79" s="355"/>
      <c r="S79" s="355"/>
      <c r="T79" s="355"/>
      <c r="U79" s="355"/>
      <c r="V79" s="355"/>
      <c r="W79" s="355"/>
      <c r="X79" s="355"/>
      <c r="Y79" s="355"/>
      <c r="Z79" s="355"/>
      <c r="AA79" s="355"/>
      <c r="AB79" s="355"/>
      <c r="AC79" s="355"/>
      <c r="AD79" s="355"/>
      <c r="AE79" s="355"/>
      <c r="AF79" s="355"/>
      <c r="AG79" s="355"/>
      <c r="AH79" s="355"/>
      <c r="AI79" s="355"/>
      <c r="AJ79" s="355"/>
      <c r="AK79" s="355"/>
      <c r="AL79" s="355"/>
      <c r="AM79" s="355"/>
      <c r="AN79" s="355"/>
      <c r="AO79" s="326" t="s">
        <v>48</v>
      </c>
      <c r="AP79" s="326"/>
      <c r="AQ79" s="326"/>
      <c r="AR79" s="326"/>
      <c r="AS79" s="326"/>
      <c r="AT79" s="356"/>
    </row>
    <row r="80" spans="1:46" ht="16.5" customHeight="1">
      <c r="A80" s="352"/>
      <c r="B80" s="357" t="s">
        <v>141</v>
      </c>
      <c r="C80" s="357"/>
      <c r="D80" s="357"/>
      <c r="E80" s="357"/>
      <c r="F80" s="358"/>
      <c r="G80" s="358"/>
      <c r="H80" s="359" t="s">
        <v>48</v>
      </c>
      <c r="I80" s="358"/>
      <c r="J80" s="358"/>
      <c r="K80" s="360"/>
      <c r="L80" s="354"/>
      <c r="M80" s="354"/>
      <c r="N80" s="354"/>
      <c r="O80" s="354"/>
      <c r="P80" s="354"/>
      <c r="Q80" s="355"/>
      <c r="R80" s="355"/>
      <c r="S80" s="355"/>
      <c r="T80" s="355"/>
      <c r="U80" s="355"/>
      <c r="V80" s="355"/>
      <c r="W80" s="355"/>
      <c r="X80" s="355"/>
      <c r="Y80" s="355"/>
      <c r="Z80" s="355"/>
      <c r="AA80" s="355"/>
      <c r="AB80" s="355"/>
      <c r="AC80" s="355"/>
      <c r="AD80" s="355"/>
      <c r="AE80" s="355"/>
      <c r="AF80" s="355"/>
      <c r="AG80" s="355"/>
      <c r="AH80" s="355"/>
      <c r="AI80" s="355"/>
      <c r="AJ80" s="355"/>
      <c r="AK80" s="355"/>
      <c r="AL80" s="355"/>
      <c r="AM80" s="355"/>
      <c r="AN80" s="355"/>
      <c r="AO80" s="326"/>
      <c r="AP80" s="326"/>
      <c r="AQ80" s="326"/>
      <c r="AR80" s="326"/>
      <c r="AS80" s="326"/>
      <c r="AT80" s="356"/>
    </row>
    <row r="81" spans="1:45" ht="15.75" customHeight="1">
      <c r="A81" s="352"/>
      <c r="B81" s="357" t="s">
        <v>142</v>
      </c>
      <c r="C81" s="357"/>
      <c r="D81" s="357"/>
      <c r="E81" s="357"/>
      <c r="F81" s="358"/>
      <c r="G81" s="358"/>
      <c r="H81" s="359" t="s">
        <v>48</v>
      </c>
      <c r="I81" s="358"/>
      <c r="J81" s="358"/>
      <c r="K81" s="360"/>
      <c r="L81" s="361" t="s">
        <v>143</v>
      </c>
      <c r="M81" s="361"/>
      <c r="N81" s="361"/>
      <c r="O81" s="361"/>
      <c r="P81" s="361"/>
      <c r="Q81" s="361"/>
      <c r="R81" s="361"/>
      <c r="S81" s="361"/>
      <c r="T81" s="361"/>
      <c r="U81" s="361"/>
      <c r="V81" s="361"/>
      <c r="W81" s="361" t="s">
        <v>144</v>
      </c>
      <c r="X81" s="361"/>
      <c r="Y81" s="361"/>
      <c r="Z81" s="361"/>
      <c r="AA81" s="361"/>
      <c r="AB81" s="361"/>
      <c r="AC81" s="361"/>
      <c r="AD81" s="361"/>
      <c r="AE81" s="361"/>
      <c r="AF81" s="361"/>
      <c r="AG81" s="361"/>
      <c r="AH81" s="362"/>
      <c r="AI81" s="361" t="s">
        <v>145</v>
      </c>
      <c r="AJ81" s="361"/>
      <c r="AK81" s="361"/>
      <c r="AL81" s="361"/>
      <c r="AM81" s="361"/>
      <c r="AN81" s="361"/>
      <c r="AO81" s="361"/>
      <c r="AP81" s="361"/>
      <c r="AQ81" s="361"/>
      <c r="AR81" s="361"/>
      <c r="AS81" s="361"/>
    </row>
    <row r="82" spans="1:45" ht="15.75" customHeight="1">
      <c r="A82" s="352"/>
      <c r="B82" s="357" t="s">
        <v>146</v>
      </c>
      <c r="C82" s="357"/>
      <c r="D82" s="357"/>
      <c r="E82" s="357"/>
      <c r="F82" s="363"/>
      <c r="G82" s="363"/>
      <c r="H82" s="364" t="s">
        <v>48</v>
      </c>
      <c r="I82" s="363"/>
      <c r="J82" s="363"/>
      <c r="K82" s="321"/>
      <c r="L82" s="365"/>
      <c r="M82" s="365"/>
      <c r="N82" s="365"/>
      <c r="O82" s="365"/>
      <c r="P82" s="365"/>
      <c r="Q82" s="365"/>
      <c r="R82" s="365"/>
      <c r="S82" s="365"/>
      <c r="T82" s="365"/>
      <c r="U82" s="365"/>
      <c r="V82" s="365"/>
      <c r="W82" s="365"/>
      <c r="X82" s="365"/>
      <c r="Y82" s="365"/>
      <c r="Z82" s="365"/>
      <c r="AA82" s="365"/>
      <c r="AB82" s="365"/>
      <c r="AC82" s="365"/>
      <c r="AD82" s="365"/>
      <c r="AE82" s="365"/>
      <c r="AF82" s="365"/>
      <c r="AG82" s="365"/>
      <c r="AH82" s="366"/>
      <c r="AI82" s="365"/>
      <c r="AJ82" s="365"/>
      <c r="AK82" s="365"/>
      <c r="AL82" s="365"/>
      <c r="AM82" s="365"/>
      <c r="AN82" s="365"/>
      <c r="AO82" s="365"/>
      <c r="AP82" s="365"/>
      <c r="AQ82" s="365"/>
      <c r="AR82" s="365"/>
      <c r="AS82" s="365"/>
    </row>
    <row r="83" spans="1:45" ht="15.75" customHeight="1">
      <c r="A83" s="357" t="s">
        <v>40</v>
      </c>
      <c r="B83" s="357"/>
      <c r="C83" s="357"/>
      <c r="D83" s="357"/>
      <c r="E83" s="357"/>
      <c r="F83" s="358"/>
      <c r="G83" s="358"/>
      <c r="H83" s="359" t="s">
        <v>48</v>
      </c>
      <c r="I83" s="358"/>
      <c r="J83" s="358"/>
      <c r="K83" s="321"/>
      <c r="L83" s="365"/>
      <c r="M83" s="365"/>
      <c r="N83" s="365"/>
      <c r="O83" s="365"/>
      <c r="P83" s="365"/>
      <c r="Q83" s="365"/>
      <c r="R83" s="365"/>
      <c r="S83" s="365"/>
      <c r="T83" s="365"/>
      <c r="U83" s="365"/>
      <c r="V83" s="365"/>
      <c r="W83" s="365"/>
      <c r="X83" s="365"/>
      <c r="Y83" s="365"/>
      <c r="Z83" s="365"/>
      <c r="AA83" s="365"/>
      <c r="AB83" s="365"/>
      <c r="AC83" s="365"/>
      <c r="AD83" s="365"/>
      <c r="AE83" s="365"/>
      <c r="AF83" s="365"/>
      <c r="AG83" s="365"/>
      <c r="AH83" s="366"/>
      <c r="AI83" s="365"/>
      <c r="AJ83" s="365"/>
      <c r="AK83" s="365"/>
      <c r="AL83" s="365"/>
      <c r="AM83" s="365"/>
      <c r="AN83" s="365"/>
      <c r="AO83" s="365"/>
      <c r="AP83" s="365"/>
      <c r="AQ83" s="365"/>
      <c r="AR83" s="365"/>
      <c r="AS83" s="365"/>
    </row>
    <row r="84" spans="1:45" ht="15.75" customHeight="1">
      <c r="A84" s="379"/>
      <c r="B84" s="368"/>
      <c r="C84" s="368"/>
      <c r="D84" s="368"/>
      <c r="E84" s="368"/>
      <c r="F84" s="369"/>
      <c r="G84" s="369"/>
      <c r="H84" s="370"/>
      <c r="I84" s="369"/>
      <c r="J84" s="369"/>
      <c r="K84" s="321"/>
      <c r="L84" s="371"/>
      <c r="M84" s="371"/>
      <c r="N84" s="371"/>
      <c r="O84" s="371"/>
      <c r="P84" s="371"/>
      <c r="Q84" s="371"/>
      <c r="R84" s="371"/>
      <c r="S84" s="371"/>
      <c r="T84" s="371"/>
      <c r="U84" s="371"/>
      <c r="V84" s="371"/>
      <c r="W84" s="371"/>
      <c r="X84" s="371"/>
      <c r="Y84" s="371"/>
      <c r="Z84" s="371"/>
      <c r="AA84" s="371"/>
      <c r="AB84" s="371"/>
      <c r="AC84" s="371"/>
      <c r="AD84" s="371"/>
      <c r="AE84" s="371"/>
      <c r="AF84" s="371"/>
      <c r="AG84" s="372"/>
      <c r="AH84" s="366"/>
      <c r="AI84" s="373"/>
      <c r="AJ84" s="373"/>
      <c r="AK84" s="373"/>
      <c r="AL84" s="374"/>
      <c r="AM84" s="374"/>
      <c r="AN84" s="374"/>
      <c r="AO84" s="374"/>
      <c r="AP84" s="374"/>
      <c r="AQ84" s="374"/>
      <c r="AR84" s="374"/>
      <c r="AS84" s="375"/>
    </row>
    <row r="85" spans="1:45" ht="15.75" customHeight="1">
      <c r="A85" s="379"/>
      <c r="B85" s="368"/>
      <c r="C85" s="368"/>
      <c r="D85" s="368"/>
      <c r="E85" s="368"/>
      <c r="F85" s="369"/>
      <c r="G85" s="369"/>
      <c r="H85" s="370"/>
      <c r="I85" s="369"/>
      <c r="J85" s="369"/>
      <c r="K85" s="321"/>
      <c r="L85" s="376"/>
      <c r="M85" s="376"/>
      <c r="N85" s="376"/>
      <c r="O85" s="376"/>
      <c r="P85" s="376"/>
      <c r="Q85" s="376"/>
      <c r="R85" s="376"/>
      <c r="S85" s="376"/>
      <c r="T85" s="376"/>
      <c r="U85" s="376"/>
      <c r="V85" s="376"/>
      <c r="W85" s="376"/>
      <c r="X85" s="376"/>
      <c r="Y85" s="376"/>
      <c r="Z85" s="376"/>
      <c r="AA85" s="376"/>
      <c r="AB85" s="376"/>
      <c r="AC85" s="376"/>
      <c r="AD85" s="376"/>
      <c r="AE85" s="376"/>
      <c r="AF85" s="376"/>
      <c r="AG85" s="372"/>
      <c r="AH85" s="366"/>
      <c r="AI85" s="373"/>
      <c r="AJ85" s="373"/>
      <c r="AK85" s="373"/>
      <c r="AL85" s="377"/>
      <c r="AM85" s="377"/>
      <c r="AN85" s="377"/>
      <c r="AO85" s="377"/>
      <c r="AP85" s="377"/>
      <c r="AQ85" s="377"/>
      <c r="AR85" s="377"/>
      <c r="AS85" s="378"/>
    </row>
    <row r="86" spans="1:45" ht="15.75" customHeight="1">
      <c r="A86" s="315" t="s">
        <v>132</v>
      </c>
      <c r="B86" s="316"/>
      <c r="C86" s="317"/>
      <c r="D86" s="318" t="str">
        <f>'(7) vstupní data'!$H$24</f>
        <v>Český pohár          25.- 26.2014         starší žákyně</v>
      </c>
      <c r="E86" s="319"/>
      <c r="F86" s="319"/>
      <c r="G86" s="319"/>
      <c r="H86" s="319"/>
      <c r="I86" s="319"/>
      <c r="J86" s="319"/>
      <c r="K86" s="319"/>
      <c r="L86" s="319"/>
      <c r="M86" s="319"/>
      <c r="N86" s="319"/>
      <c r="O86" s="319"/>
      <c r="P86" s="319"/>
      <c r="Q86" s="319"/>
      <c r="R86" s="319"/>
      <c r="S86" s="319"/>
      <c r="T86" s="319"/>
      <c r="U86" s="319"/>
      <c r="V86" s="319"/>
      <c r="W86" s="319"/>
      <c r="X86" s="319"/>
      <c r="Y86" s="319"/>
      <c r="Z86" s="319"/>
      <c r="AA86" s="319"/>
      <c r="AB86" s="319"/>
      <c r="AC86" s="319"/>
      <c r="AD86" s="319"/>
      <c r="AE86" s="319"/>
      <c r="AF86" s="320"/>
      <c r="AG86" s="321"/>
      <c r="AH86" s="321"/>
      <c r="AI86" s="321"/>
      <c r="AJ86" s="321"/>
      <c r="AK86" s="321"/>
      <c r="AL86" s="318" t="s">
        <v>133</v>
      </c>
      <c r="AM86" s="318"/>
      <c r="AN86" s="322" t="str">
        <f>'(7) vstupní data'!$B$11</f>
        <v>3.skupina</v>
      </c>
      <c r="AO86" s="322"/>
      <c r="AP86" s="322"/>
      <c r="AQ86" s="322"/>
      <c r="AR86" s="322"/>
      <c r="AS86" s="322"/>
    </row>
    <row r="87" spans="1:45" ht="16.5" customHeight="1">
      <c r="A87" s="315" t="s">
        <v>134</v>
      </c>
      <c r="B87" s="316"/>
      <c r="C87" s="317"/>
      <c r="D87" s="318" t="str">
        <f>CONCATENATE('(7) vstupní data'!$B$1,", ",'(7) vstupní data'!$B$3)</f>
        <v>TJ Orion Praha, ZŠ Mráčkova 3090 Praha 12</v>
      </c>
      <c r="E87" s="319"/>
      <c r="F87" s="319"/>
      <c r="G87" s="319"/>
      <c r="H87" s="319"/>
      <c r="I87" s="319"/>
      <c r="J87" s="319"/>
      <c r="K87" s="319"/>
      <c r="L87" s="319"/>
      <c r="M87" s="319"/>
      <c r="N87" s="319"/>
      <c r="O87" s="319"/>
      <c r="P87" s="319"/>
      <c r="Q87" s="319"/>
      <c r="R87" s="319"/>
      <c r="S87" s="319"/>
      <c r="T87" s="319"/>
      <c r="U87" s="319"/>
      <c r="V87" s="319"/>
      <c r="W87" s="319"/>
      <c r="X87" s="319"/>
      <c r="Y87" s="319"/>
      <c r="Z87" s="319"/>
      <c r="AA87" s="319"/>
      <c r="AB87" s="319"/>
      <c r="AC87" s="319"/>
      <c r="AD87" s="319"/>
      <c r="AE87" s="319"/>
      <c r="AF87" s="320"/>
      <c r="AG87" s="321"/>
      <c r="AH87" s="321"/>
      <c r="AI87" s="321"/>
      <c r="AJ87" s="321"/>
      <c r="AK87" s="321"/>
      <c r="AL87" s="321"/>
      <c r="AM87" s="321"/>
      <c r="AN87" s="321"/>
      <c r="AO87" s="321"/>
      <c r="AP87" s="321"/>
      <c r="AQ87" s="321"/>
      <c r="AR87" s="321"/>
      <c r="AS87" s="321"/>
    </row>
    <row r="88" spans="1:45" ht="15.75" customHeight="1">
      <c r="A88" s="323"/>
      <c r="B88" s="323"/>
      <c r="C88" s="324"/>
      <c r="D88" s="324"/>
      <c r="E88" s="324"/>
      <c r="F88" s="324"/>
      <c r="G88" s="324"/>
      <c r="H88" s="324"/>
      <c r="I88" s="324"/>
      <c r="J88" s="324"/>
      <c r="K88" s="324"/>
      <c r="L88" s="324"/>
      <c r="M88" s="324"/>
      <c r="N88" s="324"/>
      <c r="O88" s="324"/>
      <c r="P88" s="324"/>
      <c r="Q88" s="324"/>
      <c r="R88" s="324"/>
      <c r="S88" s="324"/>
      <c r="T88" s="324"/>
      <c r="U88" s="324"/>
      <c r="V88" s="324"/>
      <c r="W88" s="324"/>
      <c r="X88" s="324"/>
      <c r="Y88" s="324"/>
      <c r="Z88" s="324"/>
      <c r="AA88" s="324"/>
      <c r="AB88" s="324"/>
      <c r="AC88" s="324"/>
      <c r="AD88" s="324"/>
      <c r="AE88" s="324"/>
      <c r="AF88" s="321"/>
      <c r="AG88" s="321"/>
      <c r="AH88" s="321"/>
      <c r="AI88" s="321"/>
      <c r="AJ88" s="321"/>
      <c r="AK88" s="321"/>
      <c r="AL88" s="321"/>
      <c r="AM88" s="321"/>
      <c r="AN88" s="325" t="s">
        <v>135</v>
      </c>
      <c r="AO88" s="325"/>
      <c r="AP88" s="325"/>
      <c r="AQ88" s="325"/>
      <c r="AR88" s="326">
        <v>4</v>
      </c>
      <c r="AS88" s="326"/>
    </row>
    <row r="89" spans="1:45" ht="16.5" customHeight="1">
      <c r="A89" s="327" t="s">
        <v>136</v>
      </c>
      <c r="B89" s="327"/>
      <c r="C89" s="327"/>
      <c r="D89" s="327"/>
      <c r="E89" s="327"/>
      <c r="F89" s="328" t="s">
        <v>137</v>
      </c>
      <c r="G89" s="328"/>
      <c r="H89" s="329" t="str">
        <f>VLOOKUP(AR88,'(7) vstupní data'!$H$2:$P$29,2,0)</f>
        <v>VK České Budějovice</v>
      </c>
      <c r="I89" s="329"/>
      <c r="J89" s="329"/>
      <c r="K89" s="329"/>
      <c r="L89" s="329"/>
      <c r="M89" s="329"/>
      <c r="N89" s="329"/>
      <c r="O89" s="329"/>
      <c r="P89" s="329"/>
      <c r="Q89" s="329"/>
      <c r="R89" s="329"/>
      <c r="S89" s="329"/>
      <c r="T89" s="329"/>
      <c r="U89" s="329"/>
      <c r="V89" s="329"/>
      <c r="W89" s="330" t="s">
        <v>138</v>
      </c>
      <c r="X89" s="330"/>
      <c r="Y89" s="329" t="str">
        <f>VLOOKUP(AR88,'(7) vstupní data'!$H$2:$P$29,6,0)</f>
        <v>SK Třebín B</v>
      </c>
      <c r="Z89" s="329"/>
      <c r="AA89" s="329"/>
      <c r="AB89" s="329"/>
      <c r="AC89" s="329"/>
      <c r="AD89" s="329"/>
      <c r="AE89" s="329"/>
      <c r="AF89" s="329"/>
      <c r="AG89" s="329"/>
      <c r="AH89" s="329"/>
      <c r="AI89" s="329"/>
      <c r="AJ89" s="329"/>
      <c r="AK89" s="329"/>
      <c r="AL89" s="329"/>
      <c r="AM89" s="329"/>
      <c r="AN89" s="325"/>
      <c r="AO89" s="325"/>
      <c r="AP89" s="325"/>
      <c r="AQ89" s="325"/>
      <c r="AR89" s="326"/>
      <c r="AS89" s="326"/>
    </row>
    <row r="90" spans="1:45" ht="7.5" customHeight="1">
      <c r="A90" s="331"/>
      <c r="B90" s="331"/>
      <c r="C90" s="331"/>
      <c r="D90" s="331"/>
      <c r="E90" s="331"/>
      <c r="F90" s="331"/>
      <c r="G90" s="331"/>
      <c r="H90" s="331"/>
      <c r="I90" s="331"/>
      <c r="J90" s="331"/>
      <c r="K90" s="331"/>
      <c r="L90" s="331"/>
      <c r="M90" s="331"/>
      <c r="N90" s="331"/>
      <c r="O90" s="331"/>
      <c r="P90" s="331"/>
      <c r="Q90" s="331"/>
      <c r="R90" s="331"/>
      <c r="S90" s="331"/>
      <c r="T90" s="331"/>
      <c r="U90" s="331"/>
      <c r="V90" s="331"/>
      <c r="W90" s="331"/>
      <c r="X90" s="331"/>
      <c r="Y90" s="331"/>
      <c r="Z90" s="331"/>
      <c r="AA90" s="331"/>
      <c r="AB90" s="331"/>
      <c r="AC90" s="331"/>
      <c r="AD90" s="331"/>
      <c r="AE90" s="331"/>
      <c r="AF90" s="331"/>
      <c r="AG90" s="331"/>
      <c r="AH90" s="331"/>
      <c r="AI90" s="331"/>
      <c r="AJ90" s="331"/>
      <c r="AK90" s="331"/>
      <c r="AL90" s="331"/>
      <c r="AM90" s="331"/>
      <c r="AN90" s="331"/>
      <c r="AO90" s="331"/>
      <c r="AP90" s="331"/>
      <c r="AQ90" s="331"/>
      <c r="AR90" s="331"/>
      <c r="AS90" s="331"/>
    </row>
    <row r="91" spans="1:45" ht="15.75" customHeight="1">
      <c r="A91" s="331"/>
      <c r="B91" s="332" t="s">
        <v>79</v>
      </c>
      <c r="C91" s="332"/>
      <c r="D91" s="332"/>
      <c r="E91" s="332"/>
      <c r="F91" s="332"/>
      <c r="G91" s="332"/>
      <c r="H91" s="332"/>
      <c r="I91" s="332"/>
      <c r="J91" s="332"/>
      <c r="K91" s="332"/>
      <c r="L91" s="332"/>
      <c r="M91" s="332"/>
      <c r="N91" s="332"/>
      <c r="O91" s="332"/>
      <c r="P91" s="331"/>
      <c r="Q91" s="332" t="s">
        <v>80</v>
      </c>
      <c r="R91" s="332"/>
      <c r="S91" s="332"/>
      <c r="T91" s="332"/>
      <c r="U91" s="332"/>
      <c r="V91" s="332"/>
      <c r="W91" s="332"/>
      <c r="X91" s="332"/>
      <c r="Y91" s="332"/>
      <c r="Z91" s="332"/>
      <c r="AA91" s="332"/>
      <c r="AB91" s="332"/>
      <c r="AC91" s="332"/>
      <c r="AD91" s="332"/>
      <c r="AE91" s="331"/>
      <c r="AF91" s="332" t="s">
        <v>81</v>
      </c>
      <c r="AG91" s="332"/>
      <c r="AH91" s="332"/>
      <c r="AI91" s="332"/>
      <c r="AJ91" s="332"/>
      <c r="AK91" s="332"/>
      <c r="AL91" s="332"/>
      <c r="AM91" s="332"/>
      <c r="AN91" s="332"/>
      <c r="AO91" s="332"/>
      <c r="AP91" s="332"/>
      <c r="AQ91" s="332"/>
      <c r="AR91" s="332"/>
      <c r="AS91" s="332"/>
    </row>
    <row r="92" spans="1:45" ht="15" customHeight="1">
      <c r="A92" s="333"/>
      <c r="B92" s="334" t="s">
        <v>84</v>
      </c>
      <c r="C92" s="334"/>
      <c r="D92" s="334"/>
      <c r="E92" s="334"/>
      <c r="F92" s="334"/>
      <c r="G92" s="334"/>
      <c r="H92" s="334"/>
      <c r="I92" s="334" t="s">
        <v>85</v>
      </c>
      <c r="J92" s="334"/>
      <c r="K92" s="334"/>
      <c r="L92" s="334"/>
      <c r="M92" s="334"/>
      <c r="N92" s="334"/>
      <c r="O92" s="334"/>
      <c r="P92" s="331"/>
      <c r="Q92" s="334" t="s">
        <v>84</v>
      </c>
      <c r="R92" s="334"/>
      <c r="S92" s="334"/>
      <c r="T92" s="334"/>
      <c r="U92" s="334"/>
      <c r="V92" s="334"/>
      <c r="W92" s="334"/>
      <c r="X92" s="334" t="s">
        <v>85</v>
      </c>
      <c r="Y92" s="334"/>
      <c r="Z92" s="334"/>
      <c r="AA92" s="334"/>
      <c r="AB92" s="334"/>
      <c r="AC92" s="334"/>
      <c r="AD92" s="334"/>
      <c r="AE92" s="331"/>
      <c r="AF92" s="334" t="s">
        <v>84</v>
      </c>
      <c r="AG92" s="334"/>
      <c r="AH92" s="334"/>
      <c r="AI92" s="334"/>
      <c r="AJ92" s="334"/>
      <c r="AK92" s="334"/>
      <c r="AL92" s="334"/>
      <c r="AM92" s="334" t="s">
        <v>85</v>
      </c>
      <c r="AN92" s="334"/>
      <c r="AO92" s="334"/>
      <c r="AP92" s="334"/>
      <c r="AQ92" s="334"/>
      <c r="AR92" s="334"/>
      <c r="AS92" s="334"/>
    </row>
    <row r="93" spans="1:45" ht="15" customHeight="1">
      <c r="A93" s="333"/>
      <c r="B93" s="335" t="s">
        <v>86</v>
      </c>
      <c r="C93" s="335"/>
      <c r="D93" s="335"/>
      <c r="E93" s="335"/>
      <c r="F93" s="335"/>
      <c r="G93" s="335"/>
      <c r="H93" s="335"/>
      <c r="I93" s="335" t="s">
        <v>86</v>
      </c>
      <c r="J93" s="335"/>
      <c r="K93" s="335"/>
      <c r="L93" s="335"/>
      <c r="M93" s="335"/>
      <c r="N93" s="335"/>
      <c r="O93" s="335"/>
      <c r="P93" s="331"/>
      <c r="Q93" s="335" t="s">
        <v>86</v>
      </c>
      <c r="R93" s="335"/>
      <c r="S93" s="335"/>
      <c r="T93" s="335"/>
      <c r="U93" s="335"/>
      <c r="V93" s="335"/>
      <c r="W93" s="335"/>
      <c r="X93" s="335" t="s">
        <v>86</v>
      </c>
      <c r="Y93" s="335"/>
      <c r="Z93" s="335"/>
      <c r="AA93" s="335"/>
      <c r="AB93" s="335"/>
      <c r="AC93" s="335"/>
      <c r="AD93" s="335"/>
      <c r="AE93" s="331"/>
      <c r="AF93" s="335" t="s">
        <v>86</v>
      </c>
      <c r="AG93" s="335"/>
      <c r="AH93" s="335"/>
      <c r="AI93" s="335"/>
      <c r="AJ93" s="335"/>
      <c r="AK93" s="335"/>
      <c r="AL93" s="335"/>
      <c r="AM93" s="335" t="s">
        <v>86</v>
      </c>
      <c r="AN93" s="335"/>
      <c r="AO93" s="335"/>
      <c r="AP93" s="335"/>
      <c r="AQ93" s="335"/>
      <c r="AR93" s="335"/>
      <c r="AS93" s="335"/>
    </row>
    <row r="94" spans="1:45" ht="15" customHeight="1">
      <c r="A94" s="336" t="s">
        <v>87</v>
      </c>
      <c r="B94" s="337">
        <v>1</v>
      </c>
      <c r="C94" s="338"/>
      <c r="D94" s="338"/>
      <c r="E94" s="338"/>
      <c r="F94" s="339">
        <v>1</v>
      </c>
      <c r="G94" s="339">
        <v>13</v>
      </c>
      <c r="H94" s="340">
        <v>25</v>
      </c>
      <c r="I94" s="337">
        <v>1</v>
      </c>
      <c r="J94" s="338"/>
      <c r="K94" s="338"/>
      <c r="L94" s="338"/>
      <c r="M94" s="339">
        <v>1</v>
      </c>
      <c r="N94" s="339">
        <v>13</v>
      </c>
      <c r="O94" s="340">
        <v>25</v>
      </c>
      <c r="P94" s="331"/>
      <c r="Q94" s="337">
        <v>1</v>
      </c>
      <c r="R94" s="338"/>
      <c r="S94" s="338"/>
      <c r="T94" s="338"/>
      <c r="U94" s="339">
        <v>1</v>
      </c>
      <c r="V94" s="339">
        <v>13</v>
      </c>
      <c r="W94" s="340">
        <v>25</v>
      </c>
      <c r="X94" s="337">
        <v>1</v>
      </c>
      <c r="Y94" s="338"/>
      <c r="Z94" s="338"/>
      <c r="AA94" s="338"/>
      <c r="AB94" s="339">
        <v>1</v>
      </c>
      <c r="AC94" s="339">
        <v>13</v>
      </c>
      <c r="AD94" s="340">
        <v>25</v>
      </c>
      <c r="AE94" s="331"/>
      <c r="AF94" s="337">
        <v>1</v>
      </c>
      <c r="AG94" s="338"/>
      <c r="AH94" s="338"/>
      <c r="AI94" s="338"/>
      <c r="AJ94" s="339">
        <v>1</v>
      </c>
      <c r="AK94" s="339">
        <v>13</v>
      </c>
      <c r="AL94" s="340">
        <v>25</v>
      </c>
      <c r="AM94" s="337">
        <v>1</v>
      </c>
      <c r="AN94" s="338"/>
      <c r="AO94" s="338"/>
      <c r="AP94" s="338"/>
      <c r="AQ94" s="339">
        <v>1</v>
      </c>
      <c r="AR94" s="339">
        <v>13</v>
      </c>
      <c r="AS94" s="340">
        <v>25</v>
      </c>
    </row>
    <row r="95" spans="1:45" ht="15" customHeight="1">
      <c r="A95" s="336"/>
      <c r="B95" s="337"/>
      <c r="C95" s="338"/>
      <c r="D95" s="338"/>
      <c r="E95" s="338"/>
      <c r="F95" s="341">
        <v>2</v>
      </c>
      <c r="G95" s="341">
        <v>14</v>
      </c>
      <c r="H95" s="342">
        <v>26</v>
      </c>
      <c r="I95" s="337"/>
      <c r="J95" s="338"/>
      <c r="K95" s="338"/>
      <c r="L95" s="338"/>
      <c r="M95" s="341">
        <v>2</v>
      </c>
      <c r="N95" s="341">
        <v>14</v>
      </c>
      <c r="O95" s="342">
        <v>26</v>
      </c>
      <c r="P95" s="331"/>
      <c r="Q95" s="337"/>
      <c r="R95" s="338"/>
      <c r="S95" s="338"/>
      <c r="T95" s="338"/>
      <c r="U95" s="341">
        <v>2</v>
      </c>
      <c r="V95" s="341">
        <v>14</v>
      </c>
      <c r="W95" s="342">
        <v>26</v>
      </c>
      <c r="X95" s="337"/>
      <c r="Y95" s="338"/>
      <c r="Z95" s="338"/>
      <c r="AA95" s="338"/>
      <c r="AB95" s="341">
        <v>2</v>
      </c>
      <c r="AC95" s="341">
        <v>14</v>
      </c>
      <c r="AD95" s="342">
        <v>26</v>
      </c>
      <c r="AE95" s="331"/>
      <c r="AF95" s="337"/>
      <c r="AG95" s="338"/>
      <c r="AH95" s="338"/>
      <c r="AI95" s="338"/>
      <c r="AJ95" s="341">
        <v>2</v>
      </c>
      <c r="AK95" s="341">
        <v>14</v>
      </c>
      <c r="AL95" s="342">
        <v>26</v>
      </c>
      <c r="AM95" s="337"/>
      <c r="AN95" s="338"/>
      <c r="AO95" s="338"/>
      <c r="AP95" s="338"/>
      <c r="AQ95" s="341">
        <v>2</v>
      </c>
      <c r="AR95" s="341">
        <v>14</v>
      </c>
      <c r="AS95" s="342">
        <v>26</v>
      </c>
    </row>
    <row r="96" spans="1:45" ht="15" customHeight="1">
      <c r="A96" s="336"/>
      <c r="B96" s="337">
        <v>2</v>
      </c>
      <c r="C96" s="338"/>
      <c r="D96" s="338"/>
      <c r="E96" s="338"/>
      <c r="F96" s="341">
        <v>3</v>
      </c>
      <c r="G96" s="341">
        <v>15</v>
      </c>
      <c r="H96" s="342">
        <v>27</v>
      </c>
      <c r="I96" s="337">
        <v>2</v>
      </c>
      <c r="J96" s="338"/>
      <c r="K96" s="338"/>
      <c r="L96" s="338"/>
      <c r="M96" s="341">
        <v>3</v>
      </c>
      <c r="N96" s="341">
        <v>15</v>
      </c>
      <c r="O96" s="342">
        <v>27</v>
      </c>
      <c r="P96" s="331"/>
      <c r="Q96" s="337">
        <v>2</v>
      </c>
      <c r="R96" s="338"/>
      <c r="S96" s="338"/>
      <c r="T96" s="338"/>
      <c r="U96" s="341">
        <v>3</v>
      </c>
      <c r="V96" s="341">
        <v>15</v>
      </c>
      <c r="W96" s="342">
        <v>27</v>
      </c>
      <c r="X96" s="337">
        <v>2</v>
      </c>
      <c r="Y96" s="338"/>
      <c r="Z96" s="338"/>
      <c r="AA96" s="338"/>
      <c r="AB96" s="341">
        <v>3</v>
      </c>
      <c r="AC96" s="341">
        <v>15</v>
      </c>
      <c r="AD96" s="342">
        <v>27</v>
      </c>
      <c r="AE96" s="331"/>
      <c r="AF96" s="337">
        <v>2</v>
      </c>
      <c r="AG96" s="338"/>
      <c r="AH96" s="338"/>
      <c r="AI96" s="338"/>
      <c r="AJ96" s="341">
        <v>3</v>
      </c>
      <c r="AK96" s="341">
        <v>15</v>
      </c>
      <c r="AL96" s="342">
        <v>27</v>
      </c>
      <c r="AM96" s="337">
        <v>2</v>
      </c>
      <c r="AN96" s="338"/>
      <c r="AO96" s="338"/>
      <c r="AP96" s="338"/>
      <c r="AQ96" s="341">
        <v>3</v>
      </c>
      <c r="AR96" s="341">
        <v>15</v>
      </c>
      <c r="AS96" s="342">
        <v>27</v>
      </c>
    </row>
    <row r="97" spans="1:45" ht="15" customHeight="1">
      <c r="A97" s="336"/>
      <c r="B97" s="337"/>
      <c r="C97" s="343"/>
      <c r="D97" s="338"/>
      <c r="E97" s="338"/>
      <c r="F97" s="341">
        <v>4</v>
      </c>
      <c r="G97" s="341">
        <v>16</v>
      </c>
      <c r="H97" s="342">
        <v>28</v>
      </c>
      <c r="I97" s="337"/>
      <c r="J97" s="343"/>
      <c r="K97" s="338"/>
      <c r="L97" s="338"/>
      <c r="M97" s="341">
        <v>4</v>
      </c>
      <c r="N97" s="341">
        <v>16</v>
      </c>
      <c r="O97" s="342">
        <v>28</v>
      </c>
      <c r="P97" s="331"/>
      <c r="Q97" s="337"/>
      <c r="R97" s="343"/>
      <c r="S97" s="338"/>
      <c r="T97" s="338"/>
      <c r="U97" s="341">
        <v>4</v>
      </c>
      <c r="V97" s="341">
        <v>16</v>
      </c>
      <c r="W97" s="342">
        <v>28</v>
      </c>
      <c r="X97" s="337"/>
      <c r="Y97" s="343"/>
      <c r="Z97" s="338"/>
      <c r="AA97" s="338"/>
      <c r="AB97" s="341">
        <v>4</v>
      </c>
      <c r="AC97" s="341">
        <v>16</v>
      </c>
      <c r="AD97" s="342">
        <v>28</v>
      </c>
      <c r="AE97" s="331"/>
      <c r="AF97" s="337"/>
      <c r="AG97" s="343"/>
      <c r="AH97" s="338"/>
      <c r="AI97" s="338"/>
      <c r="AJ97" s="341">
        <v>4</v>
      </c>
      <c r="AK97" s="341">
        <v>16</v>
      </c>
      <c r="AL97" s="342">
        <v>28</v>
      </c>
      <c r="AM97" s="337"/>
      <c r="AN97" s="343"/>
      <c r="AO97" s="338"/>
      <c r="AP97" s="338"/>
      <c r="AQ97" s="341">
        <v>4</v>
      </c>
      <c r="AR97" s="341">
        <v>16</v>
      </c>
      <c r="AS97" s="342">
        <v>28</v>
      </c>
    </row>
    <row r="98" spans="1:45" ht="15" customHeight="1">
      <c r="A98" s="336"/>
      <c r="B98" s="337">
        <v>3</v>
      </c>
      <c r="C98" s="338"/>
      <c r="D98" s="338"/>
      <c r="E98" s="338"/>
      <c r="F98" s="341">
        <v>5</v>
      </c>
      <c r="G98" s="341">
        <v>17</v>
      </c>
      <c r="H98" s="342">
        <v>29</v>
      </c>
      <c r="I98" s="337">
        <v>3</v>
      </c>
      <c r="J98" s="338"/>
      <c r="K98" s="338"/>
      <c r="L98" s="338"/>
      <c r="M98" s="341">
        <v>5</v>
      </c>
      <c r="N98" s="341">
        <v>17</v>
      </c>
      <c r="O98" s="342">
        <v>29</v>
      </c>
      <c r="P98" s="331"/>
      <c r="Q98" s="337">
        <v>3</v>
      </c>
      <c r="R98" s="338"/>
      <c r="S98" s="338"/>
      <c r="T98" s="338"/>
      <c r="U98" s="341">
        <v>5</v>
      </c>
      <c r="V98" s="341">
        <v>17</v>
      </c>
      <c r="W98" s="342">
        <v>29</v>
      </c>
      <c r="X98" s="337">
        <v>3</v>
      </c>
      <c r="Y98" s="338"/>
      <c r="Z98" s="338"/>
      <c r="AA98" s="338"/>
      <c r="AB98" s="341">
        <v>5</v>
      </c>
      <c r="AC98" s="341">
        <v>17</v>
      </c>
      <c r="AD98" s="342">
        <v>29</v>
      </c>
      <c r="AE98" s="331"/>
      <c r="AF98" s="337">
        <v>3</v>
      </c>
      <c r="AG98" s="338"/>
      <c r="AH98" s="338"/>
      <c r="AI98" s="338"/>
      <c r="AJ98" s="341">
        <v>5</v>
      </c>
      <c r="AK98" s="341">
        <v>17</v>
      </c>
      <c r="AL98" s="342">
        <v>29</v>
      </c>
      <c r="AM98" s="337">
        <v>3</v>
      </c>
      <c r="AN98" s="338"/>
      <c r="AO98" s="338"/>
      <c r="AP98" s="338"/>
      <c r="AQ98" s="341">
        <v>5</v>
      </c>
      <c r="AR98" s="341">
        <v>17</v>
      </c>
      <c r="AS98" s="342">
        <v>29</v>
      </c>
    </row>
    <row r="99" spans="1:45" ht="15" customHeight="1">
      <c r="A99" s="336"/>
      <c r="B99" s="337"/>
      <c r="C99" s="343"/>
      <c r="D99" s="338"/>
      <c r="E99" s="338"/>
      <c r="F99" s="341">
        <v>6</v>
      </c>
      <c r="G99" s="341">
        <v>18</v>
      </c>
      <c r="H99" s="342">
        <v>30</v>
      </c>
      <c r="I99" s="337"/>
      <c r="J99" s="343"/>
      <c r="K99" s="338"/>
      <c r="L99" s="338"/>
      <c r="M99" s="341">
        <v>6</v>
      </c>
      <c r="N99" s="341">
        <v>18</v>
      </c>
      <c r="O99" s="342">
        <v>30</v>
      </c>
      <c r="P99" s="331"/>
      <c r="Q99" s="337"/>
      <c r="R99" s="343"/>
      <c r="S99" s="338"/>
      <c r="T99" s="338"/>
      <c r="U99" s="341">
        <v>6</v>
      </c>
      <c r="V99" s="341">
        <v>18</v>
      </c>
      <c r="W99" s="342">
        <v>30</v>
      </c>
      <c r="X99" s="337"/>
      <c r="Y99" s="343"/>
      <c r="Z99" s="338"/>
      <c r="AA99" s="338"/>
      <c r="AB99" s="341">
        <v>6</v>
      </c>
      <c r="AC99" s="341">
        <v>18</v>
      </c>
      <c r="AD99" s="342">
        <v>30</v>
      </c>
      <c r="AE99" s="331"/>
      <c r="AF99" s="337"/>
      <c r="AG99" s="343"/>
      <c r="AH99" s="338"/>
      <c r="AI99" s="338"/>
      <c r="AJ99" s="341">
        <v>6</v>
      </c>
      <c r="AK99" s="341">
        <v>18</v>
      </c>
      <c r="AL99" s="342">
        <v>30</v>
      </c>
      <c r="AM99" s="337"/>
      <c r="AN99" s="343"/>
      <c r="AO99" s="338"/>
      <c r="AP99" s="338"/>
      <c r="AQ99" s="341">
        <v>6</v>
      </c>
      <c r="AR99" s="341">
        <v>18</v>
      </c>
      <c r="AS99" s="342">
        <v>30</v>
      </c>
    </row>
    <row r="100" spans="1:45" ht="15" customHeight="1">
      <c r="A100" s="336"/>
      <c r="B100" s="337">
        <v>4</v>
      </c>
      <c r="C100" s="338"/>
      <c r="D100" s="338"/>
      <c r="E100" s="338"/>
      <c r="F100" s="341">
        <v>7</v>
      </c>
      <c r="G100" s="341">
        <v>19</v>
      </c>
      <c r="H100" s="342">
        <v>31</v>
      </c>
      <c r="I100" s="337">
        <v>4</v>
      </c>
      <c r="J100" s="338"/>
      <c r="K100" s="338"/>
      <c r="L100" s="338"/>
      <c r="M100" s="341">
        <v>7</v>
      </c>
      <c r="N100" s="341">
        <v>19</v>
      </c>
      <c r="O100" s="342">
        <v>31</v>
      </c>
      <c r="P100" s="331"/>
      <c r="Q100" s="337">
        <v>4</v>
      </c>
      <c r="R100" s="338"/>
      <c r="S100" s="338"/>
      <c r="T100" s="338"/>
      <c r="U100" s="341">
        <v>7</v>
      </c>
      <c r="V100" s="341">
        <v>19</v>
      </c>
      <c r="W100" s="342">
        <v>31</v>
      </c>
      <c r="X100" s="337">
        <v>4</v>
      </c>
      <c r="Y100" s="338"/>
      <c r="Z100" s="338"/>
      <c r="AA100" s="338"/>
      <c r="AB100" s="341">
        <v>7</v>
      </c>
      <c r="AC100" s="341">
        <v>19</v>
      </c>
      <c r="AD100" s="342">
        <v>31</v>
      </c>
      <c r="AE100" s="331"/>
      <c r="AF100" s="337">
        <v>4</v>
      </c>
      <c r="AG100" s="338"/>
      <c r="AH100" s="338"/>
      <c r="AI100" s="338"/>
      <c r="AJ100" s="341">
        <v>7</v>
      </c>
      <c r="AK100" s="341">
        <v>19</v>
      </c>
      <c r="AL100" s="342">
        <v>31</v>
      </c>
      <c r="AM100" s="337">
        <v>4</v>
      </c>
      <c r="AN100" s="338"/>
      <c r="AO100" s="338"/>
      <c r="AP100" s="338"/>
      <c r="AQ100" s="341">
        <v>7</v>
      </c>
      <c r="AR100" s="341">
        <v>19</v>
      </c>
      <c r="AS100" s="342">
        <v>31</v>
      </c>
    </row>
    <row r="101" spans="1:45" ht="15" customHeight="1">
      <c r="A101" s="336"/>
      <c r="B101" s="337"/>
      <c r="C101" s="343"/>
      <c r="D101" s="338"/>
      <c r="E101" s="338"/>
      <c r="F101" s="341">
        <v>8</v>
      </c>
      <c r="G101" s="341">
        <v>20</v>
      </c>
      <c r="H101" s="342">
        <v>32</v>
      </c>
      <c r="I101" s="337"/>
      <c r="J101" s="343"/>
      <c r="K101" s="338"/>
      <c r="L101" s="338"/>
      <c r="M101" s="341">
        <v>8</v>
      </c>
      <c r="N101" s="341">
        <v>20</v>
      </c>
      <c r="O101" s="342">
        <v>32</v>
      </c>
      <c r="P101" s="331"/>
      <c r="Q101" s="337"/>
      <c r="R101" s="343"/>
      <c r="S101" s="338"/>
      <c r="T101" s="338"/>
      <c r="U101" s="341">
        <v>8</v>
      </c>
      <c r="V101" s="341">
        <v>20</v>
      </c>
      <c r="W101" s="342">
        <v>32</v>
      </c>
      <c r="X101" s="337"/>
      <c r="Y101" s="343"/>
      <c r="Z101" s="338"/>
      <c r="AA101" s="338"/>
      <c r="AB101" s="341">
        <v>8</v>
      </c>
      <c r="AC101" s="341">
        <v>20</v>
      </c>
      <c r="AD101" s="342">
        <v>32</v>
      </c>
      <c r="AE101" s="331"/>
      <c r="AF101" s="337"/>
      <c r="AG101" s="343"/>
      <c r="AH101" s="338"/>
      <c r="AI101" s="338"/>
      <c r="AJ101" s="341">
        <v>8</v>
      </c>
      <c r="AK101" s="341">
        <v>20</v>
      </c>
      <c r="AL101" s="342">
        <v>32</v>
      </c>
      <c r="AM101" s="337"/>
      <c r="AN101" s="343"/>
      <c r="AO101" s="338"/>
      <c r="AP101" s="338"/>
      <c r="AQ101" s="341">
        <v>8</v>
      </c>
      <c r="AR101" s="341">
        <v>20</v>
      </c>
      <c r="AS101" s="342">
        <v>32</v>
      </c>
    </row>
    <row r="102" spans="1:45" ht="15" customHeight="1">
      <c r="A102" s="336"/>
      <c r="B102" s="337">
        <v>5</v>
      </c>
      <c r="C102" s="338"/>
      <c r="D102" s="338"/>
      <c r="E102" s="338"/>
      <c r="F102" s="341">
        <v>9</v>
      </c>
      <c r="G102" s="341">
        <v>21</v>
      </c>
      <c r="H102" s="342">
        <v>33</v>
      </c>
      <c r="I102" s="337">
        <v>5</v>
      </c>
      <c r="J102" s="338"/>
      <c r="K102" s="338"/>
      <c r="L102" s="338"/>
      <c r="M102" s="341">
        <v>9</v>
      </c>
      <c r="N102" s="341">
        <v>21</v>
      </c>
      <c r="O102" s="342">
        <v>33</v>
      </c>
      <c r="P102" s="331"/>
      <c r="Q102" s="337">
        <v>5</v>
      </c>
      <c r="R102" s="338"/>
      <c r="S102" s="338"/>
      <c r="T102" s="338"/>
      <c r="U102" s="341">
        <v>9</v>
      </c>
      <c r="V102" s="341">
        <v>21</v>
      </c>
      <c r="W102" s="342">
        <v>33</v>
      </c>
      <c r="X102" s="337">
        <v>5</v>
      </c>
      <c r="Y102" s="338"/>
      <c r="Z102" s="338"/>
      <c r="AA102" s="338"/>
      <c r="AB102" s="341">
        <v>9</v>
      </c>
      <c r="AC102" s="341">
        <v>21</v>
      </c>
      <c r="AD102" s="342">
        <v>33</v>
      </c>
      <c r="AE102" s="331"/>
      <c r="AF102" s="337">
        <v>5</v>
      </c>
      <c r="AG102" s="338"/>
      <c r="AH102" s="338"/>
      <c r="AI102" s="338"/>
      <c r="AJ102" s="341">
        <v>9</v>
      </c>
      <c r="AK102" s="341">
        <v>21</v>
      </c>
      <c r="AL102" s="342">
        <v>33</v>
      </c>
      <c r="AM102" s="337">
        <v>5</v>
      </c>
      <c r="AN102" s="338"/>
      <c r="AO102" s="338"/>
      <c r="AP102" s="338"/>
      <c r="AQ102" s="341">
        <v>9</v>
      </c>
      <c r="AR102" s="341">
        <v>21</v>
      </c>
      <c r="AS102" s="342">
        <v>33</v>
      </c>
    </row>
    <row r="103" spans="1:45" ht="15" customHeight="1">
      <c r="A103" s="336"/>
      <c r="B103" s="337"/>
      <c r="C103" s="343"/>
      <c r="D103" s="338"/>
      <c r="E103" s="338"/>
      <c r="F103" s="341">
        <v>10</v>
      </c>
      <c r="G103" s="341">
        <v>22</v>
      </c>
      <c r="H103" s="342">
        <v>34</v>
      </c>
      <c r="I103" s="337"/>
      <c r="J103" s="343"/>
      <c r="K103" s="338"/>
      <c r="L103" s="338"/>
      <c r="M103" s="341">
        <v>10</v>
      </c>
      <c r="N103" s="341">
        <v>22</v>
      </c>
      <c r="O103" s="342">
        <v>34</v>
      </c>
      <c r="P103" s="331"/>
      <c r="Q103" s="337"/>
      <c r="R103" s="343"/>
      <c r="S103" s="338"/>
      <c r="T103" s="338"/>
      <c r="U103" s="341">
        <v>10</v>
      </c>
      <c r="V103" s="341">
        <v>22</v>
      </c>
      <c r="W103" s="342">
        <v>34</v>
      </c>
      <c r="X103" s="337"/>
      <c r="Y103" s="343"/>
      <c r="Z103" s="338"/>
      <c r="AA103" s="338"/>
      <c r="AB103" s="341">
        <v>10</v>
      </c>
      <c r="AC103" s="341">
        <v>22</v>
      </c>
      <c r="AD103" s="342">
        <v>34</v>
      </c>
      <c r="AE103" s="331"/>
      <c r="AF103" s="337"/>
      <c r="AG103" s="343"/>
      <c r="AH103" s="338"/>
      <c r="AI103" s="338"/>
      <c r="AJ103" s="341">
        <v>10</v>
      </c>
      <c r="AK103" s="341">
        <v>22</v>
      </c>
      <c r="AL103" s="342">
        <v>34</v>
      </c>
      <c r="AM103" s="337"/>
      <c r="AN103" s="343"/>
      <c r="AO103" s="338"/>
      <c r="AP103" s="338"/>
      <c r="AQ103" s="341">
        <v>10</v>
      </c>
      <c r="AR103" s="341">
        <v>22</v>
      </c>
      <c r="AS103" s="342">
        <v>34</v>
      </c>
    </row>
    <row r="104" spans="1:45" ht="15" customHeight="1">
      <c r="A104" s="336"/>
      <c r="B104" s="337">
        <v>6</v>
      </c>
      <c r="C104" s="338"/>
      <c r="D104" s="338"/>
      <c r="E104" s="338"/>
      <c r="F104" s="341">
        <v>11</v>
      </c>
      <c r="G104" s="341">
        <v>23</v>
      </c>
      <c r="H104" s="342">
        <v>35</v>
      </c>
      <c r="I104" s="337">
        <v>6</v>
      </c>
      <c r="J104" s="338"/>
      <c r="K104" s="338"/>
      <c r="L104" s="338"/>
      <c r="M104" s="341">
        <v>11</v>
      </c>
      <c r="N104" s="341">
        <v>23</v>
      </c>
      <c r="O104" s="342">
        <v>35</v>
      </c>
      <c r="P104" s="331"/>
      <c r="Q104" s="337">
        <v>6</v>
      </c>
      <c r="R104" s="338"/>
      <c r="S104" s="338"/>
      <c r="T104" s="338"/>
      <c r="U104" s="341">
        <v>11</v>
      </c>
      <c r="V104" s="341">
        <v>23</v>
      </c>
      <c r="W104" s="342">
        <v>35</v>
      </c>
      <c r="X104" s="337">
        <v>6</v>
      </c>
      <c r="Y104" s="338"/>
      <c r="Z104" s="338"/>
      <c r="AA104" s="338"/>
      <c r="AB104" s="341">
        <v>11</v>
      </c>
      <c r="AC104" s="341">
        <v>23</v>
      </c>
      <c r="AD104" s="342">
        <v>35</v>
      </c>
      <c r="AE104" s="331"/>
      <c r="AF104" s="337">
        <v>6</v>
      </c>
      <c r="AG104" s="338"/>
      <c r="AH104" s="338"/>
      <c r="AI104" s="338"/>
      <c r="AJ104" s="341">
        <v>11</v>
      </c>
      <c r="AK104" s="341">
        <v>23</v>
      </c>
      <c r="AL104" s="342">
        <v>35</v>
      </c>
      <c r="AM104" s="337">
        <v>6</v>
      </c>
      <c r="AN104" s="338"/>
      <c r="AO104" s="338"/>
      <c r="AP104" s="338"/>
      <c r="AQ104" s="341">
        <v>11</v>
      </c>
      <c r="AR104" s="341">
        <v>23</v>
      </c>
      <c r="AS104" s="342">
        <v>35</v>
      </c>
    </row>
    <row r="105" spans="1:45" ht="15" customHeight="1">
      <c r="A105" s="336"/>
      <c r="B105" s="337"/>
      <c r="C105" s="343"/>
      <c r="D105" s="338"/>
      <c r="E105" s="338"/>
      <c r="F105" s="344">
        <v>12</v>
      </c>
      <c r="G105" s="344">
        <v>24</v>
      </c>
      <c r="H105" s="345">
        <v>36</v>
      </c>
      <c r="I105" s="337"/>
      <c r="J105" s="343"/>
      <c r="K105" s="338"/>
      <c r="L105" s="338"/>
      <c r="M105" s="344">
        <v>12</v>
      </c>
      <c r="N105" s="344">
        <v>24</v>
      </c>
      <c r="O105" s="345">
        <v>36</v>
      </c>
      <c r="P105" s="331"/>
      <c r="Q105" s="337"/>
      <c r="R105" s="343"/>
      <c r="S105" s="338"/>
      <c r="T105" s="338"/>
      <c r="U105" s="344">
        <v>12</v>
      </c>
      <c r="V105" s="344">
        <v>24</v>
      </c>
      <c r="W105" s="345">
        <v>36</v>
      </c>
      <c r="X105" s="337"/>
      <c r="Y105" s="343"/>
      <c r="Z105" s="338"/>
      <c r="AA105" s="338"/>
      <c r="AB105" s="344">
        <v>12</v>
      </c>
      <c r="AC105" s="344">
        <v>24</v>
      </c>
      <c r="AD105" s="345">
        <v>36</v>
      </c>
      <c r="AE105" s="331"/>
      <c r="AF105" s="337"/>
      <c r="AG105" s="343"/>
      <c r="AH105" s="338"/>
      <c r="AI105" s="338"/>
      <c r="AJ105" s="344">
        <v>12</v>
      </c>
      <c r="AK105" s="344">
        <v>24</v>
      </c>
      <c r="AL105" s="345">
        <v>36</v>
      </c>
      <c r="AM105" s="337"/>
      <c r="AN105" s="343"/>
      <c r="AO105" s="338"/>
      <c r="AP105" s="338"/>
      <c r="AQ105" s="344">
        <v>12</v>
      </c>
      <c r="AR105" s="344">
        <v>24</v>
      </c>
      <c r="AS105" s="345">
        <v>36</v>
      </c>
    </row>
    <row r="106" spans="1:45" ht="22.5" customHeight="1">
      <c r="A106" s="331"/>
      <c r="B106" s="346" t="s">
        <v>90</v>
      </c>
      <c r="C106" s="346"/>
      <c r="D106" s="347" t="s">
        <v>91</v>
      </c>
      <c r="E106" s="347"/>
      <c r="F106" s="348"/>
      <c r="G106" s="348"/>
      <c r="H106" s="348"/>
      <c r="I106" s="346" t="s">
        <v>90</v>
      </c>
      <c r="J106" s="346"/>
      <c r="K106" s="347" t="s">
        <v>91</v>
      </c>
      <c r="L106" s="347"/>
      <c r="M106" s="348"/>
      <c r="N106" s="348"/>
      <c r="O106" s="348"/>
      <c r="P106" s="349"/>
      <c r="Q106" s="346" t="s">
        <v>90</v>
      </c>
      <c r="R106" s="346"/>
      <c r="S106" s="347" t="s">
        <v>91</v>
      </c>
      <c r="T106" s="347"/>
      <c r="U106" s="348"/>
      <c r="V106" s="348"/>
      <c r="W106" s="348"/>
      <c r="X106" s="346" t="s">
        <v>90</v>
      </c>
      <c r="Y106" s="346"/>
      <c r="Z106" s="347" t="s">
        <v>91</v>
      </c>
      <c r="AA106" s="347"/>
      <c r="AB106" s="348"/>
      <c r="AC106" s="348"/>
      <c r="AD106" s="348"/>
      <c r="AE106" s="349"/>
      <c r="AF106" s="346" t="s">
        <v>90</v>
      </c>
      <c r="AG106" s="346"/>
      <c r="AH106" s="347" t="s">
        <v>91</v>
      </c>
      <c r="AI106" s="347"/>
      <c r="AJ106" s="348"/>
      <c r="AK106" s="348"/>
      <c r="AL106" s="348"/>
      <c r="AM106" s="346" t="s">
        <v>90</v>
      </c>
      <c r="AN106" s="346"/>
      <c r="AO106" s="347" t="s">
        <v>91</v>
      </c>
      <c r="AP106" s="347"/>
      <c r="AQ106" s="350"/>
      <c r="AR106" s="350"/>
      <c r="AS106" s="350"/>
    </row>
    <row r="107" spans="1:45" ht="7.5" customHeight="1">
      <c r="A107" s="331"/>
      <c r="B107" s="331"/>
      <c r="C107" s="331"/>
      <c r="D107" s="331"/>
      <c r="E107" s="331"/>
      <c r="F107" s="331"/>
      <c r="G107" s="331"/>
      <c r="H107" s="331"/>
      <c r="I107" s="331"/>
      <c r="J107" s="331"/>
      <c r="K107" s="331"/>
      <c r="L107" s="331"/>
      <c r="M107" s="331"/>
      <c r="N107" s="331"/>
      <c r="O107" s="331"/>
      <c r="P107" s="331"/>
      <c r="Q107" s="331"/>
      <c r="R107" s="331"/>
      <c r="S107" s="331"/>
      <c r="T107" s="331"/>
      <c r="U107" s="331"/>
      <c r="V107" s="331"/>
      <c r="W107" s="331"/>
      <c r="X107" s="331"/>
      <c r="Y107" s="331"/>
      <c r="Z107" s="331"/>
      <c r="AA107" s="331"/>
      <c r="AB107" s="331"/>
      <c r="AC107" s="331"/>
      <c r="AD107" s="331"/>
      <c r="AE107" s="331"/>
      <c r="AF107" s="331"/>
      <c r="AG107" s="331"/>
      <c r="AH107" s="331"/>
      <c r="AI107" s="331"/>
      <c r="AJ107" s="331"/>
      <c r="AK107" s="331"/>
      <c r="AL107" s="331"/>
      <c r="AM107" s="331"/>
      <c r="AN107" s="331"/>
      <c r="AO107" s="331"/>
      <c r="AP107" s="331"/>
      <c r="AQ107" s="331"/>
      <c r="AR107" s="331"/>
      <c r="AS107" s="331"/>
    </row>
    <row r="108" spans="1:45" ht="15" customHeight="1">
      <c r="A108" s="351" t="s">
        <v>139</v>
      </c>
      <c r="B108" s="352"/>
      <c r="C108" s="352"/>
      <c r="D108" s="352"/>
      <c r="E108" s="352"/>
      <c r="F108" s="353" t="s">
        <v>96</v>
      </c>
      <c r="G108" s="353"/>
      <c r="H108" s="353" t="s">
        <v>48</v>
      </c>
      <c r="I108" s="353" t="s">
        <v>97</v>
      </c>
      <c r="J108" s="353"/>
      <c r="K108" s="321"/>
      <c r="L108" s="354" t="s">
        <v>140</v>
      </c>
      <c r="M108" s="354"/>
      <c r="N108" s="354"/>
      <c r="O108" s="354"/>
      <c r="P108" s="354"/>
      <c r="Q108" s="355"/>
      <c r="R108" s="355"/>
      <c r="S108" s="355"/>
      <c r="T108" s="355"/>
      <c r="U108" s="355"/>
      <c r="V108" s="355"/>
      <c r="W108" s="355"/>
      <c r="X108" s="355"/>
      <c r="Y108" s="355"/>
      <c r="Z108" s="355"/>
      <c r="AA108" s="355"/>
      <c r="AB108" s="355"/>
      <c r="AC108" s="355"/>
      <c r="AD108" s="355"/>
      <c r="AE108" s="355"/>
      <c r="AF108" s="355"/>
      <c r="AG108" s="355"/>
      <c r="AH108" s="355"/>
      <c r="AI108" s="355"/>
      <c r="AJ108" s="355"/>
      <c r="AK108" s="355"/>
      <c r="AL108" s="355"/>
      <c r="AM108" s="355"/>
      <c r="AN108" s="355"/>
      <c r="AO108" s="326" t="s">
        <v>48</v>
      </c>
      <c r="AP108" s="326"/>
      <c r="AQ108" s="326"/>
      <c r="AR108" s="326"/>
      <c r="AS108" s="326"/>
    </row>
    <row r="109" spans="1:45" ht="16.5" customHeight="1">
      <c r="A109" s="352"/>
      <c r="B109" s="357" t="s">
        <v>141</v>
      </c>
      <c r="C109" s="357"/>
      <c r="D109" s="357"/>
      <c r="E109" s="357"/>
      <c r="F109" s="358"/>
      <c r="G109" s="358"/>
      <c r="H109" s="359" t="s">
        <v>48</v>
      </c>
      <c r="I109" s="358"/>
      <c r="J109" s="358"/>
      <c r="K109" s="360"/>
      <c r="L109" s="354"/>
      <c r="M109" s="354"/>
      <c r="N109" s="354"/>
      <c r="O109" s="354"/>
      <c r="P109" s="354"/>
      <c r="Q109" s="355"/>
      <c r="R109" s="355"/>
      <c r="S109" s="355"/>
      <c r="T109" s="355"/>
      <c r="U109" s="355"/>
      <c r="V109" s="355"/>
      <c r="W109" s="355"/>
      <c r="X109" s="355"/>
      <c r="Y109" s="355"/>
      <c r="Z109" s="355"/>
      <c r="AA109" s="355"/>
      <c r="AB109" s="355"/>
      <c r="AC109" s="355"/>
      <c r="AD109" s="355"/>
      <c r="AE109" s="355"/>
      <c r="AF109" s="355"/>
      <c r="AG109" s="355"/>
      <c r="AH109" s="355"/>
      <c r="AI109" s="355"/>
      <c r="AJ109" s="355"/>
      <c r="AK109" s="355"/>
      <c r="AL109" s="355"/>
      <c r="AM109" s="355"/>
      <c r="AN109" s="355"/>
      <c r="AO109" s="326"/>
      <c r="AP109" s="326"/>
      <c r="AQ109" s="326"/>
      <c r="AR109" s="326"/>
      <c r="AS109" s="326"/>
    </row>
    <row r="110" spans="1:45" ht="15.75" customHeight="1">
      <c r="A110" s="352"/>
      <c r="B110" s="357" t="s">
        <v>142</v>
      </c>
      <c r="C110" s="357"/>
      <c r="D110" s="357"/>
      <c r="E110" s="357"/>
      <c r="F110" s="358"/>
      <c r="G110" s="358"/>
      <c r="H110" s="359" t="s">
        <v>48</v>
      </c>
      <c r="I110" s="358"/>
      <c r="J110" s="358"/>
      <c r="K110" s="360"/>
      <c r="L110" s="361" t="s">
        <v>143</v>
      </c>
      <c r="M110" s="361"/>
      <c r="N110" s="361"/>
      <c r="O110" s="361"/>
      <c r="P110" s="361"/>
      <c r="Q110" s="361"/>
      <c r="R110" s="361"/>
      <c r="S110" s="361"/>
      <c r="T110" s="361"/>
      <c r="U110" s="361"/>
      <c r="V110" s="361"/>
      <c r="W110" s="361" t="s">
        <v>144</v>
      </c>
      <c r="X110" s="361"/>
      <c r="Y110" s="361"/>
      <c r="Z110" s="361"/>
      <c r="AA110" s="361"/>
      <c r="AB110" s="361"/>
      <c r="AC110" s="361"/>
      <c r="AD110" s="361"/>
      <c r="AE110" s="361"/>
      <c r="AF110" s="361"/>
      <c r="AG110" s="361"/>
      <c r="AH110" s="362"/>
      <c r="AI110" s="361" t="s">
        <v>145</v>
      </c>
      <c r="AJ110" s="361"/>
      <c r="AK110" s="361"/>
      <c r="AL110" s="361"/>
      <c r="AM110" s="361"/>
      <c r="AN110" s="361"/>
      <c r="AO110" s="361"/>
      <c r="AP110" s="361"/>
      <c r="AQ110" s="361"/>
      <c r="AR110" s="361"/>
      <c r="AS110" s="361"/>
    </row>
    <row r="111" spans="1:45" ht="15.75" customHeight="1">
      <c r="A111" s="352"/>
      <c r="B111" s="357" t="s">
        <v>146</v>
      </c>
      <c r="C111" s="357"/>
      <c r="D111" s="357"/>
      <c r="E111" s="357"/>
      <c r="F111" s="363"/>
      <c r="G111" s="363"/>
      <c r="H111" s="364" t="s">
        <v>48</v>
      </c>
      <c r="I111" s="363"/>
      <c r="J111" s="363"/>
      <c r="K111" s="321"/>
      <c r="L111" s="365"/>
      <c r="M111" s="365"/>
      <c r="N111" s="365"/>
      <c r="O111" s="365"/>
      <c r="P111" s="365"/>
      <c r="Q111" s="365"/>
      <c r="R111" s="365"/>
      <c r="S111" s="365"/>
      <c r="T111" s="365"/>
      <c r="U111" s="365"/>
      <c r="V111" s="365"/>
      <c r="W111" s="365"/>
      <c r="X111" s="365"/>
      <c r="Y111" s="365"/>
      <c r="Z111" s="365"/>
      <c r="AA111" s="365"/>
      <c r="AB111" s="365"/>
      <c r="AC111" s="365"/>
      <c r="AD111" s="365"/>
      <c r="AE111" s="365"/>
      <c r="AF111" s="365"/>
      <c r="AG111" s="365"/>
      <c r="AH111" s="366"/>
      <c r="AI111" s="365"/>
      <c r="AJ111" s="365"/>
      <c r="AK111" s="365"/>
      <c r="AL111" s="365"/>
      <c r="AM111" s="365"/>
      <c r="AN111" s="365"/>
      <c r="AO111" s="365"/>
      <c r="AP111" s="365"/>
      <c r="AQ111" s="365"/>
      <c r="AR111" s="365"/>
      <c r="AS111" s="365"/>
    </row>
    <row r="112" spans="1:45" ht="15.75" customHeight="1">
      <c r="A112" s="357" t="s">
        <v>40</v>
      </c>
      <c r="B112" s="357"/>
      <c r="C112" s="357"/>
      <c r="D112" s="357"/>
      <c r="E112" s="357"/>
      <c r="F112" s="358"/>
      <c r="G112" s="358"/>
      <c r="H112" s="359" t="s">
        <v>48</v>
      </c>
      <c r="I112" s="358"/>
      <c r="J112" s="358"/>
      <c r="K112" s="321"/>
      <c r="L112" s="365"/>
      <c r="M112" s="365"/>
      <c r="N112" s="365"/>
      <c r="O112" s="365"/>
      <c r="P112" s="365"/>
      <c r="Q112" s="365"/>
      <c r="R112" s="365"/>
      <c r="S112" s="365"/>
      <c r="T112" s="365"/>
      <c r="U112" s="365"/>
      <c r="V112" s="365"/>
      <c r="W112" s="365"/>
      <c r="X112" s="365"/>
      <c r="Y112" s="365"/>
      <c r="Z112" s="365"/>
      <c r="AA112" s="365"/>
      <c r="AB112" s="365"/>
      <c r="AC112" s="365"/>
      <c r="AD112" s="365"/>
      <c r="AE112" s="365"/>
      <c r="AF112" s="365"/>
      <c r="AG112" s="365"/>
      <c r="AH112" s="366"/>
      <c r="AI112" s="365"/>
      <c r="AJ112" s="365"/>
      <c r="AK112" s="365"/>
      <c r="AL112" s="365"/>
      <c r="AM112" s="365"/>
      <c r="AN112" s="365"/>
      <c r="AO112" s="365"/>
      <c r="AP112" s="365"/>
      <c r="AQ112" s="365"/>
      <c r="AR112" s="365"/>
      <c r="AS112" s="365"/>
    </row>
    <row r="113" spans="1:45" ht="15.75" customHeight="1">
      <c r="A113" s="315" t="s">
        <v>132</v>
      </c>
      <c r="B113" s="316"/>
      <c r="C113" s="317"/>
      <c r="D113" s="318" t="str">
        <f>'(7) vstupní data'!$H$24</f>
        <v>Český pohár          25.- 26.2014         starší žákyně</v>
      </c>
      <c r="E113" s="319"/>
      <c r="F113" s="319"/>
      <c r="G113" s="319"/>
      <c r="H113" s="319"/>
      <c r="I113" s="319"/>
      <c r="J113" s="319"/>
      <c r="K113" s="319"/>
      <c r="L113" s="319"/>
      <c r="M113" s="319"/>
      <c r="N113" s="319"/>
      <c r="O113" s="319"/>
      <c r="P113" s="319"/>
      <c r="Q113" s="319"/>
      <c r="R113" s="319"/>
      <c r="S113" s="319"/>
      <c r="T113" s="319"/>
      <c r="U113" s="319"/>
      <c r="V113" s="319"/>
      <c r="W113" s="319"/>
      <c r="X113" s="319"/>
      <c r="Y113" s="319"/>
      <c r="Z113" s="319"/>
      <c r="AA113" s="319"/>
      <c r="AB113" s="319"/>
      <c r="AC113" s="319"/>
      <c r="AD113" s="319"/>
      <c r="AE113" s="319"/>
      <c r="AF113" s="320"/>
      <c r="AG113" s="321"/>
      <c r="AH113" s="321"/>
      <c r="AI113" s="321"/>
      <c r="AJ113" s="321"/>
      <c r="AK113" s="321"/>
      <c r="AL113" s="318" t="s">
        <v>133</v>
      </c>
      <c r="AM113" s="318"/>
      <c r="AN113" s="322" t="str">
        <f>'(7) vstupní data'!$B$11</f>
        <v>3.skupina</v>
      </c>
      <c r="AO113" s="322"/>
      <c r="AP113" s="322"/>
      <c r="AQ113" s="322"/>
      <c r="AR113" s="322"/>
      <c r="AS113" s="322"/>
    </row>
    <row r="114" spans="1:45" ht="16.5" customHeight="1">
      <c r="A114" s="315" t="s">
        <v>134</v>
      </c>
      <c r="B114" s="316"/>
      <c r="C114" s="317"/>
      <c r="D114" s="318" t="str">
        <f>CONCATENATE('(7) vstupní data'!$B$1,", ",'(7) vstupní data'!$B$3)</f>
        <v>TJ Orion Praha, ZŠ Mráčkova 3090 Praha 12</v>
      </c>
      <c r="E114" s="319"/>
      <c r="F114" s="319"/>
      <c r="G114" s="319"/>
      <c r="H114" s="319"/>
      <c r="I114" s="319"/>
      <c r="J114" s="319"/>
      <c r="K114" s="319"/>
      <c r="L114" s="319"/>
      <c r="M114" s="319"/>
      <c r="N114" s="319"/>
      <c r="O114" s="319"/>
      <c r="P114" s="319"/>
      <c r="Q114" s="319"/>
      <c r="R114" s="319"/>
      <c r="S114" s="319"/>
      <c r="T114" s="319"/>
      <c r="U114" s="319"/>
      <c r="V114" s="319"/>
      <c r="W114" s="319"/>
      <c r="X114" s="319"/>
      <c r="Y114" s="319"/>
      <c r="Z114" s="319"/>
      <c r="AA114" s="319"/>
      <c r="AB114" s="319"/>
      <c r="AC114" s="319"/>
      <c r="AD114" s="319"/>
      <c r="AE114" s="319"/>
      <c r="AF114" s="320"/>
      <c r="AG114" s="321"/>
      <c r="AH114" s="321"/>
      <c r="AI114" s="321"/>
      <c r="AJ114" s="321"/>
      <c r="AK114" s="321"/>
      <c r="AL114" s="321"/>
      <c r="AM114" s="321"/>
      <c r="AN114" s="321"/>
      <c r="AO114" s="321"/>
      <c r="AP114" s="321"/>
      <c r="AQ114" s="321"/>
      <c r="AR114" s="321"/>
      <c r="AS114" s="321"/>
    </row>
    <row r="115" spans="1:45" ht="15.75" customHeight="1">
      <c r="A115" s="323"/>
      <c r="B115" s="323"/>
      <c r="C115" s="324"/>
      <c r="D115" s="324"/>
      <c r="E115" s="324"/>
      <c r="F115" s="324"/>
      <c r="G115" s="324"/>
      <c r="H115" s="324"/>
      <c r="I115" s="324"/>
      <c r="J115" s="324"/>
      <c r="K115" s="324"/>
      <c r="L115" s="324"/>
      <c r="M115" s="324"/>
      <c r="N115" s="324"/>
      <c r="O115" s="324"/>
      <c r="P115" s="324"/>
      <c r="Q115" s="324"/>
      <c r="R115" s="324"/>
      <c r="S115" s="324"/>
      <c r="T115" s="324"/>
      <c r="U115" s="324"/>
      <c r="V115" s="324"/>
      <c r="W115" s="324"/>
      <c r="X115" s="324"/>
      <c r="Y115" s="324"/>
      <c r="Z115" s="324"/>
      <c r="AA115" s="324"/>
      <c r="AB115" s="324"/>
      <c r="AC115" s="324"/>
      <c r="AD115" s="324"/>
      <c r="AE115" s="324"/>
      <c r="AF115" s="321"/>
      <c r="AG115" s="321"/>
      <c r="AH115" s="321"/>
      <c r="AI115" s="321"/>
      <c r="AJ115" s="321"/>
      <c r="AK115" s="321"/>
      <c r="AL115" s="321"/>
      <c r="AM115" s="321"/>
      <c r="AN115" s="325" t="s">
        <v>135</v>
      </c>
      <c r="AO115" s="325"/>
      <c r="AP115" s="325"/>
      <c r="AQ115" s="325"/>
      <c r="AR115" s="326">
        <v>5</v>
      </c>
      <c r="AS115" s="326"/>
    </row>
    <row r="116" spans="1:45" ht="16.5" customHeight="1">
      <c r="A116" s="327" t="s">
        <v>136</v>
      </c>
      <c r="B116" s="327"/>
      <c r="C116" s="327"/>
      <c r="D116" s="327"/>
      <c r="E116" s="327"/>
      <c r="F116" s="328" t="s">
        <v>137</v>
      </c>
      <c r="G116" s="328"/>
      <c r="H116" s="329" t="str">
        <f>VLOOKUP(AR115,'(7) vstupní data'!$H$2:$P$29,2,0)</f>
        <v>TJ Kralupy</v>
      </c>
      <c r="I116" s="329"/>
      <c r="J116" s="329"/>
      <c r="K116" s="329"/>
      <c r="L116" s="329"/>
      <c r="M116" s="329"/>
      <c r="N116" s="329"/>
      <c r="O116" s="329"/>
      <c r="P116" s="329"/>
      <c r="Q116" s="329"/>
      <c r="R116" s="329"/>
      <c r="S116" s="329"/>
      <c r="T116" s="329"/>
      <c r="U116" s="329"/>
      <c r="V116" s="329"/>
      <c r="W116" s="330" t="s">
        <v>138</v>
      </c>
      <c r="X116" s="330"/>
      <c r="Y116" s="329" t="str">
        <f>VLOOKUP(AR115,'(7) vstupní data'!$H$2:$P$29,6,0)</f>
        <v>SK TO Duchcov</v>
      </c>
      <c r="Z116" s="329"/>
      <c r="AA116" s="329"/>
      <c r="AB116" s="329"/>
      <c r="AC116" s="329"/>
      <c r="AD116" s="329"/>
      <c r="AE116" s="329"/>
      <c r="AF116" s="329"/>
      <c r="AG116" s="329"/>
      <c r="AH116" s="329"/>
      <c r="AI116" s="329"/>
      <c r="AJ116" s="329"/>
      <c r="AK116" s="329"/>
      <c r="AL116" s="329"/>
      <c r="AM116" s="329"/>
      <c r="AN116" s="325"/>
      <c r="AO116" s="325"/>
      <c r="AP116" s="325"/>
      <c r="AQ116" s="325"/>
      <c r="AR116" s="326"/>
      <c r="AS116" s="326"/>
    </row>
    <row r="117" spans="1:45" ht="7.5" customHeight="1">
      <c r="A117" s="331"/>
      <c r="B117" s="331"/>
      <c r="C117" s="331"/>
      <c r="D117" s="331"/>
      <c r="E117" s="331"/>
      <c r="F117" s="331"/>
      <c r="G117" s="331"/>
      <c r="H117" s="331"/>
      <c r="I117" s="331"/>
      <c r="J117" s="331"/>
      <c r="K117" s="331"/>
      <c r="L117" s="331"/>
      <c r="M117" s="331"/>
      <c r="N117" s="331"/>
      <c r="O117" s="331"/>
      <c r="P117" s="331"/>
      <c r="Q117" s="331"/>
      <c r="R117" s="331"/>
      <c r="S117" s="331"/>
      <c r="T117" s="331"/>
      <c r="U117" s="331"/>
      <c r="V117" s="331"/>
      <c r="W117" s="331"/>
      <c r="X117" s="331"/>
      <c r="Y117" s="331"/>
      <c r="Z117" s="331"/>
      <c r="AA117" s="331"/>
      <c r="AB117" s="331"/>
      <c r="AC117" s="331"/>
      <c r="AD117" s="331"/>
      <c r="AE117" s="331"/>
      <c r="AF117" s="331"/>
      <c r="AG117" s="331"/>
      <c r="AH117" s="331"/>
      <c r="AI117" s="331"/>
      <c r="AJ117" s="331"/>
      <c r="AK117" s="331"/>
      <c r="AL117" s="331"/>
      <c r="AM117" s="331"/>
      <c r="AN117" s="331"/>
      <c r="AO117" s="331"/>
      <c r="AP117" s="331"/>
      <c r="AQ117" s="331"/>
      <c r="AR117" s="331"/>
      <c r="AS117" s="331"/>
    </row>
    <row r="118" spans="1:45" ht="15.75" customHeight="1">
      <c r="A118" s="331"/>
      <c r="B118" s="332" t="s">
        <v>79</v>
      </c>
      <c r="C118" s="332"/>
      <c r="D118" s="332"/>
      <c r="E118" s="332"/>
      <c r="F118" s="332"/>
      <c r="G118" s="332"/>
      <c r="H118" s="332"/>
      <c r="I118" s="332"/>
      <c r="J118" s="332"/>
      <c r="K118" s="332"/>
      <c r="L118" s="332"/>
      <c r="M118" s="332"/>
      <c r="N118" s="332"/>
      <c r="O118" s="332"/>
      <c r="P118" s="331"/>
      <c r="Q118" s="332" t="s">
        <v>80</v>
      </c>
      <c r="R118" s="332"/>
      <c r="S118" s="332"/>
      <c r="T118" s="332"/>
      <c r="U118" s="332"/>
      <c r="V118" s="332"/>
      <c r="W118" s="332"/>
      <c r="X118" s="332"/>
      <c r="Y118" s="332"/>
      <c r="Z118" s="332"/>
      <c r="AA118" s="332"/>
      <c r="AB118" s="332"/>
      <c r="AC118" s="332"/>
      <c r="AD118" s="332"/>
      <c r="AE118" s="331"/>
      <c r="AF118" s="332" t="s">
        <v>81</v>
      </c>
      <c r="AG118" s="332"/>
      <c r="AH118" s="332"/>
      <c r="AI118" s="332"/>
      <c r="AJ118" s="332"/>
      <c r="AK118" s="332"/>
      <c r="AL118" s="332"/>
      <c r="AM118" s="332"/>
      <c r="AN118" s="332"/>
      <c r="AO118" s="332"/>
      <c r="AP118" s="332"/>
      <c r="AQ118" s="332"/>
      <c r="AR118" s="332"/>
      <c r="AS118" s="332"/>
    </row>
    <row r="119" spans="1:45" ht="15" customHeight="1">
      <c r="A119" s="333"/>
      <c r="B119" s="334" t="s">
        <v>84</v>
      </c>
      <c r="C119" s="334"/>
      <c r="D119" s="334"/>
      <c r="E119" s="334"/>
      <c r="F119" s="334"/>
      <c r="G119" s="334"/>
      <c r="H119" s="334"/>
      <c r="I119" s="334" t="s">
        <v>85</v>
      </c>
      <c r="J119" s="334"/>
      <c r="K119" s="334"/>
      <c r="L119" s="334"/>
      <c r="M119" s="334"/>
      <c r="N119" s="334"/>
      <c r="O119" s="334"/>
      <c r="P119" s="331"/>
      <c r="Q119" s="334" t="s">
        <v>84</v>
      </c>
      <c r="R119" s="334"/>
      <c r="S119" s="334"/>
      <c r="T119" s="334"/>
      <c r="U119" s="334"/>
      <c r="V119" s="334"/>
      <c r="W119" s="334"/>
      <c r="X119" s="334" t="s">
        <v>85</v>
      </c>
      <c r="Y119" s="334"/>
      <c r="Z119" s="334"/>
      <c r="AA119" s="334"/>
      <c r="AB119" s="334"/>
      <c r="AC119" s="334"/>
      <c r="AD119" s="334"/>
      <c r="AE119" s="331"/>
      <c r="AF119" s="334" t="s">
        <v>84</v>
      </c>
      <c r="AG119" s="334"/>
      <c r="AH119" s="334"/>
      <c r="AI119" s="334"/>
      <c r="AJ119" s="334"/>
      <c r="AK119" s="334"/>
      <c r="AL119" s="334"/>
      <c r="AM119" s="334" t="s">
        <v>85</v>
      </c>
      <c r="AN119" s="334"/>
      <c r="AO119" s="334"/>
      <c r="AP119" s="334"/>
      <c r="AQ119" s="334"/>
      <c r="AR119" s="334"/>
      <c r="AS119" s="334"/>
    </row>
    <row r="120" spans="1:45" ht="15" customHeight="1">
      <c r="A120" s="333"/>
      <c r="B120" s="335" t="s">
        <v>86</v>
      </c>
      <c r="C120" s="335"/>
      <c r="D120" s="335"/>
      <c r="E120" s="335"/>
      <c r="F120" s="335"/>
      <c r="G120" s="335"/>
      <c r="H120" s="335"/>
      <c r="I120" s="335" t="s">
        <v>86</v>
      </c>
      <c r="J120" s="335"/>
      <c r="K120" s="335"/>
      <c r="L120" s="335"/>
      <c r="M120" s="335"/>
      <c r="N120" s="335"/>
      <c r="O120" s="335"/>
      <c r="P120" s="331"/>
      <c r="Q120" s="335" t="s">
        <v>86</v>
      </c>
      <c r="R120" s="335"/>
      <c r="S120" s="335"/>
      <c r="T120" s="335"/>
      <c r="U120" s="335"/>
      <c r="V120" s="335"/>
      <c r="W120" s="335"/>
      <c r="X120" s="335" t="s">
        <v>86</v>
      </c>
      <c r="Y120" s="335"/>
      <c r="Z120" s="335"/>
      <c r="AA120" s="335"/>
      <c r="AB120" s="335"/>
      <c r="AC120" s="335"/>
      <c r="AD120" s="335"/>
      <c r="AE120" s="331"/>
      <c r="AF120" s="335" t="s">
        <v>86</v>
      </c>
      <c r="AG120" s="335"/>
      <c r="AH120" s="335"/>
      <c r="AI120" s="335"/>
      <c r="AJ120" s="335"/>
      <c r="AK120" s="335"/>
      <c r="AL120" s="335"/>
      <c r="AM120" s="335" t="s">
        <v>86</v>
      </c>
      <c r="AN120" s="335"/>
      <c r="AO120" s="335"/>
      <c r="AP120" s="335"/>
      <c r="AQ120" s="335"/>
      <c r="AR120" s="335"/>
      <c r="AS120" s="335"/>
    </row>
    <row r="121" spans="1:45" ht="15" customHeight="1">
      <c r="A121" s="336" t="s">
        <v>87</v>
      </c>
      <c r="B121" s="337">
        <v>1</v>
      </c>
      <c r="C121" s="338"/>
      <c r="D121" s="338"/>
      <c r="E121" s="338"/>
      <c r="F121" s="339">
        <v>1</v>
      </c>
      <c r="G121" s="339">
        <v>13</v>
      </c>
      <c r="H121" s="340">
        <v>25</v>
      </c>
      <c r="I121" s="337">
        <v>1</v>
      </c>
      <c r="J121" s="338"/>
      <c r="K121" s="338"/>
      <c r="L121" s="338"/>
      <c r="M121" s="339">
        <v>1</v>
      </c>
      <c r="N121" s="339">
        <v>13</v>
      </c>
      <c r="O121" s="340">
        <v>25</v>
      </c>
      <c r="P121" s="331"/>
      <c r="Q121" s="337">
        <v>1</v>
      </c>
      <c r="R121" s="338"/>
      <c r="S121" s="338"/>
      <c r="T121" s="338"/>
      <c r="U121" s="339">
        <v>1</v>
      </c>
      <c r="V121" s="339">
        <v>13</v>
      </c>
      <c r="W121" s="340">
        <v>25</v>
      </c>
      <c r="X121" s="337">
        <v>1</v>
      </c>
      <c r="Y121" s="338"/>
      <c r="Z121" s="338"/>
      <c r="AA121" s="338"/>
      <c r="AB121" s="339">
        <v>1</v>
      </c>
      <c r="AC121" s="339">
        <v>13</v>
      </c>
      <c r="AD121" s="340">
        <v>25</v>
      </c>
      <c r="AE121" s="331"/>
      <c r="AF121" s="337">
        <v>1</v>
      </c>
      <c r="AG121" s="338"/>
      <c r="AH121" s="338"/>
      <c r="AI121" s="338"/>
      <c r="AJ121" s="339">
        <v>1</v>
      </c>
      <c r="AK121" s="339">
        <v>13</v>
      </c>
      <c r="AL121" s="340">
        <v>25</v>
      </c>
      <c r="AM121" s="337">
        <v>1</v>
      </c>
      <c r="AN121" s="338"/>
      <c r="AO121" s="338"/>
      <c r="AP121" s="338"/>
      <c r="AQ121" s="339">
        <v>1</v>
      </c>
      <c r="AR121" s="339">
        <v>13</v>
      </c>
      <c r="AS121" s="340">
        <v>25</v>
      </c>
    </row>
    <row r="122" spans="1:45" ht="15" customHeight="1">
      <c r="A122" s="336"/>
      <c r="B122" s="337"/>
      <c r="C122" s="338"/>
      <c r="D122" s="338"/>
      <c r="E122" s="338"/>
      <c r="F122" s="341">
        <v>2</v>
      </c>
      <c r="G122" s="341">
        <v>14</v>
      </c>
      <c r="H122" s="342">
        <v>26</v>
      </c>
      <c r="I122" s="337"/>
      <c r="J122" s="338"/>
      <c r="K122" s="338"/>
      <c r="L122" s="338"/>
      <c r="M122" s="341">
        <v>2</v>
      </c>
      <c r="N122" s="341">
        <v>14</v>
      </c>
      <c r="O122" s="342">
        <v>26</v>
      </c>
      <c r="P122" s="331"/>
      <c r="Q122" s="337"/>
      <c r="R122" s="338"/>
      <c r="S122" s="338"/>
      <c r="T122" s="338"/>
      <c r="U122" s="341">
        <v>2</v>
      </c>
      <c r="V122" s="341">
        <v>14</v>
      </c>
      <c r="W122" s="342">
        <v>26</v>
      </c>
      <c r="X122" s="337"/>
      <c r="Y122" s="338"/>
      <c r="Z122" s="338"/>
      <c r="AA122" s="338"/>
      <c r="AB122" s="341">
        <v>2</v>
      </c>
      <c r="AC122" s="341">
        <v>14</v>
      </c>
      <c r="AD122" s="342">
        <v>26</v>
      </c>
      <c r="AE122" s="331"/>
      <c r="AF122" s="337"/>
      <c r="AG122" s="338"/>
      <c r="AH122" s="338"/>
      <c r="AI122" s="338"/>
      <c r="AJ122" s="341">
        <v>2</v>
      </c>
      <c r="AK122" s="341">
        <v>14</v>
      </c>
      <c r="AL122" s="342">
        <v>26</v>
      </c>
      <c r="AM122" s="337"/>
      <c r="AN122" s="338"/>
      <c r="AO122" s="338"/>
      <c r="AP122" s="338"/>
      <c r="AQ122" s="341">
        <v>2</v>
      </c>
      <c r="AR122" s="341">
        <v>14</v>
      </c>
      <c r="AS122" s="342">
        <v>26</v>
      </c>
    </row>
    <row r="123" spans="1:45" ht="15" customHeight="1">
      <c r="A123" s="336"/>
      <c r="B123" s="337">
        <v>2</v>
      </c>
      <c r="C123" s="338"/>
      <c r="D123" s="338"/>
      <c r="E123" s="338"/>
      <c r="F123" s="341">
        <v>3</v>
      </c>
      <c r="G123" s="341">
        <v>15</v>
      </c>
      <c r="H123" s="342">
        <v>27</v>
      </c>
      <c r="I123" s="337">
        <v>2</v>
      </c>
      <c r="J123" s="338"/>
      <c r="K123" s="338"/>
      <c r="L123" s="338"/>
      <c r="M123" s="341">
        <v>3</v>
      </c>
      <c r="N123" s="341">
        <v>15</v>
      </c>
      <c r="O123" s="342">
        <v>27</v>
      </c>
      <c r="P123" s="331"/>
      <c r="Q123" s="337">
        <v>2</v>
      </c>
      <c r="R123" s="338"/>
      <c r="S123" s="338"/>
      <c r="T123" s="338"/>
      <c r="U123" s="341">
        <v>3</v>
      </c>
      <c r="V123" s="341">
        <v>15</v>
      </c>
      <c r="W123" s="342">
        <v>27</v>
      </c>
      <c r="X123" s="337">
        <v>2</v>
      </c>
      <c r="Y123" s="338"/>
      <c r="Z123" s="338"/>
      <c r="AA123" s="338"/>
      <c r="AB123" s="341">
        <v>3</v>
      </c>
      <c r="AC123" s="341">
        <v>15</v>
      </c>
      <c r="AD123" s="342">
        <v>27</v>
      </c>
      <c r="AE123" s="331"/>
      <c r="AF123" s="337">
        <v>2</v>
      </c>
      <c r="AG123" s="338"/>
      <c r="AH123" s="338"/>
      <c r="AI123" s="338"/>
      <c r="AJ123" s="341">
        <v>3</v>
      </c>
      <c r="AK123" s="341">
        <v>15</v>
      </c>
      <c r="AL123" s="342">
        <v>27</v>
      </c>
      <c r="AM123" s="337">
        <v>2</v>
      </c>
      <c r="AN123" s="338"/>
      <c r="AO123" s="338"/>
      <c r="AP123" s="338"/>
      <c r="AQ123" s="341">
        <v>3</v>
      </c>
      <c r="AR123" s="341">
        <v>15</v>
      </c>
      <c r="AS123" s="342">
        <v>27</v>
      </c>
    </row>
    <row r="124" spans="1:45" ht="15" customHeight="1">
      <c r="A124" s="336"/>
      <c r="B124" s="337"/>
      <c r="C124" s="343"/>
      <c r="D124" s="338"/>
      <c r="E124" s="338"/>
      <c r="F124" s="341">
        <v>4</v>
      </c>
      <c r="G124" s="341">
        <v>16</v>
      </c>
      <c r="H124" s="342">
        <v>28</v>
      </c>
      <c r="I124" s="337"/>
      <c r="J124" s="343"/>
      <c r="K124" s="338"/>
      <c r="L124" s="338"/>
      <c r="M124" s="341">
        <v>4</v>
      </c>
      <c r="N124" s="341">
        <v>16</v>
      </c>
      <c r="O124" s="342">
        <v>28</v>
      </c>
      <c r="P124" s="331"/>
      <c r="Q124" s="337"/>
      <c r="R124" s="343"/>
      <c r="S124" s="338"/>
      <c r="T124" s="338"/>
      <c r="U124" s="341">
        <v>4</v>
      </c>
      <c r="V124" s="341">
        <v>16</v>
      </c>
      <c r="W124" s="342">
        <v>28</v>
      </c>
      <c r="X124" s="337"/>
      <c r="Y124" s="343"/>
      <c r="Z124" s="338"/>
      <c r="AA124" s="338"/>
      <c r="AB124" s="341">
        <v>4</v>
      </c>
      <c r="AC124" s="341">
        <v>16</v>
      </c>
      <c r="AD124" s="342">
        <v>28</v>
      </c>
      <c r="AE124" s="331"/>
      <c r="AF124" s="337"/>
      <c r="AG124" s="343"/>
      <c r="AH124" s="338"/>
      <c r="AI124" s="338"/>
      <c r="AJ124" s="341">
        <v>4</v>
      </c>
      <c r="AK124" s="341">
        <v>16</v>
      </c>
      <c r="AL124" s="342">
        <v>28</v>
      </c>
      <c r="AM124" s="337"/>
      <c r="AN124" s="343"/>
      <c r="AO124" s="338"/>
      <c r="AP124" s="338"/>
      <c r="AQ124" s="341">
        <v>4</v>
      </c>
      <c r="AR124" s="341">
        <v>16</v>
      </c>
      <c r="AS124" s="342">
        <v>28</v>
      </c>
    </row>
    <row r="125" spans="1:45" ht="15" customHeight="1">
      <c r="A125" s="336"/>
      <c r="B125" s="337">
        <v>3</v>
      </c>
      <c r="C125" s="338"/>
      <c r="D125" s="338"/>
      <c r="E125" s="338"/>
      <c r="F125" s="341">
        <v>5</v>
      </c>
      <c r="G125" s="341">
        <v>17</v>
      </c>
      <c r="H125" s="342">
        <v>29</v>
      </c>
      <c r="I125" s="337">
        <v>3</v>
      </c>
      <c r="J125" s="338"/>
      <c r="K125" s="338"/>
      <c r="L125" s="338"/>
      <c r="M125" s="341">
        <v>5</v>
      </c>
      <c r="N125" s="341">
        <v>17</v>
      </c>
      <c r="O125" s="342">
        <v>29</v>
      </c>
      <c r="P125" s="331"/>
      <c r="Q125" s="337">
        <v>3</v>
      </c>
      <c r="R125" s="338"/>
      <c r="S125" s="338"/>
      <c r="T125" s="338"/>
      <c r="U125" s="341">
        <v>5</v>
      </c>
      <c r="V125" s="341">
        <v>17</v>
      </c>
      <c r="W125" s="342">
        <v>29</v>
      </c>
      <c r="X125" s="337">
        <v>3</v>
      </c>
      <c r="Y125" s="338"/>
      <c r="Z125" s="338"/>
      <c r="AA125" s="338"/>
      <c r="AB125" s="341">
        <v>5</v>
      </c>
      <c r="AC125" s="341">
        <v>17</v>
      </c>
      <c r="AD125" s="342">
        <v>29</v>
      </c>
      <c r="AE125" s="331"/>
      <c r="AF125" s="337">
        <v>3</v>
      </c>
      <c r="AG125" s="338"/>
      <c r="AH125" s="338"/>
      <c r="AI125" s="338"/>
      <c r="AJ125" s="341">
        <v>5</v>
      </c>
      <c r="AK125" s="341">
        <v>17</v>
      </c>
      <c r="AL125" s="342">
        <v>29</v>
      </c>
      <c r="AM125" s="337">
        <v>3</v>
      </c>
      <c r="AN125" s="338"/>
      <c r="AO125" s="338"/>
      <c r="AP125" s="338"/>
      <c r="AQ125" s="341">
        <v>5</v>
      </c>
      <c r="AR125" s="341">
        <v>17</v>
      </c>
      <c r="AS125" s="342">
        <v>29</v>
      </c>
    </row>
    <row r="126" spans="1:45" ht="15" customHeight="1">
      <c r="A126" s="336"/>
      <c r="B126" s="337"/>
      <c r="C126" s="343"/>
      <c r="D126" s="338"/>
      <c r="E126" s="338"/>
      <c r="F126" s="341">
        <v>6</v>
      </c>
      <c r="G126" s="341">
        <v>18</v>
      </c>
      <c r="H126" s="342">
        <v>30</v>
      </c>
      <c r="I126" s="337"/>
      <c r="J126" s="343"/>
      <c r="K126" s="338"/>
      <c r="L126" s="338"/>
      <c r="M126" s="341">
        <v>6</v>
      </c>
      <c r="N126" s="341">
        <v>18</v>
      </c>
      <c r="O126" s="342">
        <v>30</v>
      </c>
      <c r="P126" s="331"/>
      <c r="Q126" s="337"/>
      <c r="R126" s="343"/>
      <c r="S126" s="338"/>
      <c r="T126" s="338"/>
      <c r="U126" s="341">
        <v>6</v>
      </c>
      <c r="V126" s="341">
        <v>18</v>
      </c>
      <c r="W126" s="342">
        <v>30</v>
      </c>
      <c r="X126" s="337"/>
      <c r="Y126" s="343"/>
      <c r="Z126" s="338"/>
      <c r="AA126" s="338"/>
      <c r="AB126" s="341">
        <v>6</v>
      </c>
      <c r="AC126" s="341">
        <v>18</v>
      </c>
      <c r="AD126" s="342">
        <v>30</v>
      </c>
      <c r="AE126" s="331"/>
      <c r="AF126" s="337"/>
      <c r="AG126" s="343"/>
      <c r="AH126" s="338"/>
      <c r="AI126" s="338"/>
      <c r="AJ126" s="341">
        <v>6</v>
      </c>
      <c r="AK126" s="341">
        <v>18</v>
      </c>
      <c r="AL126" s="342">
        <v>30</v>
      </c>
      <c r="AM126" s="337"/>
      <c r="AN126" s="343"/>
      <c r="AO126" s="338"/>
      <c r="AP126" s="338"/>
      <c r="AQ126" s="341">
        <v>6</v>
      </c>
      <c r="AR126" s="341">
        <v>18</v>
      </c>
      <c r="AS126" s="342">
        <v>30</v>
      </c>
    </row>
    <row r="127" spans="1:45" ht="15" customHeight="1">
      <c r="A127" s="336"/>
      <c r="B127" s="337">
        <v>4</v>
      </c>
      <c r="C127" s="338"/>
      <c r="D127" s="338"/>
      <c r="E127" s="338"/>
      <c r="F127" s="341">
        <v>7</v>
      </c>
      <c r="G127" s="341">
        <v>19</v>
      </c>
      <c r="H127" s="342">
        <v>31</v>
      </c>
      <c r="I127" s="337">
        <v>4</v>
      </c>
      <c r="J127" s="338"/>
      <c r="K127" s="338"/>
      <c r="L127" s="338"/>
      <c r="M127" s="341">
        <v>7</v>
      </c>
      <c r="N127" s="341">
        <v>19</v>
      </c>
      <c r="O127" s="342">
        <v>31</v>
      </c>
      <c r="P127" s="331"/>
      <c r="Q127" s="337">
        <v>4</v>
      </c>
      <c r="R127" s="338"/>
      <c r="S127" s="338"/>
      <c r="T127" s="338"/>
      <c r="U127" s="341">
        <v>7</v>
      </c>
      <c r="V127" s="341">
        <v>19</v>
      </c>
      <c r="W127" s="342">
        <v>31</v>
      </c>
      <c r="X127" s="337">
        <v>4</v>
      </c>
      <c r="Y127" s="338"/>
      <c r="Z127" s="338"/>
      <c r="AA127" s="338"/>
      <c r="AB127" s="341">
        <v>7</v>
      </c>
      <c r="AC127" s="341">
        <v>19</v>
      </c>
      <c r="AD127" s="342">
        <v>31</v>
      </c>
      <c r="AE127" s="331"/>
      <c r="AF127" s="337">
        <v>4</v>
      </c>
      <c r="AG127" s="338"/>
      <c r="AH127" s="338"/>
      <c r="AI127" s="338"/>
      <c r="AJ127" s="341">
        <v>7</v>
      </c>
      <c r="AK127" s="341">
        <v>19</v>
      </c>
      <c r="AL127" s="342">
        <v>31</v>
      </c>
      <c r="AM127" s="337">
        <v>4</v>
      </c>
      <c r="AN127" s="338"/>
      <c r="AO127" s="338"/>
      <c r="AP127" s="338"/>
      <c r="AQ127" s="341">
        <v>7</v>
      </c>
      <c r="AR127" s="341">
        <v>19</v>
      </c>
      <c r="AS127" s="342">
        <v>31</v>
      </c>
    </row>
    <row r="128" spans="1:45" ht="15" customHeight="1">
      <c r="A128" s="336"/>
      <c r="B128" s="337"/>
      <c r="C128" s="343"/>
      <c r="D128" s="338"/>
      <c r="E128" s="338"/>
      <c r="F128" s="341">
        <v>8</v>
      </c>
      <c r="G128" s="341">
        <v>20</v>
      </c>
      <c r="H128" s="342">
        <v>32</v>
      </c>
      <c r="I128" s="337"/>
      <c r="J128" s="343"/>
      <c r="K128" s="338"/>
      <c r="L128" s="338"/>
      <c r="M128" s="341">
        <v>8</v>
      </c>
      <c r="N128" s="341">
        <v>20</v>
      </c>
      <c r="O128" s="342">
        <v>32</v>
      </c>
      <c r="P128" s="331"/>
      <c r="Q128" s="337"/>
      <c r="R128" s="343"/>
      <c r="S128" s="338"/>
      <c r="T128" s="338"/>
      <c r="U128" s="341">
        <v>8</v>
      </c>
      <c r="V128" s="341">
        <v>20</v>
      </c>
      <c r="W128" s="342">
        <v>32</v>
      </c>
      <c r="X128" s="337"/>
      <c r="Y128" s="343"/>
      <c r="Z128" s="338"/>
      <c r="AA128" s="338"/>
      <c r="AB128" s="341">
        <v>8</v>
      </c>
      <c r="AC128" s="341">
        <v>20</v>
      </c>
      <c r="AD128" s="342">
        <v>32</v>
      </c>
      <c r="AE128" s="331"/>
      <c r="AF128" s="337"/>
      <c r="AG128" s="343"/>
      <c r="AH128" s="338"/>
      <c r="AI128" s="338"/>
      <c r="AJ128" s="341">
        <v>8</v>
      </c>
      <c r="AK128" s="341">
        <v>20</v>
      </c>
      <c r="AL128" s="342">
        <v>32</v>
      </c>
      <c r="AM128" s="337"/>
      <c r="AN128" s="343"/>
      <c r="AO128" s="338"/>
      <c r="AP128" s="338"/>
      <c r="AQ128" s="341">
        <v>8</v>
      </c>
      <c r="AR128" s="341">
        <v>20</v>
      </c>
      <c r="AS128" s="342">
        <v>32</v>
      </c>
    </row>
    <row r="129" spans="1:45" ht="15" customHeight="1">
      <c r="A129" s="336"/>
      <c r="B129" s="337">
        <v>5</v>
      </c>
      <c r="C129" s="338"/>
      <c r="D129" s="338"/>
      <c r="E129" s="338"/>
      <c r="F129" s="341">
        <v>9</v>
      </c>
      <c r="G129" s="341">
        <v>21</v>
      </c>
      <c r="H129" s="342">
        <v>33</v>
      </c>
      <c r="I129" s="337">
        <v>5</v>
      </c>
      <c r="J129" s="338"/>
      <c r="K129" s="338"/>
      <c r="L129" s="338"/>
      <c r="M129" s="341">
        <v>9</v>
      </c>
      <c r="N129" s="341">
        <v>21</v>
      </c>
      <c r="O129" s="342">
        <v>33</v>
      </c>
      <c r="P129" s="331"/>
      <c r="Q129" s="337">
        <v>5</v>
      </c>
      <c r="R129" s="338"/>
      <c r="S129" s="338"/>
      <c r="T129" s="338"/>
      <c r="U129" s="341">
        <v>9</v>
      </c>
      <c r="V129" s="341">
        <v>21</v>
      </c>
      <c r="W129" s="342">
        <v>33</v>
      </c>
      <c r="X129" s="337">
        <v>5</v>
      </c>
      <c r="Y129" s="338"/>
      <c r="Z129" s="338"/>
      <c r="AA129" s="338"/>
      <c r="AB129" s="341">
        <v>9</v>
      </c>
      <c r="AC129" s="341">
        <v>21</v>
      </c>
      <c r="AD129" s="342">
        <v>33</v>
      </c>
      <c r="AE129" s="331"/>
      <c r="AF129" s="337">
        <v>5</v>
      </c>
      <c r="AG129" s="338"/>
      <c r="AH129" s="338"/>
      <c r="AI129" s="338"/>
      <c r="AJ129" s="341">
        <v>9</v>
      </c>
      <c r="AK129" s="341">
        <v>21</v>
      </c>
      <c r="AL129" s="342">
        <v>33</v>
      </c>
      <c r="AM129" s="337">
        <v>5</v>
      </c>
      <c r="AN129" s="338"/>
      <c r="AO129" s="338"/>
      <c r="AP129" s="338"/>
      <c r="AQ129" s="341">
        <v>9</v>
      </c>
      <c r="AR129" s="341">
        <v>21</v>
      </c>
      <c r="AS129" s="342">
        <v>33</v>
      </c>
    </row>
    <row r="130" spans="1:45" ht="15" customHeight="1">
      <c r="A130" s="336"/>
      <c r="B130" s="337"/>
      <c r="C130" s="343"/>
      <c r="D130" s="338"/>
      <c r="E130" s="338"/>
      <c r="F130" s="341">
        <v>10</v>
      </c>
      <c r="G130" s="341">
        <v>22</v>
      </c>
      <c r="H130" s="342">
        <v>34</v>
      </c>
      <c r="I130" s="337"/>
      <c r="J130" s="343"/>
      <c r="K130" s="338"/>
      <c r="L130" s="338"/>
      <c r="M130" s="341">
        <v>10</v>
      </c>
      <c r="N130" s="341">
        <v>22</v>
      </c>
      <c r="O130" s="342">
        <v>34</v>
      </c>
      <c r="P130" s="331"/>
      <c r="Q130" s="337"/>
      <c r="R130" s="343"/>
      <c r="S130" s="338"/>
      <c r="T130" s="338"/>
      <c r="U130" s="341">
        <v>10</v>
      </c>
      <c r="V130" s="341">
        <v>22</v>
      </c>
      <c r="W130" s="342">
        <v>34</v>
      </c>
      <c r="X130" s="337"/>
      <c r="Y130" s="343"/>
      <c r="Z130" s="338"/>
      <c r="AA130" s="338"/>
      <c r="AB130" s="341">
        <v>10</v>
      </c>
      <c r="AC130" s="341">
        <v>22</v>
      </c>
      <c r="AD130" s="342">
        <v>34</v>
      </c>
      <c r="AE130" s="331"/>
      <c r="AF130" s="337"/>
      <c r="AG130" s="343"/>
      <c r="AH130" s="338"/>
      <c r="AI130" s="338"/>
      <c r="AJ130" s="341">
        <v>10</v>
      </c>
      <c r="AK130" s="341">
        <v>22</v>
      </c>
      <c r="AL130" s="342">
        <v>34</v>
      </c>
      <c r="AM130" s="337"/>
      <c r="AN130" s="343"/>
      <c r="AO130" s="338"/>
      <c r="AP130" s="338"/>
      <c r="AQ130" s="341">
        <v>10</v>
      </c>
      <c r="AR130" s="341">
        <v>22</v>
      </c>
      <c r="AS130" s="342">
        <v>34</v>
      </c>
    </row>
    <row r="131" spans="1:45" ht="15" customHeight="1">
      <c r="A131" s="336"/>
      <c r="B131" s="337">
        <v>6</v>
      </c>
      <c r="C131" s="338"/>
      <c r="D131" s="338"/>
      <c r="E131" s="338"/>
      <c r="F131" s="341">
        <v>11</v>
      </c>
      <c r="G131" s="341">
        <v>23</v>
      </c>
      <c r="H131" s="342">
        <v>35</v>
      </c>
      <c r="I131" s="337">
        <v>6</v>
      </c>
      <c r="J131" s="338"/>
      <c r="K131" s="338"/>
      <c r="L131" s="338"/>
      <c r="M131" s="341">
        <v>11</v>
      </c>
      <c r="N131" s="341">
        <v>23</v>
      </c>
      <c r="O131" s="342">
        <v>35</v>
      </c>
      <c r="P131" s="331"/>
      <c r="Q131" s="337">
        <v>6</v>
      </c>
      <c r="R131" s="338"/>
      <c r="S131" s="338"/>
      <c r="T131" s="338"/>
      <c r="U131" s="341">
        <v>11</v>
      </c>
      <c r="V131" s="341">
        <v>23</v>
      </c>
      <c r="W131" s="342">
        <v>35</v>
      </c>
      <c r="X131" s="337">
        <v>6</v>
      </c>
      <c r="Y131" s="338"/>
      <c r="Z131" s="338"/>
      <c r="AA131" s="338"/>
      <c r="AB131" s="341">
        <v>11</v>
      </c>
      <c r="AC131" s="341">
        <v>23</v>
      </c>
      <c r="AD131" s="342">
        <v>35</v>
      </c>
      <c r="AE131" s="331"/>
      <c r="AF131" s="337">
        <v>6</v>
      </c>
      <c r="AG131" s="338"/>
      <c r="AH131" s="338"/>
      <c r="AI131" s="338"/>
      <c r="AJ131" s="341">
        <v>11</v>
      </c>
      <c r="AK131" s="341">
        <v>23</v>
      </c>
      <c r="AL131" s="342">
        <v>35</v>
      </c>
      <c r="AM131" s="337">
        <v>6</v>
      </c>
      <c r="AN131" s="338"/>
      <c r="AO131" s="338"/>
      <c r="AP131" s="338"/>
      <c r="AQ131" s="341">
        <v>11</v>
      </c>
      <c r="AR131" s="341">
        <v>23</v>
      </c>
      <c r="AS131" s="342">
        <v>35</v>
      </c>
    </row>
    <row r="132" spans="1:45" ht="15" customHeight="1">
      <c r="A132" s="336"/>
      <c r="B132" s="337"/>
      <c r="C132" s="343"/>
      <c r="D132" s="338"/>
      <c r="E132" s="338"/>
      <c r="F132" s="344">
        <v>12</v>
      </c>
      <c r="G132" s="344">
        <v>24</v>
      </c>
      <c r="H132" s="345">
        <v>36</v>
      </c>
      <c r="I132" s="337"/>
      <c r="J132" s="343"/>
      <c r="K132" s="338"/>
      <c r="L132" s="338"/>
      <c r="M132" s="344">
        <v>12</v>
      </c>
      <c r="N132" s="344">
        <v>24</v>
      </c>
      <c r="O132" s="345">
        <v>36</v>
      </c>
      <c r="P132" s="331"/>
      <c r="Q132" s="337"/>
      <c r="R132" s="343"/>
      <c r="S132" s="338"/>
      <c r="T132" s="338"/>
      <c r="U132" s="344">
        <v>12</v>
      </c>
      <c r="V132" s="344">
        <v>24</v>
      </c>
      <c r="W132" s="345">
        <v>36</v>
      </c>
      <c r="X132" s="337"/>
      <c r="Y132" s="343"/>
      <c r="Z132" s="338"/>
      <c r="AA132" s="338"/>
      <c r="AB132" s="344">
        <v>12</v>
      </c>
      <c r="AC132" s="344">
        <v>24</v>
      </c>
      <c r="AD132" s="345">
        <v>36</v>
      </c>
      <c r="AE132" s="331"/>
      <c r="AF132" s="337"/>
      <c r="AG132" s="343"/>
      <c r="AH132" s="338"/>
      <c r="AI132" s="338"/>
      <c r="AJ132" s="344">
        <v>12</v>
      </c>
      <c r="AK132" s="344">
        <v>24</v>
      </c>
      <c r="AL132" s="345">
        <v>36</v>
      </c>
      <c r="AM132" s="337"/>
      <c r="AN132" s="343"/>
      <c r="AO132" s="338"/>
      <c r="AP132" s="338"/>
      <c r="AQ132" s="344">
        <v>12</v>
      </c>
      <c r="AR132" s="344">
        <v>24</v>
      </c>
      <c r="AS132" s="345">
        <v>36</v>
      </c>
    </row>
    <row r="133" spans="1:45" ht="22.5" customHeight="1">
      <c r="A133" s="331"/>
      <c r="B133" s="346" t="s">
        <v>90</v>
      </c>
      <c r="C133" s="346"/>
      <c r="D133" s="347" t="s">
        <v>91</v>
      </c>
      <c r="E133" s="347"/>
      <c r="F133" s="348"/>
      <c r="G133" s="348"/>
      <c r="H133" s="348"/>
      <c r="I133" s="346" t="s">
        <v>90</v>
      </c>
      <c r="J133" s="346"/>
      <c r="K133" s="347" t="s">
        <v>91</v>
      </c>
      <c r="L133" s="347"/>
      <c r="M133" s="348"/>
      <c r="N133" s="348"/>
      <c r="O133" s="348"/>
      <c r="P133" s="349"/>
      <c r="Q133" s="346" t="s">
        <v>90</v>
      </c>
      <c r="R133" s="346"/>
      <c r="S133" s="347" t="s">
        <v>91</v>
      </c>
      <c r="T133" s="347"/>
      <c r="U133" s="348"/>
      <c r="V133" s="348"/>
      <c r="W133" s="348"/>
      <c r="X133" s="346" t="s">
        <v>90</v>
      </c>
      <c r="Y133" s="346"/>
      <c r="Z133" s="347" t="s">
        <v>91</v>
      </c>
      <c r="AA133" s="347"/>
      <c r="AB133" s="348"/>
      <c r="AC133" s="348"/>
      <c r="AD133" s="348"/>
      <c r="AE133" s="349"/>
      <c r="AF133" s="346" t="s">
        <v>90</v>
      </c>
      <c r="AG133" s="346"/>
      <c r="AH133" s="347" t="s">
        <v>91</v>
      </c>
      <c r="AI133" s="347"/>
      <c r="AJ133" s="348"/>
      <c r="AK133" s="348"/>
      <c r="AL133" s="348"/>
      <c r="AM133" s="346" t="s">
        <v>90</v>
      </c>
      <c r="AN133" s="346"/>
      <c r="AO133" s="347" t="s">
        <v>91</v>
      </c>
      <c r="AP133" s="347"/>
      <c r="AQ133" s="350"/>
      <c r="AR133" s="350"/>
      <c r="AS133" s="350"/>
    </row>
    <row r="134" spans="1:45" ht="7.5" customHeight="1">
      <c r="A134" s="331"/>
      <c r="B134" s="331"/>
      <c r="C134" s="331"/>
      <c r="D134" s="331"/>
      <c r="E134" s="331"/>
      <c r="F134" s="331"/>
      <c r="G134" s="331"/>
      <c r="H134" s="331"/>
      <c r="I134" s="331"/>
      <c r="J134" s="331"/>
      <c r="K134" s="331"/>
      <c r="L134" s="331"/>
      <c r="M134" s="331"/>
      <c r="N134" s="331"/>
      <c r="O134" s="331"/>
      <c r="P134" s="331"/>
      <c r="Q134" s="331"/>
      <c r="R134" s="331"/>
      <c r="S134" s="331"/>
      <c r="T134" s="331"/>
      <c r="U134" s="331"/>
      <c r="V134" s="331"/>
      <c r="W134" s="331"/>
      <c r="X134" s="331"/>
      <c r="Y134" s="331"/>
      <c r="Z134" s="331"/>
      <c r="AA134" s="331"/>
      <c r="AB134" s="331"/>
      <c r="AC134" s="331"/>
      <c r="AD134" s="331"/>
      <c r="AE134" s="331"/>
      <c r="AF134" s="331"/>
      <c r="AG134" s="331"/>
      <c r="AH134" s="331"/>
      <c r="AI134" s="331"/>
      <c r="AJ134" s="331"/>
      <c r="AK134" s="331"/>
      <c r="AL134" s="331"/>
      <c r="AM134" s="331"/>
      <c r="AN134" s="331"/>
      <c r="AO134" s="331"/>
      <c r="AP134" s="331"/>
      <c r="AQ134" s="331"/>
      <c r="AR134" s="331"/>
      <c r="AS134" s="331"/>
    </row>
    <row r="135" spans="1:46" ht="15" customHeight="1">
      <c r="A135" s="351" t="s">
        <v>139</v>
      </c>
      <c r="B135" s="352"/>
      <c r="C135" s="352"/>
      <c r="D135" s="352"/>
      <c r="E135" s="352"/>
      <c r="F135" s="353" t="s">
        <v>96</v>
      </c>
      <c r="G135" s="353"/>
      <c r="H135" s="353" t="s">
        <v>48</v>
      </c>
      <c r="I135" s="353" t="s">
        <v>97</v>
      </c>
      <c r="J135" s="353"/>
      <c r="K135" s="321"/>
      <c r="L135" s="354" t="s">
        <v>140</v>
      </c>
      <c r="M135" s="354"/>
      <c r="N135" s="354"/>
      <c r="O135" s="354"/>
      <c r="P135" s="354"/>
      <c r="Q135" s="355"/>
      <c r="R135" s="355"/>
      <c r="S135" s="355"/>
      <c r="T135" s="355"/>
      <c r="U135" s="355"/>
      <c r="V135" s="355"/>
      <c r="W135" s="355"/>
      <c r="X135" s="355"/>
      <c r="Y135" s="355"/>
      <c r="Z135" s="355"/>
      <c r="AA135" s="355"/>
      <c r="AB135" s="355"/>
      <c r="AC135" s="355"/>
      <c r="AD135" s="355"/>
      <c r="AE135" s="355"/>
      <c r="AF135" s="355"/>
      <c r="AG135" s="355"/>
      <c r="AH135" s="355"/>
      <c r="AI135" s="355"/>
      <c r="AJ135" s="355"/>
      <c r="AK135" s="355"/>
      <c r="AL135" s="355"/>
      <c r="AM135" s="355"/>
      <c r="AN135" s="355"/>
      <c r="AO135" s="326" t="s">
        <v>48</v>
      </c>
      <c r="AP135" s="326"/>
      <c r="AQ135" s="326"/>
      <c r="AR135" s="326"/>
      <c r="AS135" s="326"/>
      <c r="AT135" s="356"/>
    </row>
    <row r="136" spans="1:46" ht="16.5" customHeight="1">
      <c r="A136" s="352"/>
      <c r="B136" s="357" t="s">
        <v>141</v>
      </c>
      <c r="C136" s="357"/>
      <c r="D136" s="357"/>
      <c r="E136" s="357"/>
      <c r="F136" s="358"/>
      <c r="G136" s="358"/>
      <c r="H136" s="359" t="s">
        <v>48</v>
      </c>
      <c r="I136" s="358"/>
      <c r="J136" s="358"/>
      <c r="K136" s="360"/>
      <c r="L136" s="354"/>
      <c r="M136" s="354"/>
      <c r="N136" s="354"/>
      <c r="O136" s="354"/>
      <c r="P136" s="354"/>
      <c r="Q136" s="355"/>
      <c r="R136" s="355"/>
      <c r="S136" s="355"/>
      <c r="T136" s="355"/>
      <c r="U136" s="355"/>
      <c r="V136" s="355"/>
      <c r="W136" s="355"/>
      <c r="X136" s="355"/>
      <c r="Y136" s="355"/>
      <c r="Z136" s="355"/>
      <c r="AA136" s="355"/>
      <c r="AB136" s="355"/>
      <c r="AC136" s="355"/>
      <c r="AD136" s="355"/>
      <c r="AE136" s="355"/>
      <c r="AF136" s="355"/>
      <c r="AG136" s="355"/>
      <c r="AH136" s="355"/>
      <c r="AI136" s="355"/>
      <c r="AJ136" s="355"/>
      <c r="AK136" s="355"/>
      <c r="AL136" s="355"/>
      <c r="AM136" s="355"/>
      <c r="AN136" s="355"/>
      <c r="AO136" s="326"/>
      <c r="AP136" s="326"/>
      <c r="AQ136" s="326"/>
      <c r="AR136" s="326"/>
      <c r="AS136" s="326"/>
      <c r="AT136" s="356"/>
    </row>
    <row r="137" spans="1:45" ht="15.75" customHeight="1">
      <c r="A137" s="352"/>
      <c r="B137" s="357" t="s">
        <v>142</v>
      </c>
      <c r="C137" s="357"/>
      <c r="D137" s="357"/>
      <c r="E137" s="357"/>
      <c r="F137" s="358"/>
      <c r="G137" s="358"/>
      <c r="H137" s="359" t="s">
        <v>48</v>
      </c>
      <c r="I137" s="358"/>
      <c r="J137" s="358"/>
      <c r="K137" s="360"/>
      <c r="L137" s="361" t="s">
        <v>143</v>
      </c>
      <c r="M137" s="361"/>
      <c r="N137" s="361"/>
      <c r="O137" s="361"/>
      <c r="P137" s="361"/>
      <c r="Q137" s="361"/>
      <c r="R137" s="361"/>
      <c r="S137" s="361"/>
      <c r="T137" s="361"/>
      <c r="U137" s="361"/>
      <c r="V137" s="361"/>
      <c r="W137" s="361" t="s">
        <v>144</v>
      </c>
      <c r="X137" s="361"/>
      <c r="Y137" s="361"/>
      <c r="Z137" s="361"/>
      <c r="AA137" s="361"/>
      <c r="AB137" s="361"/>
      <c r="AC137" s="361"/>
      <c r="AD137" s="361"/>
      <c r="AE137" s="361"/>
      <c r="AF137" s="361"/>
      <c r="AG137" s="361"/>
      <c r="AH137" s="362"/>
      <c r="AI137" s="361" t="s">
        <v>145</v>
      </c>
      <c r="AJ137" s="361"/>
      <c r="AK137" s="361"/>
      <c r="AL137" s="361"/>
      <c r="AM137" s="361"/>
      <c r="AN137" s="361"/>
      <c r="AO137" s="361"/>
      <c r="AP137" s="361"/>
      <c r="AQ137" s="361"/>
      <c r="AR137" s="361"/>
      <c r="AS137" s="361"/>
    </row>
    <row r="138" spans="1:45" ht="15.75" customHeight="1">
      <c r="A138" s="352"/>
      <c r="B138" s="357" t="s">
        <v>146</v>
      </c>
      <c r="C138" s="357"/>
      <c r="D138" s="357"/>
      <c r="E138" s="357"/>
      <c r="F138" s="363"/>
      <c r="G138" s="363"/>
      <c r="H138" s="364" t="s">
        <v>48</v>
      </c>
      <c r="I138" s="363"/>
      <c r="J138" s="363"/>
      <c r="K138" s="321"/>
      <c r="L138" s="365"/>
      <c r="M138" s="365"/>
      <c r="N138" s="365"/>
      <c r="O138" s="365"/>
      <c r="P138" s="365"/>
      <c r="Q138" s="365"/>
      <c r="R138" s="365"/>
      <c r="S138" s="365"/>
      <c r="T138" s="365"/>
      <c r="U138" s="365"/>
      <c r="V138" s="365"/>
      <c r="W138" s="365"/>
      <c r="X138" s="365"/>
      <c r="Y138" s="365"/>
      <c r="Z138" s="365"/>
      <c r="AA138" s="365"/>
      <c r="AB138" s="365"/>
      <c r="AC138" s="365"/>
      <c r="AD138" s="365"/>
      <c r="AE138" s="365"/>
      <c r="AF138" s="365"/>
      <c r="AG138" s="365"/>
      <c r="AH138" s="366"/>
      <c r="AI138" s="365"/>
      <c r="AJ138" s="365"/>
      <c r="AK138" s="365"/>
      <c r="AL138" s="365"/>
      <c r="AM138" s="365"/>
      <c r="AN138" s="365"/>
      <c r="AO138" s="365"/>
      <c r="AP138" s="365"/>
      <c r="AQ138" s="365"/>
      <c r="AR138" s="365"/>
      <c r="AS138" s="365"/>
    </row>
    <row r="139" spans="1:45" ht="15.75" customHeight="1">
      <c r="A139" s="357" t="s">
        <v>40</v>
      </c>
      <c r="B139" s="357"/>
      <c r="C139" s="357"/>
      <c r="D139" s="357"/>
      <c r="E139" s="357"/>
      <c r="F139" s="358"/>
      <c r="G139" s="358"/>
      <c r="H139" s="359" t="s">
        <v>48</v>
      </c>
      <c r="I139" s="358"/>
      <c r="J139" s="358"/>
      <c r="K139" s="321"/>
      <c r="L139" s="365"/>
      <c r="M139" s="365"/>
      <c r="N139" s="365"/>
      <c r="O139" s="365"/>
      <c r="P139" s="365"/>
      <c r="Q139" s="365"/>
      <c r="R139" s="365"/>
      <c r="S139" s="365"/>
      <c r="T139" s="365"/>
      <c r="U139" s="365"/>
      <c r="V139" s="365"/>
      <c r="W139" s="365"/>
      <c r="X139" s="365"/>
      <c r="Y139" s="365"/>
      <c r="Z139" s="365"/>
      <c r="AA139" s="365"/>
      <c r="AB139" s="365"/>
      <c r="AC139" s="365"/>
      <c r="AD139" s="365"/>
      <c r="AE139" s="365"/>
      <c r="AF139" s="365"/>
      <c r="AG139" s="365"/>
      <c r="AH139" s="366"/>
      <c r="AI139" s="365"/>
      <c r="AJ139" s="365"/>
      <c r="AK139" s="365"/>
      <c r="AL139" s="365"/>
      <c r="AM139" s="365"/>
      <c r="AN139" s="365"/>
      <c r="AO139" s="365"/>
      <c r="AP139" s="365"/>
      <c r="AQ139" s="365"/>
      <c r="AR139" s="365"/>
      <c r="AS139" s="365"/>
    </row>
    <row r="140" spans="1:45" ht="15.75" customHeight="1">
      <c r="A140" s="379"/>
      <c r="B140" s="368"/>
      <c r="C140" s="368"/>
      <c r="D140" s="368"/>
      <c r="E140" s="368"/>
      <c r="F140" s="369"/>
      <c r="G140" s="369"/>
      <c r="H140" s="370"/>
      <c r="I140" s="369"/>
      <c r="J140" s="369"/>
      <c r="K140" s="321"/>
      <c r="L140" s="371"/>
      <c r="M140" s="371"/>
      <c r="N140" s="371"/>
      <c r="O140" s="371"/>
      <c r="P140" s="371"/>
      <c r="Q140" s="371"/>
      <c r="R140" s="371"/>
      <c r="S140" s="371"/>
      <c r="T140" s="371"/>
      <c r="U140" s="371"/>
      <c r="V140" s="371"/>
      <c r="W140" s="371"/>
      <c r="X140" s="371"/>
      <c r="Y140" s="371"/>
      <c r="Z140" s="371"/>
      <c r="AA140" s="371"/>
      <c r="AB140" s="371"/>
      <c r="AC140" s="371"/>
      <c r="AD140" s="371"/>
      <c r="AE140" s="371"/>
      <c r="AF140" s="371"/>
      <c r="AG140" s="372"/>
      <c r="AH140" s="366"/>
      <c r="AI140" s="373"/>
      <c r="AJ140" s="373"/>
      <c r="AK140" s="373"/>
      <c r="AL140" s="374"/>
      <c r="AM140" s="374"/>
      <c r="AN140" s="374"/>
      <c r="AO140" s="374"/>
      <c r="AP140" s="374"/>
      <c r="AQ140" s="374"/>
      <c r="AR140" s="374"/>
      <c r="AS140" s="375"/>
    </row>
    <row r="141" spans="1:45" ht="15.75" customHeight="1">
      <c r="A141" s="379"/>
      <c r="B141" s="368"/>
      <c r="C141" s="368"/>
      <c r="D141" s="368"/>
      <c r="E141" s="368"/>
      <c r="F141" s="369"/>
      <c r="G141" s="369"/>
      <c r="H141" s="370"/>
      <c r="I141" s="369"/>
      <c r="J141" s="369"/>
      <c r="K141" s="321"/>
      <c r="L141" s="376"/>
      <c r="M141" s="376"/>
      <c r="N141" s="376"/>
      <c r="O141" s="376"/>
      <c r="P141" s="376"/>
      <c r="Q141" s="376"/>
      <c r="R141" s="376"/>
      <c r="S141" s="376"/>
      <c r="T141" s="376"/>
      <c r="U141" s="376"/>
      <c r="V141" s="376"/>
      <c r="W141" s="376"/>
      <c r="X141" s="376"/>
      <c r="Y141" s="376"/>
      <c r="Z141" s="376"/>
      <c r="AA141" s="376"/>
      <c r="AB141" s="376"/>
      <c r="AC141" s="376"/>
      <c r="AD141" s="376"/>
      <c r="AE141" s="376"/>
      <c r="AF141" s="376"/>
      <c r="AG141" s="372"/>
      <c r="AH141" s="366"/>
      <c r="AI141" s="373"/>
      <c r="AJ141" s="373"/>
      <c r="AK141" s="373"/>
      <c r="AL141" s="377"/>
      <c r="AM141" s="377"/>
      <c r="AN141" s="377"/>
      <c r="AO141" s="377"/>
      <c r="AP141" s="377"/>
      <c r="AQ141" s="377"/>
      <c r="AR141" s="377"/>
      <c r="AS141" s="378"/>
    </row>
    <row r="142" spans="1:45" ht="15.75" customHeight="1">
      <c r="A142" s="315" t="s">
        <v>132</v>
      </c>
      <c r="B142" s="316"/>
      <c r="C142" s="317"/>
      <c r="D142" s="318" t="str">
        <f>'(7) vstupní data'!$H$24</f>
        <v>Český pohár          25.- 26.2014         starší žákyně</v>
      </c>
      <c r="E142" s="319"/>
      <c r="F142" s="319"/>
      <c r="G142" s="319"/>
      <c r="H142" s="319"/>
      <c r="I142" s="319"/>
      <c r="J142" s="319"/>
      <c r="K142" s="319"/>
      <c r="L142" s="319"/>
      <c r="M142" s="319"/>
      <c r="N142" s="319"/>
      <c r="O142" s="319"/>
      <c r="P142" s="319"/>
      <c r="Q142" s="319"/>
      <c r="R142" s="319"/>
      <c r="S142" s="319"/>
      <c r="T142" s="319"/>
      <c r="U142" s="319"/>
      <c r="V142" s="319"/>
      <c r="W142" s="319"/>
      <c r="X142" s="319"/>
      <c r="Y142" s="319"/>
      <c r="Z142" s="319"/>
      <c r="AA142" s="319"/>
      <c r="AB142" s="319"/>
      <c r="AC142" s="319"/>
      <c r="AD142" s="319"/>
      <c r="AE142" s="319"/>
      <c r="AF142" s="320"/>
      <c r="AG142" s="321"/>
      <c r="AH142" s="321"/>
      <c r="AI142" s="321"/>
      <c r="AJ142" s="321"/>
      <c r="AK142" s="321"/>
      <c r="AL142" s="318" t="s">
        <v>133</v>
      </c>
      <c r="AM142" s="318"/>
      <c r="AN142" s="322" t="str">
        <f>'(7) vstupní data'!$B$11</f>
        <v>3.skupina</v>
      </c>
      <c r="AO142" s="322"/>
      <c r="AP142" s="322"/>
      <c r="AQ142" s="322"/>
      <c r="AR142" s="322"/>
      <c r="AS142" s="322"/>
    </row>
    <row r="143" spans="1:45" ht="16.5" customHeight="1">
      <c r="A143" s="315" t="s">
        <v>134</v>
      </c>
      <c r="B143" s="316"/>
      <c r="C143" s="317"/>
      <c r="D143" s="318" t="str">
        <f>CONCATENATE('(7) vstupní data'!$B$1,", ",'(7) vstupní data'!$B$3)</f>
        <v>TJ Orion Praha, ZŠ Mráčkova 3090 Praha 12</v>
      </c>
      <c r="E143" s="319"/>
      <c r="F143" s="319"/>
      <c r="G143" s="319"/>
      <c r="H143" s="319"/>
      <c r="I143" s="319"/>
      <c r="J143" s="319"/>
      <c r="K143" s="319"/>
      <c r="L143" s="319"/>
      <c r="M143" s="319"/>
      <c r="N143" s="319"/>
      <c r="O143" s="319"/>
      <c r="P143" s="319"/>
      <c r="Q143" s="319"/>
      <c r="R143" s="319"/>
      <c r="S143" s="319"/>
      <c r="T143" s="319"/>
      <c r="U143" s="319"/>
      <c r="V143" s="319"/>
      <c r="W143" s="319"/>
      <c r="X143" s="319"/>
      <c r="Y143" s="319"/>
      <c r="Z143" s="319"/>
      <c r="AA143" s="319"/>
      <c r="AB143" s="319"/>
      <c r="AC143" s="319"/>
      <c r="AD143" s="319"/>
      <c r="AE143" s="319"/>
      <c r="AF143" s="320"/>
      <c r="AG143" s="321"/>
      <c r="AH143" s="321"/>
      <c r="AI143" s="321"/>
      <c r="AJ143" s="321"/>
      <c r="AK143" s="321"/>
      <c r="AL143" s="321"/>
      <c r="AM143" s="321"/>
      <c r="AN143" s="321"/>
      <c r="AO143" s="321"/>
      <c r="AP143" s="321"/>
      <c r="AQ143" s="321"/>
      <c r="AR143" s="321"/>
      <c r="AS143" s="321"/>
    </row>
    <row r="144" spans="1:45" ht="15.75" customHeight="1">
      <c r="A144" s="323"/>
      <c r="B144" s="323"/>
      <c r="C144" s="324"/>
      <c r="D144" s="324"/>
      <c r="E144" s="324"/>
      <c r="F144" s="324"/>
      <c r="G144" s="324"/>
      <c r="H144" s="324"/>
      <c r="I144" s="324"/>
      <c r="J144" s="324"/>
      <c r="K144" s="324"/>
      <c r="L144" s="324"/>
      <c r="M144" s="324"/>
      <c r="N144" s="324"/>
      <c r="O144" s="324"/>
      <c r="P144" s="324"/>
      <c r="Q144" s="324"/>
      <c r="R144" s="324"/>
      <c r="S144" s="324"/>
      <c r="T144" s="324"/>
      <c r="U144" s="324"/>
      <c r="V144" s="324"/>
      <c r="W144" s="324"/>
      <c r="X144" s="324"/>
      <c r="Y144" s="324"/>
      <c r="Z144" s="324"/>
      <c r="AA144" s="324"/>
      <c r="AB144" s="324"/>
      <c r="AC144" s="324"/>
      <c r="AD144" s="324"/>
      <c r="AE144" s="324"/>
      <c r="AF144" s="321"/>
      <c r="AG144" s="321"/>
      <c r="AH144" s="321"/>
      <c r="AI144" s="321"/>
      <c r="AJ144" s="321"/>
      <c r="AK144" s="321"/>
      <c r="AL144" s="321"/>
      <c r="AM144" s="321"/>
      <c r="AN144" s="325" t="s">
        <v>135</v>
      </c>
      <c r="AO144" s="325"/>
      <c r="AP144" s="325"/>
      <c r="AQ144" s="325"/>
      <c r="AR144" s="326">
        <v>6</v>
      </c>
      <c r="AS144" s="326"/>
    </row>
    <row r="145" spans="1:45" ht="16.5" customHeight="1">
      <c r="A145" s="327" t="s">
        <v>136</v>
      </c>
      <c r="B145" s="327"/>
      <c r="C145" s="327"/>
      <c r="D145" s="327"/>
      <c r="E145" s="327"/>
      <c r="F145" s="328" t="s">
        <v>137</v>
      </c>
      <c r="G145" s="328"/>
      <c r="H145" s="329" t="str">
        <f>VLOOKUP(AR144,'(7) vstupní data'!$H$2:$P$29,2,0)</f>
        <v>VK Karlovy Vary</v>
      </c>
      <c r="I145" s="329"/>
      <c r="J145" s="329"/>
      <c r="K145" s="329"/>
      <c r="L145" s="329"/>
      <c r="M145" s="329"/>
      <c r="N145" s="329"/>
      <c r="O145" s="329"/>
      <c r="P145" s="329"/>
      <c r="Q145" s="329"/>
      <c r="R145" s="329"/>
      <c r="S145" s="329"/>
      <c r="T145" s="329"/>
      <c r="U145" s="329"/>
      <c r="V145" s="329"/>
      <c r="W145" s="330" t="s">
        <v>138</v>
      </c>
      <c r="X145" s="330"/>
      <c r="Y145" s="329" t="str">
        <f>VLOOKUP(AR144,'(7) vstupní data'!$H$2:$P$29,6,0)</f>
        <v>TJ Orion Praha</v>
      </c>
      <c r="Z145" s="329"/>
      <c r="AA145" s="329"/>
      <c r="AB145" s="329"/>
      <c r="AC145" s="329"/>
      <c r="AD145" s="329"/>
      <c r="AE145" s="329"/>
      <c r="AF145" s="329"/>
      <c r="AG145" s="329"/>
      <c r="AH145" s="329"/>
      <c r="AI145" s="329"/>
      <c r="AJ145" s="329"/>
      <c r="AK145" s="329"/>
      <c r="AL145" s="329"/>
      <c r="AM145" s="329"/>
      <c r="AN145" s="325"/>
      <c r="AO145" s="325"/>
      <c r="AP145" s="325"/>
      <c r="AQ145" s="325"/>
      <c r="AR145" s="326"/>
      <c r="AS145" s="326"/>
    </row>
    <row r="146" spans="1:45" ht="7.5" customHeight="1">
      <c r="A146" s="331"/>
      <c r="B146" s="331"/>
      <c r="C146" s="331"/>
      <c r="D146" s="331"/>
      <c r="E146" s="331"/>
      <c r="F146" s="331"/>
      <c r="G146" s="331"/>
      <c r="H146" s="331"/>
      <c r="I146" s="331"/>
      <c r="J146" s="331"/>
      <c r="K146" s="331"/>
      <c r="L146" s="331"/>
      <c r="M146" s="331"/>
      <c r="N146" s="331"/>
      <c r="O146" s="331"/>
      <c r="P146" s="331"/>
      <c r="Q146" s="331"/>
      <c r="R146" s="331"/>
      <c r="S146" s="331"/>
      <c r="T146" s="331"/>
      <c r="U146" s="331"/>
      <c r="V146" s="331"/>
      <c r="W146" s="331"/>
      <c r="X146" s="331"/>
      <c r="Y146" s="331"/>
      <c r="Z146" s="331"/>
      <c r="AA146" s="331"/>
      <c r="AB146" s="331"/>
      <c r="AC146" s="331"/>
      <c r="AD146" s="331"/>
      <c r="AE146" s="331"/>
      <c r="AF146" s="331"/>
      <c r="AG146" s="331"/>
      <c r="AH146" s="331"/>
      <c r="AI146" s="331"/>
      <c r="AJ146" s="331"/>
      <c r="AK146" s="331"/>
      <c r="AL146" s="331"/>
      <c r="AM146" s="331"/>
      <c r="AN146" s="331"/>
      <c r="AO146" s="331"/>
      <c r="AP146" s="331"/>
      <c r="AQ146" s="331"/>
      <c r="AR146" s="331"/>
      <c r="AS146" s="331"/>
    </row>
    <row r="147" spans="1:45" ht="15.75" customHeight="1">
      <c r="A147" s="331"/>
      <c r="B147" s="332" t="s">
        <v>79</v>
      </c>
      <c r="C147" s="332"/>
      <c r="D147" s="332"/>
      <c r="E147" s="332"/>
      <c r="F147" s="332"/>
      <c r="G147" s="332"/>
      <c r="H147" s="332"/>
      <c r="I147" s="332"/>
      <c r="J147" s="332"/>
      <c r="K147" s="332"/>
      <c r="L147" s="332"/>
      <c r="M147" s="332"/>
      <c r="N147" s="332"/>
      <c r="O147" s="332"/>
      <c r="P147" s="331"/>
      <c r="Q147" s="332" t="s">
        <v>80</v>
      </c>
      <c r="R147" s="332"/>
      <c r="S147" s="332"/>
      <c r="T147" s="332"/>
      <c r="U147" s="332"/>
      <c r="V147" s="332"/>
      <c r="W147" s="332"/>
      <c r="X147" s="332"/>
      <c r="Y147" s="332"/>
      <c r="Z147" s="332"/>
      <c r="AA147" s="332"/>
      <c r="AB147" s="332"/>
      <c r="AC147" s="332"/>
      <c r="AD147" s="332"/>
      <c r="AE147" s="331"/>
      <c r="AF147" s="332" t="s">
        <v>81</v>
      </c>
      <c r="AG147" s="332"/>
      <c r="AH147" s="332"/>
      <c r="AI147" s="332"/>
      <c r="AJ147" s="332"/>
      <c r="AK147" s="332"/>
      <c r="AL147" s="332"/>
      <c r="AM147" s="332"/>
      <c r="AN147" s="332"/>
      <c r="AO147" s="332"/>
      <c r="AP147" s="332"/>
      <c r="AQ147" s="332"/>
      <c r="AR147" s="332"/>
      <c r="AS147" s="332"/>
    </row>
    <row r="148" spans="1:45" ht="15" customHeight="1">
      <c r="A148" s="333"/>
      <c r="B148" s="334" t="s">
        <v>84</v>
      </c>
      <c r="C148" s="334"/>
      <c r="D148" s="334"/>
      <c r="E148" s="334"/>
      <c r="F148" s="334"/>
      <c r="G148" s="334"/>
      <c r="H148" s="334"/>
      <c r="I148" s="334" t="s">
        <v>85</v>
      </c>
      <c r="J148" s="334"/>
      <c r="K148" s="334"/>
      <c r="L148" s="334"/>
      <c r="M148" s="334"/>
      <c r="N148" s="334"/>
      <c r="O148" s="334"/>
      <c r="P148" s="331"/>
      <c r="Q148" s="334" t="s">
        <v>84</v>
      </c>
      <c r="R148" s="334"/>
      <c r="S148" s="334"/>
      <c r="T148" s="334"/>
      <c r="U148" s="334"/>
      <c r="V148" s="334"/>
      <c r="W148" s="334"/>
      <c r="X148" s="334" t="s">
        <v>85</v>
      </c>
      <c r="Y148" s="334"/>
      <c r="Z148" s="334"/>
      <c r="AA148" s="334"/>
      <c r="AB148" s="334"/>
      <c r="AC148" s="334"/>
      <c r="AD148" s="334"/>
      <c r="AE148" s="331"/>
      <c r="AF148" s="334" t="s">
        <v>84</v>
      </c>
      <c r="AG148" s="334"/>
      <c r="AH148" s="334"/>
      <c r="AI148" s="334"/>
      <c r="AJ148" s="334"/>
      <c r="AK148" s="334"/>
      <c r="AL148" s="334"/>
      <c r="AM148" s="334" t="s">
        <v>85</v>
      </c>
      <c r="AN148" s="334"/>
      <c r="AO148" s="334"/>
      <c r="AP148" s="334"/>
      <c r="AQ148" s="334"/>
      <c r="AR148" s="334"/>
      <c r="AS148" s="334"/>
    </row>
    <row r="149" spans="1:45" ht="15" customHeight="1">
      <c r="A149" s="333"/>
      <c r="B149" s="335" t="s">
        <v>86</v>
      </c>
      <c r="C149" s="335"/>
      <c r="D149" s="335"/>
      <c r="E149" s="335"/>
      <c r="F149" s="335"/>
      <c r="G149" s="335"/>
      <c r="H149" s="335"/>
      <c r="I149" s="335" t="s">
        <v>86</v>
      </c>
      <c r="J149" s="335"/>
      <c r="K149" s="335"/>
      <c r="L149" s="335"/>
      <c r="M149" s="335"/>
      <c r="N149" s="335"/>
      <c r="O149" s="335"/>
      <c r="P149" s="331"/>
      <c r="Q149" s="335" t="s">
        <v>86</v>
      </c>
      <c r="R149" s="335"/>
      <c r="S149" s="335"/>
      <c r="T149" s="335"/>
      <c r="U149" s="335"/>
      <c r="V149" s="335"/>
      <c r="W149" s="335"/>
      <c r="X149" s="335" t="s">
        <v>86</v>
      </c>
      <c r="Y149" s="335"/>
      <c r="Z149" s="335"/>
      <c r="AA149" s="335"/>
      <c r="AB149" s="335"/>
      <c r="AC149" s="335"/>
      <c r="AD149" s="335"/>
      <c r="AE149" s="331"/>
      <c r="AF149" s="335" t="s">
        <v>86</v>
      </c>
      <c r="AG149" s="335"/>
      <c r="AH149" s="335"/>
      <c r="AI149" s="335"/>
      <c r="AJ149" s="335"/>
      <c r="AK149" s="335"/>
      <c r="AL149" s="335"/>
      <c r="AM149" s="335" t="s">
        <v>86</v>
      </c>
      <c r="AN149" s="335"/>
      <c r="AO149" s="335"/>
      <c r="AP149" s="335"/>
      <c r="AQ149" s="335"/>
      <c r="AR149" s="335"/>
      <c r="AS149" s="335"/>
    </row>
    <row r="150" spans="1:45" ht="15" customHeight="1">
      <c r="A150" s="336" t="s">
        <v>87</v>
      </c>
      <c r="B150" s="337">
        <v>1</v>
      </c>
      <c r="C150" s="338"/>
      <c r="D150" s="338"/>
      <c r="E150" s="338"/>
      <c r="F150" s="339">
        <v>1</v>
      </c>
      <c r="G150" s="339">
        <v>13</v>
      </c>
      <c r="H150" s="340">
        <v>25</v>
      </c>
      <c r="I150" s="337">
        <v>1</v>
      </c>
      <c r="J150" s="338"/>
      <c r="K150" s="338"/>
      <c r="L150" s="338"/>
      <c r="M150" s="339">
        <v>1</v>
      </c>
      <c r="N150" s="339">
        <v>13</v>
      </c>
      <c r="O150" s="340">
        <v>25</v>
      </c>
      <c r="P150" s="331"/>
      <c r="Q150" s="337">
        <v>1</v>
      </c>
      <c r="R150" s="338"/>
      <c r="S150" s="338"/>
      <c r="T150" s="338"/>
      <c r="U150" s="339">
        <v>1</v>
      </c>
      <c r="V150" s="339">
        <v>13</v>
      </c>
      <c r="W150" s="340">
        <v>25</v>
      </c>
      <c r="X150" s="337">
        <v>1</v>
      </c>
      <c r="Y150" s="338"/>
      <c r="Z150" s="338"/>
      <c r="AA150" s="338"/>
      <c r="AB150" s="339">
        <v>1</v>
      </c>
      <c r="AC150" s="339">
        <v>13</v>
      </c>
      <c r="AD150" s="340">
        <v>25</v>
      </c>
      <c r="AE150" s="331"/>
      <c r="AF150" s="337">
        <v>1</v>
      </c>
      <c r="AG150" s="338"/>
      <c r="AH150" s="338"/>
      <c r="AI150" s="338"/>
      <c r="AJ150" s="339">
        <v>1</v>
      </c>
      <c r="AK150" s="339">
        <v>13</v>
      </c>
      <c r="AL150" s="340">
        <v>25</v>
      </c>
      <c r="AM150" s="337">
        <v>1</v>
      </c>
      <c r="AN150" s="338"/>
      <c r="AO150" s="338"/>
      <c r="AP150" s="338"/>
      <c r="AQ150" s="339">
        <v>1</v>
      </c>
      <c r="AR150" s="339">
        <v>13</v>
      </c>
      <c r="AS150" s="340">
        <v>25</v>
      </c>
    </row>
    <row r="151" spans="1:45" ht="15" customHeight="1">
      <c r="A151" s="336"/>
      <c r="B151" s="337"/>
      <c r="C151" s="338"/>
      <c r="D151" s="338"/>
      <c r="E151" s="338"/>
      <c r="F151" s="341">
        <v>2</v>
      </c>
      <c r="G151" s="341">
        <v>14</v>
      </c>
      <c r="H151" s="342">
        <v>26</v>
      </c>
      <c r="I151" s="337"/>
      <c r="J151" s="338"/>
      <c r="K151" s="338"/>
      <c r="L151" s="338"/>
      <c r="M151" s="341">
        <v>2</v>
      </c>
      <c r="N151" s="341">
        <v>14</v>
      </c>
      <c r="O151" s="342">
        <v>26</v>
      </c>
      <c r="P151" s="331"/>
      <c r="Q151" s="337"/>
      <c r="R151" s="338"/>
      <c r="S151" s="338"/>
      <c r="T151" s="338"/>
      <c r="U151" s="341">
        <v>2</v>
      </c>
      <c r="V151" s="341">
        <v>14</v>
      </c>
      <c r="W151" s="342">
        <v>26</v>
      </c>
      <c r="X151" s="337"/>
      <c r="Y151" s="338"/>
      <c r="Z151" s="338"/>
      <c r="AA151" s="338"/>
      <c r="AB151" s="341">
        <v>2</v>
      </c>
      <c r="AC151" s="341">
        <v>14</v>
      </c>
      <c r="AD151" s="342">
        <v>26</v>
      </c>
      <c r="AE151" s="331"/>
      <c r="AF151" s="337"/>
      <c r="AG151" s="338"/>
      <c r="AH151" s="338"/>
      <c r="AI151" s="338"/>
      <c r="AJ151" s="341">
        <v>2</v>
      </c>
      <c r="AK151" s="341">
        <v>14</v>
      </c>
      <c r="AL151" s="342">
        <v>26</v>
      </c>
      <c r="AM151" s="337"/>
      <c r="AN151" s="338"/>
      <c r="AO151" s="338"/>
      <c r="AP151" s="338"/>
      <c r="AQ151" s="341">
        <v>2</v>
      </c>
      <c r="AR151" s="341">
        <v>14</v>
      </c>
      <c r="AS151" s="342">
        <v>26</v>
      </c>
    </row>
    <row r="152" spans="1:45" ht="15" customHeight="1">
      <c r="A152" s="336"/>
      <c r="B152" s="337">
        <v>2</v>
      </c>
      <c r="C152" s="338"/>
      <c r="D152" s="338"/>
      <c r="E152" s="338"/>
      <c r="F152" s="341">
        <v>3</v>
      </c>
      <c r="G152" s="341">
        <v>15</v>
      </c>
      <c r="H152" s="342">
        <v>27</v>
      </c>
      <c r="I152" s="337">
        <v>2</v>
      </c>
      <c r="J152" s="338"/>
      <c r="K152" s="338"/>
      <c r="L152" s="338"/>
      <c r="M152" s="341">
        <v>3</v>
      </c>
      <c r="N152" s="341">
        <v>15</v>
      </c>
      <c r="O152" s="342">
        <v>27</v>
      </c>
      <c r="P152" s="331"/>
      <c r="Q152" s="337">
        <v>2</v>
      </c>
      <c r="R152" s="338"/>
      <c r="S152" s="338"/>
      <c r="T152" s="338"/>
      <c r="U152" s="341">
        <v>3</v>
      </c>
      <c r="V152" s="341">
        <v>15</v>
      </c>
      <c r="W152" s="342">
        <v>27</v>
      </c>
      <c r="X152" s="337">
        <v>2</v>
      </c>
      <c r="Y152" s="338"/>
      <c r="Z152" s="338"/>
      <c r="AA152" s="338"/>
      <c r="AB152" s="341">
        <v>3</v>
      </c>
      <c r="AC152" s="341">
        <v>15</v>
      </c>
      <c r="AD152" s="342">
        <v>27</v>
      </c>
      <c r="AE152" s="331"/>
      <c r="AF152" s="337">
        <v>2</v>
      </c>
      <c r="AG152" s="338"/>
      <c r="AH152" s="338"/>
      <c r="AI152" s="338"/>
      <c r="AJ152" s="341">
        <v>3</v>
      </c>
      <c r="AK152" s="341">
        <v>15</v>
      </c>
      <c r="AL152" s="342">
        <v>27</v>
      </c>
      <c r="AM152" s="337">
        <v>2</v>
      </c>
      <c r="AN152" s="338"/>
      <c r="AO152" s="338"/>
      <c r="AP152" s="338"/>
      <c r="AQ152" s="341">
        <v>3</v>
      </c>
      <c r="AR152" s="341">
        <v>15</v>
      </c>
      <c r="AS152" s="342">
        <v>27</v>
      </c>
    </row>
    <row r="153" spans="1:45" ht="15" customHeight="1">
      <c r="A153" s="336"/>
      <c r="B153" s="337"/>
      <c r="C153" s="343"/>
      <c r="D153" s="338"/>
      <c r="E153" s="338"/>
      <c r="F153" s="341">
        <v>4</v>
      </c>
      <c r="G153" s="341">
        <v>16</v>
      </c>
      <c r="H153" s="342">
        <v>28</v>
      </c>
      <c r="I153" s="337"/>
      <c r="J153" s="343"/>
      <c r="K153" s="338"/>
      <c r="L153" s="338"/>
      <c r="M153" s="341">
        <v>4</v>
      </c>
      <c r="N153" s="341">
        <v>16</v>
      </c>
      <c r="O153" s="342">
        <v>28</v>
      </c>
      <c r="P153" s="331"/>
      <c r="Q153" s="337"/>
      <c r="R153" s="343"/>
      <c r="S153" s="338"/>
      <c r="T153" s="338"/>
      <c r="U153" s="341">
        <v>4</v>
      </c>
      <c r="V153" s="341">
        <v>16</v>
      </c>
      <c r="W153" s="342">
        <v>28</v>
      </c>
      <c r="X153" s="337"/>
      <c r="Y153" s="343"/>
      <c r="Z153" s="338"/>
      <c r="AA153" s="338"/>
      <c r="AB153" s="341">
        <v>4</v>
      </c>
      <c r="AC153" s="341">
        <v>16</v>
      </c>
      <c r="AD153" s="342">
        <v>28</v>
      </c>
      <c r="AE153" s="331"/>
      <c r="AF153" s="337"/>
      <c r="AG153" s="343"/>
      <c r="AH153" s="338"/>
      <c r="AI153" s="338"/>
      <c r="AJ153" s="341">
        <v>4</v>
      </c>
      <c r="AK153" s="341">
        <v>16</v>
      </c>
      <c r="AL153" s="342">
        <v>28</v>
      </c>
      <c r="AM153" s="337"/>
      <c r="AN153" s="343"/>
      <c r="AO153" s="338"/>
      <c r="AP153" s="338"/>
      <c r="AQ153" s="341">
        <v>4</v>
      </c>
      <c r="AR153" s="341">
        <v>16</v>
      </c>
      <c r="AS153" s="342">
        <v>28</v>
      </c>
    </row>
    <row r="154" spans="1:45" ht="15" customHeight="1">
      <c r="A154" s="336"/>
      <c r="B154" s="337">
        <v>3</v>
      </c>
      <c r="C154" s="338"/>
      <c r="D154" s="338"/>
      <c r="E154" s="338"/>
      <c r="F154" s="341">
        <v>5</v>
      </c>
      <c r="G154" s="341">
        <v>17</v>
      </c>
      <c r="H154" s="342">
        <v>29</v>
      </c>
      <c r="I154" s="337">
        <v>3</v>
      </c>
      <c r="J154" s="338"/>
      <c r="K154" s="338"/>
      <c r="L154" s="338"/>
      <c r="M154" s="341">
        <v>5</v>
      </c>
      <c r="N154" s="341">
        <v>17</v>
      </c>
      <c r="O154" s="342">
        <v>29</v>
      </c>
      <c r="P154" s="331"/>
      <c r="Q154" s="337">
        <v>3</v>
      </c>
      <c r="R154" s="338"/>
      <c r="S154" s="338"/>
      <c r="T154" s="338"/>
      <c r="U154" s="341">
        <v>5</v>
      </c>
      <c r="V154" s="341">
        <v>17</v>
      </c>
      <c r="W154" s="342">
        <v>29</v>
      </c>
      <c r="X154" s="337">
        <v>3</v>
      </c>
      <c r="Y154" s="338"/>
      <c r="Z154" s="338"/>
      <c r="AA154" s="338"/>
      <c r="AB154" s="341">
        <v>5</v>
      </c>
      <c r="AC154" s="341">
        <v>17</v>
      </c>
      <c r="AD154" s="342">
        <v>29</v>
      </c>
      <c r="AE154" s="331"/>
      <c r="AF154" s="337">
        <v>3</v>
      </c>
      <c r="AG154" s="338"/>
      <c r="AH154" s="338"/>
      <c r="AI154" s="338"/>
      <c r="AJ154" s="341">
        <v>5</v>
      </c>
      <c r="AK154" s="341">
        <v>17</v>
      </c>
      <c r="AL154" s="342">
        <v>29</v>
      </c>
      <c r="AM154" s="337">
        <v>3</v>
      </c>
      <c r="AN154" s="338"/>
      <c r="AO154" s="338"/>
      <c r="AP154" s="338"/>
      <c r="AQ154" s="341">
        <v>5</v>
      </c>
      <c r="AR154" s="341">
        <v>17</v>
      </c>
      <c r="AS154" s="342">
        <v>29</v>
      </c>
    </row>
    <row r="155" spans="1:45" ht="15" customHeight="1">
      <c r="A155" s="336"/>
      <c r="B155" s="337"/>
      <c r="C155" s="343"/>
      <c r="D155" s="338"/>
      <c r="E155" s="338"/>
      <c r="F155" s="341">
        <v>6</v>
      </c>
      <c r="G155" s="341">
        <v>18</v>
      </c>
      <c r="H155" s="342">
        <v>30</v>
      </c>
      <c r="I155" s="337"/>
      <c r="J155" s="343"/>
      <c r="K155" s="338"/>
      <c r="L155" s="338"/>
      <c r="M155" s="341">
        <v>6</v>
      </c>
      <c r="N155" s="341">
        <v>18</v>
      </c>
      <c r="O155" s="342">
        <v>30</v>
      </c>
      <c r="P155" s="331"/>
      <c r="Q155" s="337"/>
      <c r="R155" s="343"/>
      <c r="S155" s="338"/>
      <c r="T155" s="338"/>
      <c r="U155" s="341">
        <v>6</v>
      </c>
      <c r="V155" s="341">
        <v>18</v>
      </c>
      <c r="W155" s="342">
        <v>30</v>
      </c>
      <c r="X155" s="337"/>
      <c r="Y155" s="343"/>
      <c r="Z155" s="338"/>
      <c r="AA155" s="338"/>
      <c r="AB155" s="341">
        <v>6</v>
      </c>
      <c r="AC155" s="341">
        <v>18</v>
      </c>
      <c r="AD155" s="342">
        <v>30</v>
      </c>
      <c r="AE155" s="331"/>
      <c r="AF155" s="337"/>
      <c r="AG155" s="343"/>
      <c r="AH155" s="338"/>
      <c r="AI155" s="338"/>
      <c r="AJ155" s="341">
        <v>6</v>
      </c>
      <c r="AK155" s="341">
        <v>18</v>
      </c>
      <c r="AL155" s="342">
        <v>30</v>
      </c>
      <c r="AM155" s="337"/>
      <c r="AN155" s="343"/>
      <c r="AO155" s="338"/>
      <c r="AP155" s="338"/>
      <c r="AQ155" s="341">
        <v>6</v>
      </c>
      <c r="AR155" s="341">
        <v>18</v>
      </c>
      <c r="AS155" s="342">
        <v>30</v>
      </c>
    </row>
    <row r="156" spans="1:45" ht="15" customHeight="1">
      <c r="A156" s="336"/>
      <c r="B156" s="337">
        <v>4</v>
      </c>
      <c r="C156" s="338"/>
      <c r="D156" s="338"/>
      <c r="E156" s="338"/>
      <c r="F156" s="341">
        <v>7</v>
      </c>
      <c r="G156" s="341">
        <v>19</v>
      </c>
      <c r="H156" s="342">
        <v>31</v>
      </c>
      <c r="I156" s="337">
        <v>4</v>
      </c>
      <c r="J156" s="338"/>
      <c r="K156" s="338"/>
      <c r="L156" s="338"/>
      <c r="M156" s="341">
        <v>7</v>
      </c>
      <c r="N156" s="341">
        <v>19</v>
      </c>
      <c r="O156" s="342">
        <v>31</v>
      </c>
      <c r="P156" s="331"/>
      <c r="Q156" s="337">
        <v>4</v>
      </c>
      <c r="R156" s="338"/>
      <c r="S156" s="338"/>
      <c r="T156" s="338"/>
      <c r="U156" s="341">
        <v>7</v>
      </c>
      <c r="V156" s="341">
        <v>19</v>
      </c>
      <c r="W156" s="342">
        <v>31</v>
      </c>
      <c r="X156" s="337">
        <v>4</v>
      </c>
      <c r="Y156" s="338"/>
      <c r="Z156" s="338"/>
      <c r="AA156" s="338"/>
      <c r="AB156" s="341">
        <v>7</v>
      </c>
      <c r="AC156" s="341">
        <v>19</v>
      </c>
      <c r="AD156" s="342">
        <v>31</v>
      </c>
      <c r="AE156" s="331"/>
      <c r="AF156" s="337">
        <v>4</v>
      </c>
      <c r="AG156" s="338"/>
      <c r="AH156" s="338"/>
      <c r="AI156" s="338"/>
      <c r="AJ156" s="341">
        <v>7</v>
      </c>
      <c r="AK156" s="341">
        <v>19</v>
      </c>
      <c r="AL156" s="342">
        <v>31</v>
      </c>
      <c r="AM156" s="337">
        <v>4</v>
      </c>
      <c r="AN156" s="338"/>
      <c r="AO156" s="338"/>
      <c r="AP156" s="338"/>
      <c r="AQ156" s="341">
        <v>7</v>
      </c>
      <c r="AR156" s="341">
        <v>19</v>
      </c>
      <c r="AS156" s="342">
        <v>31</v>
      </c>
    </row>
    <row r="157" spans="1:45" ht="15" customHeight="1">
      <c r="A157" s="336"/>
      <c r="B157" s="337"/>
      <c r="C157" s="343"/>
      <c r="D157" s="338"/>
      <c r="E157" s="338"/>
      <c r="F157" s="341">
        <v>8</v>
      </c>
      <c r="G157" s="341">
        <v>20</v>
      </c>
      <c r="H157" s="342">
        <v>32</v>
      </c>
      <c r="I157" s="337"/>
      <c r="J157" s="343"/>
      <c r="K157" s="338"/>
      <c r="L157" s="338"/>
      <c r="M157" s="341">
        <v>8</v>
      </c>
      <c r="N157" s="341">
        <v>20</v>
      </c>
      <c r="O157" s="342">
        <v>32</v>
      </c>
      <c r="P157" s="331"/>
      <c r="Q157" s="337"/>
      <c r="R157" s="343"/>
      <c r="S157" s="338"/>
      <c r="T157" s="338"/>
      <c r="U157" s="341">
        <v>8</v>
      </c>
      <c r="V157" s="341">
        <v>20</v>
      </c>
      <c r="W157" s="342">
        <v>32</v>
      </c>
      <c r="X157" s="337"/>
      <c r="Y157" s="343"/>
      <c r="Z157" s="338"/>
      <c r="AA157" s="338"/>
      <c r="AB157" s="341">
        <v>8</v>
      </c>
      <c r="AC157" s="341">
        <v>20</v>
      </c>
      <c r="AD157" s="342">
        <v>32</v>
      </c>
      <c r="AE157" s="331"/>
      <c r="AF157" s="337"/>
      <c r="AG157" s="343"/>
      <c r="AH157" s="338"/>
      <c r="AI157" s="338"/>
      <c r="AJ157" s="341">
        <v>8</v>
      </c>
      <c r="AK157" s="341">
        <v>20</v>
      </c>
      <c r="AL157" s="342">
        <v>32</v>
      </c>
      <c r="AM157" s="337"/>
      <c r="AN157" s="343"/>
      <c r="AO157" s="338"/>
      <c r="AP157" s="338"/>
      <c r="AQ157" s="341">
        <v>8</v>
      </c>
      <c r="AR157" s="341">
        <v>20</v>
      </c>
      <c r="AS157" s="342">
        <v>32</v>
      </c>
    </row>
    <row r="158" spans="1:45" ht="15" customHeight="1">
      <c r="A158" s="336"/>
      <c r="B158" s="337">
        <v>5</v>
      </c>
      <c r="C158" s="338"/>
      <c r="D158" s="338"/>
      <c r="E158" s="338"/>
      <c r="F158" s="341">
        <v>9</v>
      </c>
      <c r="G158" s="341">
        <v>21</v>
      </c>
      <c r="H158" s="342">
        <v>33</v>
      </c>
      <c r="I158" s="337">
        <v>5</v>
      </c>
      <c r="J158" s="338"/>
      <c r="K158" s="338"/>
      <c r="L158" s="338"/>
      <c r="M158" s="341">
        <v>9</v>
      </c>
      <c r="N158" s="341">
        <v>21</v>
      </c>
      <c r="O158" s="342">
        <v>33</v>
      </c>
      <c r="P158" s="331"/>
      <c r="Q158" s="337">
        <v>5</v>
      </c>
      <c r="R158" s="338"/>
      <c r="S158" s="338"/>
      <c r="T158" s="338"/>
      <c r="U158" s="341">
        <v>9</v>
      </c>
      <c r="V158" s="341">
        <v>21</v>
      </c>
      <c r="W158" s="342">
        <v>33</v>
      </c>
      <c r="X158" s="337">
        <v>5</v>
      </c>
      <c r="Y158" s="338"/>
      <c r="Z158" s="338"/>
      <c r="AA158" s="338"/>
      <c r="AB158" s="341">
        <v>9</v>
      </c>
      <c r="AC158" s="341">
        <v>21</v>
      </c>
      <c r="AD158" s="342">
        <v>33</v>
      </c>
      <c r="AE158" s="331"/>
      <c r="AF158" s="337">
        <v>5</v>
      </c>
      <c r="AG158" s="338"/>
      <c r="AH158" s="338"/>
      <c r="AI158" s="338"/>
      <c r="AJ158" s="341">
        <v>9</v>
      </c>
      <c r="AK158" s="341">
        <v>21</v>
      </c>
      <c r="AL158" s="342">
        <v>33</v>
      </c>
      <c r="AM158" s="337">
        <v>5</v>
      </c>
      <c r="AN158" s="338"/>
      <c r="AO158" s="338"/>
      <c r="AP158" s="338"/>
      <c r="AQ158" s="341">
        <v>9</v>
      </c>
      <c r="AR158" s="341">
        <v>21</v>
      </c>
      <c r="AS158" s="342">
        <v>33</v>
      </c>
    </row>
    <row r="159" spans="1:45" ht="15" customHeight="1">
      <c r="A159" s="336"/>
      <c r="B159" s="337"/>
      <c r="C159" s="343"/>
      <c r="D159" s="338"/>
      <c r="E159" s="338"/>
      <c r="F159" s="341">
        <v>10</v>
      </c>
      <c r="G159" s="341">
        <v>22</v>
      </c>
      <c r="H159" s="342">
        <v>34</v>
      </c>
      <c r="I159" s="337"/>
      <c r="J159" s="343"/>
      <c r="K159" s="338"/>
      <c r="L159" s="338"/>
      <c r="M159" s="341">
        <v>10</v>
      </c>
      <c r="N159" s="341">
        <v>22</v>
      </c>
      <c r="O159" s="342">
        <v>34</v>
      </c>
      <c r="P159" s="331"/>
      <c r="Q159" s="337"/>
      <c r="R159" s="343"/>
      <c r="S159" s="338"/>
      <c r="T159" s="338"/>
      <c r="U159" s="341">
        <v>10</v>
      </c>
      <c r="V159" s="341">
        <v>22</v>
      </c>
      <c r="W159" s="342">
        <v>34</v>
      </c>
      <c r="X159" s="337"/>
      <c r="Y159" s="343"/>
      <c r="Z159" s="338"/>
      <c r="AA159" s="338"/>
      <c r="AB159" s="341">
        <v>10</v>
      </c>
      <c r="AC159" s="341">
        <v>22</v>
      </c>
      <c r="AD159" s="342">
        <v>34</v>
      </c>
      <c r="AE159" s="331"/>
      <c r="AF159" s="337"/>
      <c r="AG159" s="343"/>
      <c r="AH159" s="338"/>
      <c r="AI159" s="338"/>
      <c r="AJ159" s="341">
        <v>10</v>
      </c>
      <c r="AK159" s="341">
        <v>22</v>
      </c>
      <c r="AL159" s="342">
        <v>34</v>
      </c>
      <c r="AM159" s="337"/>
      <c r="AN159" s="343"/>
      <c r="AO159" s="338"/>
      <c r="AP159" s="338"/>
      <c r="AQ159" s="341">
        <v>10</v>
      </c>
      <c r="AR159" s="341">
        <v>22</v>
      </c>
      <c r="AS159" s="342">
        <v>34</v>
      </c>
    </row>
    <row r="160" spans="1:45" ht="15" customHeight="1">
      <c r="A160" s="336"/>
      <c r="B160" s="337">
        <v>6</v>
      </c>
      <c r="C160" s="338"/>
      <c r="D160" s="338"/>
      <c r="E160" s="338"/>
      <c r="F160" s="341">
        <v>11</v>
      </c>
      <c r="G160" s="341">
        <v>23</v>
      </c>
      <c r="H160" s="342">
        <v>35</v>
      </c>
      <c r="I160" s="337">
        <v>6</v>
      </c>
      <c r="J160" s="338"/>
      <c r="K160" s="338"/>
      <c r="L160" s="338"/>
      <c r="M160" s="341">
        <v>11</v>
      </c>
      <c r="N160" s="341">
        <v>23</v>
      </c>
      <c r="O160" s="342">
        <v>35</v>
      </c>
      <c r="P160" s="331"/>
      <c r="Q160" s="337">
        <v>6</v>
      </c>
      <c r="R160" s="338"/>
      <c r="S160" s="338"/>
      <c r="T160" s="338"/>
      <c r="U160" s="341">
        <v>11</v>
      </c>
      <c r="V160" s="341">
        <v>23</v>
      </c>
      <c r="W160" s="342">
        <v>35</v>
      </c>
      <c r="X160" s="337">
        <v>6</v>
      </c>
      <c r="Y160" s="338"/>
      <c r="Z160" s="338"/>
      <c r="AA160" s="338"/>
      <c r="AB160" s="341">
        <v>11</v>
      </c>
      <c r="AC160" s="341">
        <v>23</v>
      </c>
      <c r="AD160" s="342">
        <v>35</v>
      </c>
      <c r="AE160" s="331"/>
      <c r="AF160" s="337">
        <v>6</v>
      </c>
      <c r="AG160" s="338"/>
      <c r="AH160" s="338"/>
      <c r="AI160" s="338"/>
      <c r="AJ160" s="341">
        <v>11</v>
      </c>
      <c r="AK160" s="341">
        <v>23</v>
      </c>
      <c r="AL160" s="342">
        <v>35</v>
      </c>
      <c r="AM160" s="337">
        <v>6</v>
      </c>
      <c r="AN160" s="338"/>
      <c r="AO160" s="338"/>
      <c r="AP160" s="338"/>
      <c r="AQ160" s="341">
        <v>11</v>
      </c>
      <c r="AR160" s="341">
        <v>23</v>
      </c>
      <c r="AS160" s="342">
        <v>35</v>
      </c>
    </row>
    <row r="161" spans="1:45" ht="15" customHeight="1">
      <c r="A161" s="336"/>
      <c r="B161" s="337"/>
      <c r="C161" s="343"/>
      <c r="D161" s="338"/>
      <c r="E161" s="338"/>
      <c r="F161" s="344">
        <v>12</v>
      </c>
      <c r="G161" s="344">
        <v>24</v>
      </c>
      <c r="H161" s="345">
        <v>36</v>
      </c>
      <c r="I161" s="337"/>
      <c r="J161" s="343"/>
      <c r="K161" s="338"/>
      <c r="L161" s="338"/>
      <c r="M161" s="344">
        <v>12</v>
      </c>
      <c r="N161" s="344">
        <v>24</v>
      </c>
      <c r="O161" s="345">
        <v>36</v>
      </c>
      <c r="P161" s="331"/>
      <c r="Q161" s="337"/>
      <c r="R161" s="343"/>
      <c r="S161" s="338"/>
      <c r="T161" s="338"/>
      <c r="U161" s="344">
        <v>12</v>
      </c>
      <c r="V161" s="344">
        <v>24</v>
      </c>
      <c r="W161" s="345">
        <v>36</v>
      </c>
      <c r="X161" s="337"/>
      <c r="Y161" s="343"/>
      <c r="Z161" s="338"/>
      <c r="AA161" s="338"/>
      <c r="AB161" s="344">
        <v>12</v>
      </c>
      <c r="AC161" s="344">
        <v>24</v>
      </c>
      <c r="AD161" s="345">
        <v>36</v>
      </c>
      <c r="AE161" s="331"/>
      <c r="AF161" s="337"/>
      <c r="AG161" s="343"/>
      <c r="AH161" s="338"/>
      <c r="AI161" s="338"/>
      <c r="AJ161" s="344">
        <v>12</v>
      </c>
      <c r="AK161" s="344">
        <v>24</v>
      </c>
      <c r="AL161" s="345">
        <v>36</v>
      </c>
      <c r="AM161" s="337"/>
      <c r="AN161" s="343"/>
      <c r="AO161" s="338"/>
      <c r="AP161" s="338"/>
      <c r="AQ161" s="344">
        <v>12</v>
      </c>
      <c r="AR161" s="344">
        <v>24</v>
      </c>
      <c r="AS161" s="345">
        <v>36</v>
      </c>
    </row>
    <row r="162" spans="1:45" ht="22.5" customHeight="1">
      <c r="A162" s="331"/>
      <c r="B162" s="346" t="s">
        <v>90</v>
      </c>
      <c r="C162" s="346"/>
      <c r="D162" s="347" t="s">
        <v>91</v>
      </c>
      <c r="E162" s="347"/>
      <c r="F162" s="348"/>
      <c r="G162" s="348"/>
      <c r="H162" s="348"/>
      <c r="I162" s="346" t="s">
        <v>90</v>
      </c>
      <c r="J162" s="346"/>
      <c r="K162" s="347" t="s">
        <v>91</v>
      </c>
      <c r="L162" s="347"/>
      <c r="M162" s="348"/>
      <c r="N162" s="348"/>
      <c r="O162" s="348"/>
      <c r="P162" s="349"/>
      <c r="Q162" s="346" t="s">
        <v>90</v>
      </c>
      <c r="R162" s="346"/>
      <c r="S162" s="347" t="s">
        <v>91</v>
      </c>
      <c r="T162" s="347"/>
      <c r="U162" s="348"/>
      <c r="V162" s="348"/>
      <c r="W162" s="348"/>
      <c r="X162" s="346" t="s">
        <v>90</v>
      </c>
      <c r="Y162" s="346"/>
      <c r="Z162" s="347" t="s">
        <v>91</v>
      </c>
      <c r="AA162" s="347"/>
      <c r="AB162" s="348"/>
      <c r="AC162" s="348"/>
      <c r="AD162" s="348"/>
      <c r="AE162" s="349"/>
      <c r="AF162" s="346" t="s">
        <v>90</v>
      </c>
      <c r="AG162" s="346"/>
      <c r="AH162" s="347" t="s">
        <v>91</v>
      </c>
      <c r="AI162" s="347"/>
      <c r="AJ162" s="348"/>
      <c r="AK162" s="348"/>
      <c r="AL162" s="348"/>
      <c r="AM162" s="346" t="s">
        <v>90</v>
      </c>
      <c r="AN162" s="346"/>
      <c r="AO162" s="347" t="s">
        <v>91</v>
      </c>
      <c r="AP162" s="347"/>
      <c r="AQ162" s="350"/>
      <c r="AR162" s="350"/>
      <c r="AS162" s="350"/>
    </row>
    <row r="163" spans="1:45" ht="7.5" customHeight="1">
      <c r="A163" s="331"/>
      <c r="B163" s="331"/>
      <c r="C163" s="331"/>
      <c r="D163" s="331"/>
      <c r="E163" s="331"/>
      <c r="F163" s="331"/>
      <c r="G163" s="331"/>
      <c r="H163" s="331"/>
      <c r="I163" s="331"/>
      <c r="J163" s="331"/>
      <c r="K163" s="331"/>
      <c r="L163" s="331"/>
      <c r="M163" s="331"/>
      <c r="N163" s="331"/>
      <c r="O163" s="331"/>
      <c r="P163" s="331"/>
      <c r="Q163" s="331"/>
      <c r="R163" s="331"/>
      <c r="S163" s="331"/>
      <c r="T163" s="331"/>
      <c r="U163" s="331"/>
      <c r="V163" s="331"/>
      <c r="W163" s="331"/>
      <c r="X163" s="331"/>
      <c r="Y163" s="331"/>
      <c r="Z163" s="331"/>
      <c r="AA163" s="331"/>
      <c r="AB163" s="331"/>
      <c r="AC163" s="331"/>
      <c r="AD163" s="331"/>
      <c r="AE163" s="331"/>
      <c r="AF163" s="331"/>
      <c r="AG163" s="331"/>
      <c r="AH163" s="331"/>
      <c r="AI163" s="331"/>
      <c r="AJ163" s="331"/>
      <c r="AK163" s="331"/>
      <c r="AL163" s="331"/>
      <c r="AM163" s="331"/>
      <c r="AN163" s="331"/>
      <c r="AO163" s="331"/>
      <c r="AP163" s="331"/>
      <c r="AQ163" s="331"/>
      <c r="AR163" s="331"/>
      <c r="AS163" s="331"/>
    </row>
    <row r="164" spans="1:45" ht="15" customHeight="1">
      <c r="A164" s="351" t="s">
        <v>139</v>
      </c>
      <c r="B164" s="352"/>
      <c r="C164" s="352"/>
      <c r="D164" s="352"/>
      <c r="E164" s="352"/>
      <c r="F164" s="353" t="s">
        <v>96</v>
      </c>
      <c r="G164" s="353"/>
      <c r="H164" s="353" t="s">
        <v>48</v>
      </c>
      <c r="I164" s="353" t="s">
        <v>97</v>
      </c>
      <c r="J164" s="353"/>
      <c r="K164" s="321"/>
      <c r="L164" s="354" t="s">
        <v>140</v>
      </c>
      <c r="M164" s="354"/>
      <c r="N164" s="354"/>
      <c r="O164" s="354"/>
      <c r="P164" s="354"/>
      <c r="Q164" s="355"/>
      <c r="R164" s="355"/>
      <c r="S164" s="355"/>
      <c r="T164" s="355"/>
      <c r="U164" s="355"/>
      <c r="V164" s="355"/>
      <c r="W164" s="355"/>
      <c r="X164" s="355"/>
      <c r="Y164" s="355"/>
      <c r="Z164" s="355"/>
      <c r="AA164" s="355"/>
      <c r="AB164" s="355"/>
      <c r="AC164" s="355"/>
      <c r="AD164" s="355"/>
      <c r="AE164" s="355"/>
      <c r="AF164" s="355"/>
      <c r="AG164" s="355"/>
      <c r="AH164" s="355"/>
      <c r="AI164" s="355"/>
      <c r="AJ164" s="355"/>
      <c r="AK164" s="355"/>
      <c r="AL164" s="355"/>
      <c r="AM164" s="355"/>
      <c r="AN164" s="355"/>
      <c r="AO164" s="326" t="s">
        <v>48</v>
      </c>
      <c r="AP164" s="326"/>
      <c r="AQ164" s="326"/>
      <c r="AR164" s="326"/>
      <c r="AS164" s="326"/>
    </row>
    <row r="165" spans="1:45" ht="16.5" customHeight="1">
      <c r="A165" s="352"/>
      <c r="B165" s="357" t="s">
        <v>141</v>
      </c>
      <c r="C165" s="357"/>
      <c r="D165" s="357"/>
      <c r="E165" s="357"/>
      <c r="F165" s="358"/>
      <c r="G165" s="358"/>
      <c r="H165" s="359" t="s">
        <v>48</v>
      </c>
      <c r="I165" s="358"/>
      <c r="J165" s="358"/>
      <c r="K165" s="360"/>
      <c r="L165" s="354"/>
      <c r="M165" s="354"/>
      <c r="N165" s="354"/>
      <c r="O165" s="354"/>
      <c r="P165" s="354"/>
      <c r="Q165" s="355"/>
      <c r="R165" s="355"/>
      <c r="S165" s="355"/>
      <c r="T165" s="355"/>
      <c r="U165" s="355"/>
      <c r="V165" s="355"/>
      <c r="W165" s="355"/>
      <c r="X165" s="355"/>
      <c r="Y165" s="355"/>
      <c r="Z165" s="355"/>
      <c r="AA165" s="355"/>
      <c r="AB165" s="355"/>
      <c r="AC165" s="355"/>
      <c r="AD165" s="355"/>
      <c r="AE165" s="355"/>
      <c r="AF165" s="355"/>
      <c r="AG165" s="355"/>
      <c r="AH165" s="355"/>
      <c r="AI165" s="355"/>
      <c r="AJ165" s="355"/>
      <c r="AK165" s="355"/>
      <c r="AL165" s="355"/>
      <c r="AM165" s="355"/>
      <c r="AN165" s="355"/>
      <c r="AO165" s="326"/>
      <c r="AP165" s="326"/>
      <c r="AQ165" s="326"/>
      <c r="AR165" s="326"/>
      <c r="AS165" s="326"/>
    </row>
    <row r="166" spans="1:45" ht="15.75" customHeight="1">
      <c r="A166" s="352"/>
      <c r="B166" s="357" t="s">
        <v>142</v>
      </c>
      <c r="C166" s="357"/>
      <c r="D166" s="357"/>
      <c r="E166" s="357"/>
      <c r="F166" s="358"/>
      <c r="G166" s="358"/>
      <c r="H166" s="359" t="s">
        <v>48</v>
      </c>
      <c r="I166" s="358"/>
      <c r="J166" s="358"/>
      <c r="K166" s="360"/>
      <c r="L166" s="361" t="s">
        <v>143</v>
      </c>
      <c r="M166" s="361"/>
      <c r="N166" s="361"/>
      <c r="O166" s="361"/>
      <c r="P166" s="361"/>
      <c r="Q166" s="361"/>
      <c r="R166" s="361"/>
      <c r="S166" s="361"/>
      <c r="T166" s="361"/>
      <c r="U166" s="361"/>
      <c r="V166" s="361"/>
      <c r="W166" s="361" t="s">
        <v>144</v>
      </c>
      <c r="X166" s="361"/>
      <c r="Y166" s="361"/>
      <c r="Z166" s="361"/>
      <c r="AA166" s="361"/>
      <c r="AB166" s="361"/>
      <c r="AC166" s="361"/>
      <c r="AD166" s="361"/>
      <c r="AE166" s="361"/>
      <c r="AF166" s="361"/>
      <c r="AG166" s="361"/>
      <c r="AH166" s="362"/>
      <c r="AI166" s="361" t="s">
        <v>145</v>
      </c>
      <c r="AJ166" s="361"/>
      <c r="AK166" s="361"/>
      <c r="AL166" s="361"/>
      <c r="AM166" s="361"/>
      <c r="AN166" s="361"/>
      <c r="AO166" s="361"/>
      <c r="AP166" s="361"/>
      <c r="AQ166" s="361"/>
      <c r="AR166" s="361"/>
      <c r="AS166" s="361"/>
    </row>
    <row r="167" spans="1:45" ht="15.75" customHeight="1">
      <c r="A167" s="352"/>
      <c r="B167" s="357" t="s">
        <v>146</v>
      </c>
      <c r="C167" s="357"/>
      <c r="D167" s="357"/>
      <c r="E167" s="357"/>
      <c r="F167" s="363"/>
      <c r="G167" s="363"/>
      <c r="H167" s="364" t="s">
        <v>48</v>
      </c>
      <c r="I167" s="363"/>
      <c r="J167" s="363"/>
      <c r="K167" s="321"/>
      <c r="L167" s="365"/>
      <c r="M167" s="365"/>
      <c r="N167" s="365"/>
      <c r="O167" s="365"/>
      <c r="P167" s="365"/>
      <c r="Q167" s="365"/>
      <c r="R167" s="365"/>
      <c r="S167" s="365"/>
      <c r="T167" s="365"/>
      <c r="U167" s="365"/>
      <c r="V167" s="365"/>
      <c r="W167" s="365"/>
      <c r="X167" s="365"/>
      <c r="Y167" s="365"/>
      <c r="Z167" s="365"/>
      <c r="AA167" s="365"/>
      <c r="AB167" s="365"/>
      <c r="AC167" s="365"/>
      <c r="AD167" s="365"/>
      <c r="AE167" s="365"/>
      <c r="AF167" s="365"/>
      <c r="AG167" s="365"/>
      <c r="AH167" s="366"/>
      <c r="AI167" s="365"/>
      <c r="AJ167" s="365"/>
      <c r="AK167" s="365"/>
      <c r="AL167" s="365"/>
      <c r="AM167" s="365"/>
      <c r="AN167" s="365"/>
      <c r="AO167" s="365"/>
      <c r="AP167" s="365"/>
      <c r="AQ167" s="365"/>
      <c r="AR167" s="365"/>
      <c r="AS167" s="365"/>
    </row>
    <row r="168" spans="1:45" ht="15.75" customHeight="1">
      <c r="A168" s="357" t="s">
        <v>40</v>
      </c>
      <c r="B168" s="357"/>
      <c r="C168" s="357"/>
      <c r="D168" s="357"/>
      <c r="E168" s="357"/>
      <c r="F168" s="358"/>
      <c r="G168" s="358"/>
      <c r="H168" s="359" t="s">
        <v>48</v>
      </c>
      <c r="I168" s="358"/>
      <c r="J168" s="358"/>
      <c r="K168" s="321"/>
      <c r="L168" s="365"/>
      <c r="M168" s="365"/>
      <c r="N168" s="365"/>
      <c r="O168" s="365"/>
      <c r="P168" s="365"/>
      <c r="Q168" s="365"/>
      <c r="R168" s="365"/>
      <c r="S168" s="365"/>
      <c r="T168" s="365"/>
      <c r="U168" s="365"/>
      <c r="V168" s="365"/>
      <c r="W168" s="365"/>
      <c r="X168" s="365"/>
      <c r="Y168" s="365"/>
      <c r="Z168" s="365"/>
      <c r="AA168" s="365"/>
      <c r="AB168" s="365"/>
      <c r="AC168" s="365"/>
      <c r="AD168" s="365"/>
      <c r="AE168" s="365"/>
      <c r="AF168" s="365"/>
      <c r="AG168" s="365"/>
      <c r="AH168" s="366"/>
      <c r="AI168" s="365"/>
      <c r="AJ168" s="365"/>
      <c r="AK168" s="365"/>
      <c r="AL168" s="365"/>
      <c r="AM168" s="365"/>
      <c r="AN168" s="365"/>
      <c r="AO168" s="365"/>
      <c r="AP168" s="365"/>
      <c r="AQ168" s="365"/>
      <c r="AR168" s="365"/>
      <c r="AS168" s="365"/>
    </row>
    <row r="169" spans="1:45" ht="15.75" customHeight="1">
      <c r="A169" s="315" t="s">
        <v>132</v>
      </c>
      <c r="B169" s="316"/>
      <c r="C169" s="317"/>
      <c r="D169" s="318" t="str">
        <f>'(7) vstupní data'!$H$24</f>
        <v>Český pohár          25.- 26.2014         starší žákyně</v>
      </c>
      <c r="E169" s="319"/>
      <c r="F169" s="319"/>
      <c r="G169" s="319"/>
      <c r="H169" s="319"/>
      <c r="I169" s="319"/>
      <c r="J169" s="319"/>
      <c r="K169" s="319"/>
      <c r="L169" s="319"/>
      <c r="M169" s="319"/>
      <c r="N169" s="319"/>
      <c r="O169" s="319"/>
      <c r="P169" s="319"/>
      <c r="Q169" s="319"/>
      <c r="R169" s="319"/>
      <c r="S169" s="319"/>
      <c r="T169" s="319"/>
      <c r="U169" s="319"/>
      <c r="V169" s="319"/>
      <c r="W169" s="319"/>
      <c r="X169" s="319"/>
      <c r="Y169" s="319"/>
      <c r="Z169" s="319"/>
      <c r="AA169" s="319"/>
      <c r="AB169" s="319"/>
      <c r="AC169" s="319"/>
      <c r="AD169" s="319"/>
      <c r="AE169" s="319"/>
      <c r="AF169" s="320"/>
      <c r="AG169" s="321"/>
      <c r="AH169" s="321"/>
      <c r="AI169" s="321"/>
      <c r="AJ169" s="321"/>
      <c r="AK169" s="321"/>
      <c r="AL169" s="318" t="s">
        <v>133</v>
      </c>
      <c r="AM169" s="318"/>
      <c r="AN169" s="322" t="str">
        <f>'(7) vstupní data'!$B$11</f>
        <v>3.skupina</v>
      </c>
      <c r="AO169" s="322"/>
      <c r="AP169" s="322"/>
      <c r="AQ169" s="322"/>
      <c r="AR169" s="322"/>
      <c r="AS169" s="322"/>
    </row>
    <row r="170" spans="1:45" ht="16.5" customHeight="1">
      <c r="A170" s="315" t="s">
        <v>134</v>
      </c>
      <c r="B170" s="316"/>
      <c r="C170" s="317"/>
      <c r="D170" s="318" t="str">
        <f>CONCATENATE('(7) vstupní data'!$B$1,", ",'(7) vstupní data'!$B$3)</f>
        <v>TJ Orion Praha, ZŠ Mráčkova 3090 Praha 12</v>
      </c>
      <c r="E170" s="319"/>
      <c r="F170" s="319"/>
      <c r="G170" s="319"/>
      <c r="H170" s="319"/>
      <c r="I170" s="319"/>
      <c r="J170" s="319"/>
      <c r="K170" s="319"/>
      <c r="L170" s="319"/>
      <c r="M170" s="319"/>
      <c r="N170" s="319"/>
      <c r="O170" s="319"/>
      <c r="P170" s="319"/>
      <c r="Q170" s="319"/>
      <c r="R170" s="319"/>
      <c r="S170" s="319"/>
      <c r="T170" s="319"/>
      <c r="U170" s="319"/>
      <c r="V170" s="319"/>
      <c r="W170" s="319"/>
      <c r="X170" s="319"/>
      <c r="Y170" s="319"/>
      <c r="Z170" s="319"/>
      <c r="AA170" s="319"/>
      <c r="AB170" s="319"/>
      <c r="AC170" s="319"/>
      <c r="AD170" s="319"/>
      <c r="AE170" s="319"/>
      <c r="AF170" s="320"/>
      <c r="AG170" s="321"/>
      <c r="AH170" s="321"/>
      <c r="AI170" s="321"/>
      <c r="AJ170" s="321"/>
      <c r="AK170" s="321"/>
      <c r="AL170" s="321"/>
      <c r="AM170" s="321"/>
      <c r="AN170" s="321"/>
      <c r="AO170" s="321"/>
      <c r="AP170" s="321"/>
      <c r="AQ170" s="321"/>
      <c r="AR170" s="321"/>
      <c r="AS170" s="321"/>
    </row>
    <row r="171" spans="1:45" ht="15.75" customHeight="1">
      <c r="A171" s="323"/>
      <c r="B171" s="323"/>
      <c r="C171" s="324"/>
      <c r="D171" s="324"/>
      <c r="E171" s="324"/>
      <c r="F171" s="324"/>
      <c r="G171" s="324"/>
      <c r="H171" s="324"/>
      <c r="I171" s="324"/>
      <c r="J171" s="324"/>
      <c r="K171" s="324"/>
      <c r="L171" s="324"/>
      <c r="M171" s="324"/>
      <c r="N171" s="324"/>
      <c r="O171" s="324"/>
      <c r="P171" s="324"/>
      <c r="Q171" s="324"/>
      <c r="R171" s="324"/>
      <c r="S171" s="324"/>
      <c r="T171" s="324"/>
      <c r="U171" s="324"/>
      <c r="V171" s="324"/>
      <c r="W171" s="324"/>
      <c r="X171" s="324"/>
      <c r="Y171" s="324"/>
      <c r="Z171" s="324"/>
      <c r="AA171" s="324"/>
      <c r="AB171" s="324"/>
      <c r="AC171" s="324"/>
      <c r="AD171" s="324"/>
      <c r="AE171" s="324"/>
      <c r="AF171" s="321"/>
      <c r="AG171" s="321"/>
      <c r="AH171" s="321"/>
      <c r="AI171" s="321"/>
      <c r="AJ171" s="321"/>
      <c r="AK171" s="321"/>
      <c r="AL171" s="321"/>
      <c r="AM171" s="321"/>
      <c r="AN171" s="325" t="s">
        <v>135</v>
      </c>
      <c r="AO171" s="325"/>
      <c r="AP171" s="325"/>
      <c r="AQ171" s="325"/>
      <c r="AR171" s="326">
        <v>7</v>
      </c>
      <c r="AS171" s="326"/>
    </row>
    <row r="172" spans="1:45" ht="16.5" customHeight="1">
      <c r="A172" s="327" t="s">
        <v>136</v>
      </c>
      <c r="B172" s="327"/>
      <c r="C172" s="327"/>
      <c r="D172" s="327"/>
      <c r="E172" s="327"/>
      <c r="F172" s="328" t="s">
        <v>137</v>
      </c>
      <c r="G172" s="328"/>
      <c r="H172" s="329" t="str">
        <f>VLOOKUP(AR171,'(7) vstupní data'!$H$2:$P$29,2,0)</f>
        <v>VK České Budějovice</v>
      </c>
      <c r="I172" s="329"/>
      <c r="J172" s="329"/>
      <c r="K172" s="329"/>
      <c r="L172" s="329"/>
      <c r="M172" s="329"/>
      <c r="N172" s="329"/>
      <c r="O172" s="329"/>
      <c r="P172" s="329"/>
      <c r="Q172" s="329"/>
      <c r="R172" s="329"/>
      <c r="S172" s="329"/>
      <c r="T172" s="329"/>
      <c r="U172" s="329"/>
      <c r="V172" s="329"/>
      <c r="W172" s="330" t="s">
        <v>138</v>
      </c>
      <c r="X172" s="330"/>
      <c r="Y172" s="329" t="str">
        <f>VLOOKUP(AR171,'(7) vstupní data'!$H$2:$P$29,6,0)</f>
        <v>SK Kometa B</v>
      </c>
      <c r="Z172" s="329"/>
      <c r="AA172" s="329"/>
      <c r="AB172" s="329"/>
      <c r="AC172" s="329"/>
      <c r="AD172" s="329"/>
      <c r="AE172" s="329"/>
      <c r="AF172" s="329"/>
      <c r="AG172" s="329"/>
      <c r="AH172" s="329"/>
      <c r="AI172" s="329"/>
      <c r="AJ172" s="329"/>
      <c r="AK172" s="329"/>
      <c r="AL172" s="329"/>
      <c r="AM172" s="329"/>
      <c r="AN172" s="325"/>
      <c r="AO172" s="325"/>
      <c r="AP172" s="325"/>
      <c r="AQ172" s="325"/>
      <c r="AR172" s="326"/>
      <c r="AS172" s="326"/>
    </row>
    <row r="173" spans="1:45" ht="7.5" customHeight="1">
      <c r="A173" s="331"/>
      <c r="B173" s="331"/>
      <c r="C173" s="331"/>
      <c r="D173" s="331"/>
      <c r="E173" s="331"/>
      <c r="F173" s="331"/>
      <c r="G173" s="331"/>
      <c r="H173" s="331"/>
      <c r="I173" s="331"/>
      <c r="J173" s="331"/>
      <c r="K173" s="331"/>
      <c r="L173" s="331"/>
      <c r="M173" s="331"/>
      <c r="N173" s="331"/>
      <c r="O173" s="331"/>
      <c r="P173" s="331"/>
      <c r="Q173" s="331"/>
      <c r="R173" s="331"/>
      <c r="S173" s="331"/>
      <c r="T173" s="331"/>
      <c r="U173" s="331"/>
      <c r="V173" s="331"/>
      <c r="W173" s="331"/>
      <c r="X173" s="331"/>
      <c r="Y173" s="331"/>
      <c r="Z173" s="331"/>
      <c r="AA173" s="331"/>
      <c r="AB173" s="331"/>
      <c r="AC173" s="331"/>
      <c r="AD173" s="331"/>
      <c r="AE173" s="331"/>
      <c r="AF173" s="331"/>
      <c r="AG173" s="331"/>
      <c r="AH173" s="331"/>
      <c r="AI173" s="331"/>
      <c r="AJ173" s="331"/>
      <c r="AK173" s="331"/>
      <c r="AL173" s="331"/>
      <c r="AM173" s="331"/>
      <c r="AN173" s="331"/>
      <c r="AO173" s="331"/>
      <c r="AP173" s="331"/>
      <c r="AQ173" s="331"/>
      <c r="AR173" s="331"/>
      <c r="AS173" s="331"/>
    </row>
    <row r="174" spans="1:45" ht="15.75" customHeight="1">
      <c r="A174" s="331"/>
      <c r="B174" s="332" t="s">
        <v>79</v>
      </c>
      <c r="C174" s="332"/>
      <c r="D174" s="332"/>
      <c r="E174" s="332"/>
      <c r="F174" s="332"/>
      <c r="G174" s="332"/>
      <c r="H174" s="332"/>
      <c r="I174" s="332"/>
      <c r="J174" s="332"/>
      <c r="K174" s="332"/>
      <c r="L174" s="332"/>
      <c r="M174" s="332"/>
      <c r="N174" s="332"/>
      <c r="O174" s="332"/>
      <c r="P174" s="331"/>
      <c r="Q174" s="332" t="s">
        <v>80</v>
      </c>
      <c r="R174" s="332"/>
      <c r="S174" s="332"/>
      <c r="T174" s="332"/>
      <c r="U174" s="332"/>
      <c r="V174" s="332"/>
      <c r="W174" s="332"/>
      <c r="X174" s="332"/>
      <c r="Y174" s="332"/>
      <c r="Z174" s="332"/>
      <c r="AA174" s="332"/>
      <c r="AB174" s="332"/>
      <c r="AC174" s="332"/>
      <c r="AD174" s="332"/>
      <c r="AE174" s="331"/>
      <c r="AF174" s="332" t="s">
        <v>81</v>
      </c>
      <c r="AG174" s="332"/>
      <c r="AH174" s="332"/>
      <c r="AI174" s="332"/>
      <c r="AJ174" s="332"/>
      <c r="AK174" s="332"/>
      <c r="AL174" s="332"/>
      <c r="AM174" s="332"/>
      <c r="AN174" s="332"/>
      <c r="AO174" s="332"/>
      <c r="AP174" s="332"/>
      <c r="AQ174" s="332"/>
      <c r="AR174" s="332"/>
      <c r="AS174" s="332"/>
    </row>
    <row r="175" spans="1:45" ht="15" customHeight="1">
      <c r="A175" s="333"/>
      <c r="B175" s="334" t="s">
        <v>84</v>
      </c>
      <c r="C175" s="334"/>
      <c r="D175" s="334"/>
      <c r="E175" s="334"/>
      <c r="F175" s="334"/>
      <c r="G175" s="334"/>
      <c r="H175" s="334"/>
      <c r="I175" s="334" t="s">
        <v>85</v>
      </c>
      <c r="J175" s="334"/>
      <c r="K175" s="334"/>
      <c r="L175" s="334"/>
      <c r="M175" s="334"/>
      <c r="N175" s="334"/>
      <c r="O175" s="334"/>
      <c r="P175" s="331"/>
      <c r="Q175" s="334" t="s">
        <v>84</v>
      </c>
      <c r="R175" s="334"/>
      <c r="S175" s="334"/>
      <c r="T175" s="334"/>
      <c r="U175" s="334"/>
      <c r="V175" s="334"/>
      <c r="W175" s="334"/>
      <c r="X175" s="334" t="s">
        <v>85</v>
      </c>
      <c r="Y175" s="334"/>
      <c r="Z175" s="334"/>
      <c r="AA175" s="334"/>
      <c r="AB175" s="334"/>
      <c r="AC175" s="334"/>
      <c r="AD175" s="334"/>
      <c r="AE175" s="331"/>
      <c r="AF175" s="334" t="s">
        <v>84</v>
      </c>
      <c r="AG175" s="334"/>
      <c r="AH175" s="334"/>
      <c r="AI175" s="334"/>
      <c r="AJ175" s="334"/>
      <c r="AK175" s="334"/>
      <c r="AL175" s="334"/>
      <c r="AM175" s="334" t="s">
        <v>85</v>
      </c>
      <c r="AN175" s="334"/>
      <c r="AO175" s="334"/>
      <c r="AP175" s="334"/>
      <c r="AQ175" s="334"/>
      <c r="AR175" s="334"/>
      <c r="AS175" s="334"/>
    </row>
    <row r="176" spans="1:45" ht="15" customHeight="1">
      <c r="A176" s="333"/>
      <c r="B176" s="335" t="s">
        <v>86</v>
      </c>
      <c r="C176" s="335"/>
      <c r="D176" s="335"/>
      <c r="E176" s="335"/>
      <c r="F176" s="335"/>
      <c r="G176" s="335"/>
      <c r="H176" s="335"/>
      <c r="I176" s="335" t="s">
        <v>86</v>
      </c>
      <c r="J176" s="335"/>
      <c r="K176" s="335"/>
      <c r="L176" s="335"/>
      <c r="M176" s="335"/>
      <c r="N176" s="335"/>
      <c r="O176" s="335"/>
      <c r="P176" s="331"/>
      <c r="Q176" s="335" t="s">
        <v>86</v>
      </c>
      <c r="R176" s="335"/>
      <c r="S176" s="335"/>
      <c r="T176" s="335"/>
      <c r="U176" s="335"/>
      <c r="V176" s="335"/>
      <c r="W176" s="335"/>
      <c r="X176" s="335" t="s">
        <v>86</v>
      </c>
      <c r="Y176" s="335"/>
      <c r="Z176" s="335"/>
      <c r="AA176" s="335"/>
      <c r="AB176" s="335"/>
      <c r="AC176" s="335"/>
      <c r="AD176" s="335"/>
      <c r="AE176" s="331"/>
      <c r="AF176" s="335" t="s">
        <v>86</v>
      </c>
      <c r="AG176" s="335"/>
      <c r="AH176" s="335"/>
      <c r="AI176" s="335"/>
      <c r="AJ176" s="335"/>
      <c r="AK176" s="335"/>
      <c r="AL176" s="335"/>
      <c r="AM176" s="335" t="s">
        <v>86</v>
      </c>
      <c r="AN176" s="335"/>
      <c r="AO176" s="335"/>
      <c r="AP176" s="335"/>
      <c r="AQ176" s="335"/>
      <c r="AR176" s="335"/>
      <c r="AS176" s="335"/>
    </row>
    <row r="177" spans="1:45" ht="15" customHeight="1">
      <c r="A177" s="336" t="s">
        <v>87</v>
      </c>
      <c r="B177" s="337">
        <v>1</v>
      </c>
      <c r="C177" s="338"/>
      <c r="D177" s="338"/>
      <c r="E177" s="338"/>
      <c r="F177" s="339">
        <v>1</v>
      </c>
      <c r="G177" s="339">
        <v>13</v>
      </c>
      <c r="H177" s="340">
        <v>25</v>
      </c>
      <c r="I177" s="337">
        <v>1</v>
      </c>
      <c r="J177" s="338"/>
      <c r="K177" s="338"/>
      <c r="L177" s="338"/>
      <c r="M177" s="339">
        <v>1</v>
      </c>
      <c r="N177" s="339">
        <v>13</v>
      </c>
      <c r="O177" s="340">
        <v>25</v>
      </c>
      <c r="P177" s="331"/>
      <c r="Q177" s="337">
        <v>1</v>
      </c>
      <c r="R177" s="338"/>
      <c r="S177" s="338"/>
      <c r="T177" s="338"/>
      <c r="U177" s="339">
        <v>1</v>
      </c>
      <c r="V177" s="339">
        <v>13</v>
      </c>
      <c r="W177" s="340">
        <v>25</v>
      </c>
      <c r="X177" s="337">
        <v>1</v>
      </c>
      <c r="Y177" s="338"/>
      <c r="Z177" s="338"/>
      <c r="AA177" s="338"/>
      <c r="AB177" s="339">
        <v>1</v>
      </c>
      <c r="AC177" s="339">
        <v>13</v>
      </c>
      <c r="AD177" s="340">
        <v>25</v>
      </c>
      <c r="AE177" s="331"/>
      <c r="AF177" s="337">
        <v>1</v>
      </c>
      <c r="AG177" s="338"/>
      <c r="AH177" s="338"/>
      <c r="AI177" s="338"/>
      <c r="AJ177" s="339">
        <v>1</v>
      </c>
      <c r="AK177" s="339">
        <v>13</v>
      </c>
      <c r="AL177" s="340">
        <v>25</v>
      </c>
      <c r="AM177" s="337">
        <v>1</v>
      </c>
      <c r="AN177" s="338"/>
      <c r="AO177" s="338"/>
      <c r="AP177" s="338"/>
      <c r="AQ177" s="339">
        <v>1</v>
      </c>
      <c r="AR177" s="339">
        <v>13</v>
      </c>
      <c r="AS177" s="340">
        <v>25</v>
      </c>
    </row>
    <row r="178" spans="1:45" ht="15" customHeight="1">
      <c r="A178" s="336"/>
      <c r="B178" s="337"/>
      <c r="C178" s="338"/>
      <c r="D178" s="338"/>
      <c r="E178" s="338"/>
      <c r="F178" s="341">
        <v>2</v>
      </c>
      <c r="G178" s="341">
        <v>14</v>
      </c>
      <c r="H178" s="342">
        <v>26</v>
      </c>
      <c r="I178" s="337"/>
      <c r="J178" s="338"/>
      <c r="K178" s="338"/>
      <c r="L178" s="338"/>
      <c r="M178" s="341">
        <v>2</v>
      </c>
      <c r="N178" s="341">
        <v>14</v>
      </c>
      <c r="O178" s="342">
        <v>26</v>
      </c>
      <c r="P178" s="331"/>
      <c r="Q178" s="337"/>
      <c r="R178" s="338"/>
      <c r="S178" s="338"/>
      <c r="T178" s="338"/>
      <c r="U178" s="341">
        <v>2</v>
      </c>
      <c r="V178" s="341">
        <v>14</v>
      </c>
      <c r="W178" s="342">
        <v>26</v>
      </c>
      <c r="X178" s="337"/>
      <c r="Y178" s="338"/>
      <c r="Z178" s="338"/>
      <c r="AA178" s="338"/>
      <c r="AB178" s="341">
        <v>2</v>
      </c>
      <c r="AC178" s="341">
        <v>14</v>
      </c>
      <c r="AD178" s="342">
        <v>26</v>
      </c>
      <c r="AE178" s="331"/>
      <c r="AF178" s="337"/>
      <c r="AG178" s="338"/>
      <c r="AH178" s="338"/>
      <c r="AI178" s="338"/>
      <c r="AJ178" s="341">
        <v>2</v>
      </c>
      <c r="AK178" s="341">
        <v>14</v>
      </c>
      <c r="AL178" s="342">
        <v>26</v>
      </c>
      <c r="AM178" s="337"/>
      <c r="AN178" s="338"/>
      <c r="AO178" s="338"/>
      <c r="AP178" s="338"/>
      <c r="AQ178" s="341">
        <v>2</v>
      </c>
      <c r="AR178" s="341">
        <v>14</v>
      </c>
      <c r="AS178" s="342">
        <v>26</v>
      </c>
    </row>
    <row r="179" spans="1:45" ht="15" customHeight="1">
      <c r="A179" s="336"/>
      <c r="B179" s="337">
        <v>2</v>
      </c>
      <c r="C179" s="338"/>
      <c r="D179" s="338"/>
      <c r="E179" s="338"/>
      <c r="F179" s="341">
        <v>3</v>
      </c>
      <c r="G179" s="341">
        <v>15</v>
      </c>
      <c r="H179" s="342">
        <v>27</v>
      </c>
      <c r="I179" s="337">
        <v>2</v>
      </c>
      <c r="J179" s="338"/>
      <c r="K179" s="338"/>
      <c r="L179" s="338"/>
      <c r="M179" s="341">
        <v>3</v>
      </c>
      <c r="N179" s="341">
        <v>15</v>
      </c>
      <c r="O179" s="342">
        <v>27</v>
      </c>
      <c r="P179" s="331"/>
      <c r="Q179" s="337">
        <v>2</v>
      </c>
      <c r="R179" s="338"/>
      <c r="S179" s="338"/>
      <c r="T179" s="338"/>
      <c r="U179" s="341">
        <v>3</v>
      </c>
      <c r="V179" s="341">
        <v>15</v>
      </c>
      <c r="W179" s="342">
        <v>27</v>
      </c>
      <c r="X179" s="337">
        <v>2</v>
      </c>
      <c r="Y179" s="338"/>
      <c r="Z179" s="338"/>
      <c r="AA179" s="338"/>
      <c r="AB179" s="341">
        <v>3</v>
      </c>
      <c r="AC179" s="341">
        <v>15</v>
      </c>
      <c r="AD179" s="342">
        <v>27</v>
      </c>
      <c r="AE179" s="331"/>
      <c r="AF179" s="337">
        <v>2</v>
      </c>
      <c r="AG179" s="338"/>
      <c r="AH179" s="338"/>
      <c r="AI179" s="338"/>
      <c r="AJ179" s="341">
        <v>3</v>
      </c>
      <c r="AK179" s="341">
        <v>15</v>
      </c>
      <c r="AL179" s="342">
        <v>27</v>
      </c>
      <c r="AM179" s="337">
        <v>2</v>
      </c>
      <c r="AN179" s="338"/>
      <c r="AO179" s="338"/>
      <c r="AP179" s="338"/>
      <c r="AQ179" s="341">
        <v>3</v>
      </c>
      <c r="AR179" s="341">
        <v>15</v>
      </c>
      <c r="AS179" s="342">
        <v>27</v>
      </c>
    </row>
    <row r="180" spans="1:45" ht="15" customHeight="1">
      <c r="A180" s="336"/>
      <c r="B180" s="337"/>
      <c r="C180" s="343"/>
      <c r="D180" s="338"/>
      <c r="E180" s="338"/>
      <c r="F180" s="341">
        <v>4</v>
      </c>
      <c r="G180" s="341">
        <v>16</v>
      </c>
      <c r="H180" s="342">
        <v>28</v>
      </c>
      <c r="I180" s="337"/>
      <c r="J180" s="343"/>
      <c r="K180" s="338"/>
      <c r="L180" s="338"/>
      <c r="M180" s="341">
        <v>4</v>
      </c>
      <c r="N180" s="341">
        <v>16</v>
      </c>
      <c r="O180" s="342">
        <v>28</v>
      </c>
      <c r="P180" s="331"/>
      <c r="Q180" s="337"/>
      <c r="R180" s="343"/>
      <c r="S180" s="338"/>
      <c r="T180" s="338"/>
      <c r="U180" s="341">
        <v>4</v>
      </c>
      <c r="V180" s="341">
        <v>16</v>
      </c>
      <c r="W180" s="342">
        <v>28</v>
      </c>
      <c r="X180" s="337"/>
      <c r="Y180" s="343"/>
      <c r="Z180" s="338"/>
      <c r="AA180" s="338"/>
      <c r="AB180" s="341">
        <v>4</v>
      </c>
      <c r="AC180" s="341">
        <v>16</v>
      </c>
      <c r="AD180" s="342">
        <v>28</v>
      </c>
      <c r="AE180" s="331"/>
      <c r="AF180" s="337"/>
      <c r="AG180" s="343"/>
      <c r="AH180" s="338"/>
      <c r="AI180" s="338"/>
      <c r="AJ180" s="341">
        <v>4</v>
      </c>
      <c r="AK180" s="341">
        <v>16</v>
      </c>
      <c r="AL180" s="342">
        <v>28</v>
      </c>
      <c r="AM180" s="337"/>
      <c r="AN180" s="343"/>
      <c r="AO180" s="338"/>
      <c r="AP180" s="338"/>
      <c r="AQ180" s="341">
        <v>4</v>
      </c>
      <c r="AR180" s="341">
        <v>16</v>
      </c>
      <c r="AS180" s="342">
        <v>28</v>
      </c>
    </row>
    <row r="181" spans="1:45" ht="15" customHeight="1">
      <c r="A181" s="336"/>
      <c r="B181" s="337">
        <v>3</v>
      </c>
      <c r="C181" s="338"/>
      <c r="D181" s="338"/>
      <c r="E181" s="338"/>
      <c r="F181" s="341">
        <v>5</v>
      </c>
      <c r="G181" s="341">
        <v>17</v>
      </c>
      <c r="H181" s="342">
        <v>29</v>
      </c>
      <c r="I181" s="337">
        <v>3</v>
      </c>
      <c r="J181" s="338"/>
      <c r="K181" s="338"/>
      <c r="L181" s="338"/>
      <c r="M181" s="341">
        <v>5</v>
      </c>
      <c r="N181" s="341">
        <v>17</v>
      </c>
      <c r="O181" s="342">
        <v>29</v>
      </c>
      <c r="P181" s="331"/>
      <c r="Q181" s="337">
        <v>3</v>
      </c>
      <c r="R181" s="338"/>
      <c r="S181" s="338"/>
      <c r="T181" s="338"/>
      <c r="U181" s="341">
        <v>5</v>
      </c>
      <c r="V181" s="341">
        <v>17</v>
      </c>
      <c r="W181" s="342">
        <v>29</v>
      </c>
      <c r="X181" s="337">
        <v>3</v>
      </c>
      <c r="Y181" s="338"/>
      <c r="Z181" s="338"/>
      <c r="AA181" s="338"/>
      <c r="AB181" s="341">
        <v>5</v>
      </c>
      <c r="AC181" s="341">
        <v>17</v>
      </c>
      <c r="AD181" s="342">
        <v>29</v>
      </c>
      <c r="AE181" s="331"/>
      <c r="AF181" s="337">
        <v>3</v>
      </c>
      <c r="AG181" s="338"/>
      <c r="AH181" s="338"/>
      <c r="AI181" s="338"/>
      <c r="AJ181" s="341">
        <v>5</v>
      </c>
      <c r="AK181" s="341">
        <v>17</v>
      </c>
      <c r="AL181" s="342">
        <v>29</v>
      </c>
      <c r="AM181" s="337">
        <v>3</v>
      </c>
      <c r="AN181" s="338"/>
      <c r="AO181" s="338"/>
      <c r="AP181" s="338"/>
      <c r="AQ181" s="341">
        <v>5</v>
      </c>
      <c r="AR181" s="341">
        <v>17</v>
      </c>
      <c r="AS181" s="342">
        <v>29</v>
      </c>
    </row>
    <row r="182" spans="1:45" ht="15" customHeight="1">
      <c r="A182" s="336"/>
      <c r="B182" s="337"/>
      <c r="C182" s="343"/>
      <c r="D182" s="338"/>
      <c r="E182" s="338"/>
      <c r="F182" s="341">
        <v>6</v>
      </c>
      <c r="G182" s="341">
        <v>18</v>
      </c>
      <c r="H182" s="342">
        <v>30</v>
      </c>
      <c r="I182" s="337"/>
      <c r="J182" s="343"/>
      <c r="K182" s="338"/>
      <c r="L182" s="338"/>
      <c r="M182" s="341">
        <v>6</v>
      </c>
      <c r="N182" s="341">
        <v>18</v>
      </c>
      <c r="O182" s="342">
        <v>30</v>
      </c>
      <c r="P182" s="331"/>
      <c r="Q182" s="337"/>
      <c r="R182" s="343"/>
      <c r="S182" s="338"/>
      <c r="T182" s="338"/>
      <c r="U182" s="341">
        <v>6</v>
      </c>
      <c r="V182" s="341">
        <v>18</v>
      </c>
      <c r="W182" s="342">
        <v>30</v>
      </c>
      <c r="X182" s="337"/>
      <c r="Y182" s="343"/>
      <c r="Z182" s="338"/>
      <c r="AA182" s="338"/>
      <c r="AB182" s="341">
        <v>6</v>
      </c>
      <c r="AC182" s="341">
        <v>18</v>
      </c>
      <c r="AD182" s="342">
        <v>30</v>
      </c>
      <c r="AE182" s="331"/>
      <c r="AF182" s="337"/>
      <c r="AG182" s="343"/>
      <c r="AH182" s="338"/>
      <c r="AI182" s="338"/>
      <c r="AJ182" s="341">
        <v>6</v>
      </c>
      <c r="AK182" s="341">
        <v>18</v>
      </c>
      <c r="AL182" s="342">
        <v>30</v>
      </c>
      <c r="AM182" s="337"/>
      <c r="AN182" s="343"/>
      <c r="AO182" s="338"/>
      <c r="AP182" s="338"/>
      <c r="AQ182" s="341">
        <v>6</v>
      </c>
      <c r="AR182" s="341">
        <v>18</v>
      </c>
      <c r="AS182" s="342">
        <v>30</v>
      </c>
    </row>
    <row r="183" spans="1:45" ht="15" customHeight="1">
      <c r="A183" s="336"/>
      <c r="B183" s="337">
        <v>4</v>
      </c>
      <c r="C183" s="338"/>
      <c r="D183" s="338"/>
      <c r="E183" s="338"/>
      <c r="F183" s="341">
        <v>7</v>
      </c>
      <c r="G183" s="341">
        <v>19</v>
      </c>
      <c r="H183" s="342">
        <v>31</v>
      </c>
      <c r="I183" s="337">
        <v>4</v>
      </c>
      <c r="J183" s="338"/>
      <c r="K183" s="338"/>
      <c r="L183" s="338"/>
      <c r="M183" s="341">
        <v>7</v>
      </c>
      <c r="N183" s="341">
        <v>19</v>
      </c>
      <c r="O183" s="342">
        <v>31</v>
      </c>
      <c r="P183" s="331"/>
      <c r="Q183" s="337">
        <v>4</v>
      </c>
      <c r="R183" s="338"/>
      <c r="S183" s="338"/>
      <c r="T183" s="338"/>
      <c r="U183" s="341">
        <v>7</v>
      </c>
      <c r="V183" s="341">
        <v>19</v>
      </c>
      <c r="W183" s="342">
        <v>31</v>
      </c>
      <c r="X183" s="337">
        <v>4</v>
      </c>
      <c r="Y183" s="338"/>
      <c r="Z183" s="338"/>
      <c r="AA183" s="338"/>
      <c r="AB183" s="341">
        <v>7</v>
      </c>
      <c r="AC183" s="341">
        <v>19</v>
      </c>
      <c r="AD183" s="342">
        <v>31</v>
      </c>
      <c r="AE183" s="331"/>
      <c r="AF183" s="337">
        <v>4</v>
      </c>
      <c r="AG183" s="338"/>
      <c r="AH183" s="338"/>
      <c r="AI183" s="338"/>
      <c r="AJ183" s="341">
        <v>7</v>
      </c>
      <c r="AK183" s="341">
        <v>19</v>
      </c>
      <c r="AL183" s="342">
        <v>31</v>
      </c>
      <c r="AM183" s="337">
        <v>4</v>
      </c>
      <c r="AN183" s="338"/>
      <c r="AO183" s="338"/>
      <c r="AP183" s="338"/>
      <c r="AQ183" s="341">
        <v>7</v>
      </c>
      <c r="AR183" s="341">
        <v>19</v>
      </c>
      <c r="AS183" s="342">
        <v>31</v>
      </c>
    </row>
    <row r="184" spans="1:45" ht="15" customHeight="1">
      <c r="A184" s="336"/>
      <c r="B184" s="337"/>
      <c r="C184" s="343"/>
      <c r="D184" s="338"/>
      <c r="E184" s="338"/>
      <c r="F184" s="341">
        <v>8</v>
      </c>
      <c r="G184" s="341">
        <v>20</v>
      </c>
      <c r="H184" s="342">
        <v>32</v>
      </c>
      <c r="I184" s="337"/>
      <c r="J184" s="343"/>
      <c r="K184" s="338"/>
      <c r="L184" s="338"/>
      <c r="M184" s="341">
        <v>8</v>
      </c>
      <c r="N184" s="341">
        <v>20</v>
      </c>
      <c r="O184" s="342">
        <v>32</v>
      </c>
      <c r="P184" s="331"/>
      <c r="Q184" s="337"/>
      <c r="R184" s="343"/>
      <c r="S184" s="338"/>
      <c r="T184" s="338"/>
      <c r="U184" s="341">
        <v>8</v>
      </c>
      <c r="V184" s="341">
        <v>20</v>
      </c>
      <c r="W184" s="342">
        <v>32</v>
      </c>
      <c r="X184" s="337"/>
      <c r="Y184" s="343"/>
      <c r="Z184" s="338"/>
      <c r="AA184" s="338"/>
      <c r="AB184" s="341">
        <v>8</v>
      </c>
      <c r="AC184" s="341">
        <v>20</v>
      </c>
      <c r="AD184" s="342">
        <v>32</v>
      </c>
      <c r="AE184" s="331"/>
      <c r="AF184" s="337"/>
      <c r="AG184" s="343"/>
      <c r="AH184" s="338"/>
      <c r="AI184" s="338"/>
      <c r="AJ184" s="341">
        <v>8</v>
      </c>
      <c r="AK184" s="341">
        <v>20</v>
      </c>
      <c r="AL184" s="342">
        <v>32</v>
      </c>
      <c r="AM184" s="337"/>
      <c r="AN184" s="343"/>
      <c r="AO184" s="338"/>
      <c r="AP184" s="338"/>
      <c r="AQ184" s="341">
        <v>8</v>
      </c>
      <c r="AR184" s="341">
        <v>20</v>
      </c>
      <c r="AS184" s="342">
        <v>32</v>
      </c>
    </row>
    <row r="185" spans="1:45" ht="15" customHeight="1">
      <c r="A185" s="336"/>
      <c r="B185" s="337">
        <v>5</v>
      </c>
      <c r="C185" s="338"/>
      <c r="D185" s="338"/>
      <c r="E185" s="338"/>
      <c r="F185" s="341">
        <v>9</v>
      </c>
      <c r="G185" s="341">
        <v>21</v>
      </c>
      <c r="H185" s="342">
        <v>33</v>
      </c>
      <c r="I185" s="337">
        <v>5</v>
      </c>
      <c r="J185" s="338"/>
      <c r="K185" s="338"/>
      <c r="L185" s="338"/>
      <c r="M185" s="341">
        <v>9</v>
      </c>
      <c r="N185" s="341">
        <v>21</v>
      </c>
      <c r="O185" s="342">
        <v>33</v>
      </c>
      <c r="P185" s="331"/>
      <c r="Q185" s="337">
        <v>5</v>
      </c>
      <c r="R185" s="338"/>
      <c r="S185" s="338"/>
      <c r="T185" s="338"/>
      <c r="U185" s="341">
        <v>9</v>
      </c>
      <c r="V185" s="341">
        <v>21</v>
      </c>
      <c r="W185" s="342">
        <v>33</v>
      </c>
      <c r="X185" s="337">
        <v>5</v>
      </c>
      <c r="Y185" s="338"/>
      <c r="Z185" s="338"/>
      <c r="AA185" s="338"/>
      <c r="AB185" s="341">
        <v>9</v>
      </c>
      <c r="AC185" s="341">
        <v>21</v>
      </c>
      <c r="AD185" s="342">
        <v>33</v>
      </c>
      <c r="AE185" s="331"/>
      <c r="AF185" s="337">
        <v>5</v>
      </c>
      <c r="AG185" s="338"/>
      <c r="AH185" s="338"/>
      <c r="AI185" s="338"/>
      <c r="AJ185" s="341">
        <v>9</v>
      </c>
      <c r="AK185" s="341">
        <v>21</v>
      </c>
      <c r="AL185" s="342">
        <v>33</v>
      </c>
      <c r="AM185" s="337">
        <v>5</v>
      </c>
      <c r="AN185" s="338"/>
      <c r="AO185" s="338"/>
      <c r="AP185" s="338"/>
      <c r="AQ185" s="341">
        <v>9</v>
      </c>
      <c r="AR185" s="341">
        <v>21</v>
      </c>
      <c r="AS185" s="342">
        <v>33</v>
      </c>
    </row>
    <row r="186" spans="1:45" ht="15" customHeight="1">
      <c r="A186" s="336"/>
      <c r="B186" s="337"/>
      <c r="C186" s="343"/>
      <c r="D186" s="338"/>
      <c r="E186" s="338"/>
      <c r="F186" s="341">
        <v>10</v>
      </c>
      <c r="G186" s="341">
        <v>22</v>
      </c>
      <c r="H186" s="342">
        <v>34</v>
      </c>
      <c r="I186" s="337"/>
      <c r="J186" s="343"/>
      <c r="K186" s="338"/>
      <c r="L186" s="338"/>
      <c r="M186" s="341">
        <v>10</v>
      </c>
      <c r="N186" s="341">
        <v>22</v>
      </c>
      <c r="O186" s="342">
        <v>34</v>
      </c>
      <c r="P186" s="331"/>
      <c r="Q186" s="337"/>
      <c r="R186" s="343"/>
      <c r="S186" s="338"/>
      <c r="T186" s="338"/>
      <c r="U186" s="341">
        <v>10</v>
      </c>
      <c r="V186" s="341">
        <v>22</v>
      </c>
      <c r="W186" s="342">
        <v>34</v>
      </c>
      <c r="X186" s="337"/>
      <c r="Y186" s="343"/>
      <c r="Z186" s="338"/>
      <c r="AA186" s="338"/>
      <c r="AB186" s="341">
        <v>10</v>
      </c>
      <c r="AC186" s="341">
        <v>22</v>
      </c>
      <c r="AD186" s="342">
        <v>34</v>
      </c>
      <c r="AE186" s="331"/>
      <c r="AF186" s="337"/>
      <c r="AG186" s="343"/>
      <c r="AH186" s="338"/>
      <c r="AI186" s="338"/>
      <c r="AJ186" s="341">
        <v>10</v>
      </c>
      <c r="AK186" s="341">
        <v>22</v>
      </c>
      <c r="AL186" s="342">
        <v>34</v>
      </c>
      <c r="AM186" s="337"/>
      <c r="AN186" s="343"/>
      <c r="AO186" s="338"/>
      <c r="AP186" s="338"/>
      <c r="AQ186" s="341">
        <v>10</v>
      </c>
      <c r="AR186" s="341">
        <v>22</v>
      </c>
      <c r="AS186" s="342">
        <v>34</v>
      </c>
    </row>
    <row r="187" spans="1:45" ht="15" customHeight="1">
      <c r="A187" s="336"/>
      <c r="B187" s="337">
        <v>6</v>
      </c>
      <c r="C187" s="338"/>
      <c r="D187" s="338"/>
      <c r="E187" s="338"/>
      <c r="F187" s="341">
        <v>11</v>
      </c>
      <c r="G187" s="341">
        <v>23</v>
      </c>
      <c r="H187" s="342">
        <v>35</v>
      </c>
      <c r="I187" s="337">
        <v>6</v>
      </c>
      <c r="J187" s="338"/>
      <c r="K187" s="338"/>
      <c r="L187" s="338"/>
      <c r="M187" s="341">
        <v>11</v>
      </c>
      <c r="N187" s="341">
        <v>23</v>
      </c>
      <c r="O187" s="342">
        <v>35</v>
      </c>
      <c r="P187" s="331"/>
      <c r="Q187" s="337">
        <v>6</v>
      </c>
      <c r="R187" s="338"/>
      <c r="S187" s="338"/>
      <c r="T187" s="338"/>
      <c r="U187" s="341">
        <v>11</v>
      </c>
      <c r="V187" s="341">
        <v>23</v>
      </c>
      <c r="W187" s="342">
        <v>35</v>
      </c>
      <c r="X187" s="337">
        <v>6</v>
      </c>
      <c r="Y187" s="338"/>
      <c r="Z187" s="338"/>
      <c r="AA187" s="338"/>
      <c r="AB187" s="341">
        <v>11</v>
      </c>
      <c r="AC187" s="341">
        <v>23</v>
      </c>
      <c r="AD187" s="342">
        <v>35</v>
      </c>
      <c r="AE187" s="331"/>
      <c r="AF187" s="337">
        <v>6</v>
      </c>
      <c r="AG187" s="338"/>
      <c r="AH187" s="338"/>
      <c r="AI187" s="338"/>
      <c r="AJ187" s="341">
        <v>11</v>
      </c>
      <c r="AK187" s="341">
        <v>23</v>
      </c>
      <c r="AL187" s="342">
        <v>35</v>
      </c>
      <c r="AM187" s="337">
        <v>6</v>
      </c>
      <c r="AN187" s="338"/>
      <c r="AO187" s="338"/>
      <c r="AP187" s="338"/>
      <c r="AQ187" s="341">
        <v>11</v>
      </c>
      <c r="AR187" s="341">
        <v>23</v>
      </c>
      <c r="AS187" s="342">
        <v>35</v>
      </c>
    </row>
    <row r="188" spans="1:45" ht="15" customHeight="1">
      <c r="A188" s="336"/>
      <c r="B188" s="337"/>
      <c r="C188" s="343"/>
      <c r="D188" s="338"/>
      <c r="E188" s="338"/>
      <c r="F188" s="344">
        <v>12</v>
      </c>
      <c r="G188" s="344">
        <v>24</v>
      </c>
      <c r="H188" s="345">
        <v>36</v>
      </c>
      <c r="I188" s="337"/>
      <c r="J188" s="343"/>
      <c r="K188" s="338"/>
      <c r="L188" s="338"/>
      <c r="M188" s="344">
        <v>12</v>
      </c>
      <c r="N188" s="344">
        <v>24</v>
      </c>
      <c r="O188" s="345">
        <v>36</v>
      </c>
      <c r="P188" s="331"/>
      <c r="Q188" s="337"/>
      <c r="R188" s="343"/>
      <c r="S188" s="338"/>
      <c r="T188" s="338"/>
      <c r="U188" s="344">
        <v>12</v>
      </c>
      <c r="V188" s="344">
        <v>24</v>
      </c>
      <c r="W188" s="345">
        <v>36</v>
      </c>
      <c r="X188" s="337"/>
      <c r="Y188" s="343"/>
      <c r="Z188" s="338"/>
      <c r="AA188" s="338"/>
      <c r="AB188" s="344">
        <v>12</v>
      </c>
      <c r="AC188" s="344">
        <v>24</v>
      </c>
      <c r="AD188" s="345">
        <v>36</v>
      </c>
      <c r="AE188" s="331"/>
      <c r="AF188" s="337"/>
      <c r="AG188" s="343"/>
      <c r="AH188" s="338"/>
      <c r="AI188" s="338"/>
      <c r="AJ188" s="344">
        <v>12</v>
      </c>
      <c r="AK188" s="344">
        <v>24</v>
      </c>
      <c r="AL188" s="345">
        <v>36</v>
      </c>
      <c r="AM188" s="337"/>
      <c r="AN188" s="343"/>
      <c r="AO188" s="338"/>
      <c r="AP188" s="338"/>
      <c r="AQ188" s="344">
        <v>12</v>
      </c>
      <c r="AR188" s="344">
        <v>24</v>
      </c>
      <c r="AS188" s="345">
        <v>36</v>
      </c>
    </row>
    <row r="189" spans="1:45" ht="22.5" customHeight="1">
      <c r="A189" s="331"/>
      <c r="B189" s="346" t="s">
        <v>90</v>
      </c>
      <c r="C189" s="346"/>
      <c r="D189" s="347" t="s">
        <v>91</v>
      </c>
      <c r="E189" s="347"/>
      <c r="F189" s="348"/>
      <c r="G189" s="348"/>
      <c r="H189" s="348"/>
      <c r="I189" s="346" t="s">
        <v>90</v>
      </c>
      <c r="J189" s="346"/>
      <c r="K189" s="347" t="s">
        <v>91</v>
      </c>
      <c r="L189" s="347"/>
      <c r="M189" s="348"/>
      <c r="N189" s="348"/>
      <c r="O189" s="348"/>
      <c r="P189" s="349"/>
      <c r="Q189" s="346" t="s">
        <v>90</v>
      </c>
      <c r="R189" s="346"/>
      <c r="S189" s="347" t="s">
        <v>91</v>
      </c>
      <c r="T189" s="347"/>
      <c r="U189" s="348"/>
      <c r="V189" s="348"/>
      <c r="W189" s="348"/>
      <c r="X189" s="346" t="s">
        <v>90</v>
      </c>
      <c r="Y189" s="346"/>
      <c r="Z189" s="347" t="s">
        <v>91</v>
      </c>
      <c r="AA189" s="347"/>
      <c r="AB189" s="348"/>
      <c r="AC189" s="348"/>
      <c r="AD189" s="348"/>
      <c r="AE189" s="349"/>
      <c r="AF189" s="346" t="s">
        <v>90</v>
      </c>
      <c r="AG189" s="346"/>
      <c r="AH189" s="347" t="s">
        <v>91</v>
      </c>
      <c r="AI189" s="347"/>
      <c r="AJ189" s="348"/>
      <c r="AK189" s="348"/>
      <c r="AL189" s="348"/>
      <c r="AM189" s="346" t="s">
        <v>90</v>
      </c>
      <c r="AN189" s="346"/>
      <c r="AO189" s="347" t="s">
        <v>91</v>
      </c>
      <c r="AP189" s="347"/>
      <c r="AQ189" s="350"/>
      <c r="AR189" s="350"/>
      <c r="AS189" s="350"/>
    </row>
    <row r="190" spans="1:45" ht="7.5" customHeight="1">
      <c r="A190" s="331"/>
      <c r="B190" s="331"/>
      <c r="C190" s="331"/>
      <c r="D190" s="331"/>
      <c r="E190" s="331"/>
      <c r="F190" s="331"/>
      <c r="G190" s="331"/>
      <c r="H190" s="331"/>
      <c r="I190" s="331"/>
      <c r="J190" s="331"/>
      <c r="K190" s="331"/>
      <c r="L190" s="331"/>
      <c r="M190" s="331"/>
      <c r="N190" s="331"/>
      <c r="O190" s="331"/>
      <c r="P190" s="331"/>
      <c r="Q190" s="331"/>
      <c r="R190" s="331"/>
      <c r="S190" s="331"/>
      <c r="T190" s="331"/>
      <c r="U190" s="331"/>
      <c r="V190" s="331"/>
      <c r="W190" s="331"/>
      <c r="X190" s="331"/>
      <c r="Y190" s="331"/>
      <c r="Z190" s="331"/>
      <c r="AA190" s="331"/>
      <c r="AB190" s="331"/>
      <c r="AC190" s="331"/>
      <c r="AD190" s="331"/>
      <c r="AE190" s="331"/>
      <c r="AF190" s="331"/>
      <c r="AG190" s="331"/>
      <c r="AH190" s="331"/>
      <c r="AI190" s="331"/>
      <c r="AJ190" s="331"/>
      <c r="AK190" s="331"/>
      <c r="AL190" s="331"/>
      <c r="AM190" s="331"/>
      <c r="AN190" s="331"/>
      <c r="AO190" s="331"/>
      <c r="AP190" s="331"/>
      <c r="AQ190" s="331"/>
      <c r="AR190" s="331"/>
      <c r="AS190" s="331"/>
    </row>
    <row r="191" spans="1:46" ht="15" customHeight="1">
      <c r="A191" s="351" t="s">
        <v>139</v>
      </c>
      <c r="B191" s="352"/>
      <c r="C191" s="352"/>
      <c r="D191" s="352"/>
      <c r="E191" s="352"/>
      <c r="F191" s="353" t="s">
        <v>96</v>
      </c>
      <c r="G191" s="353"/>
      <c r="H191" s="353" t="s">
        <v>48</v>
      </c>
      <c r="I191" s="353" t="s">
        <v>97</v>
      </c>
      <c r="J191" s="353"/>
      <c r="K191" s="321"/>
      <c r="L191" s="354" t="s">
        <v>140</v>
      </c>
      <c r="M191" s="354"/>
      <c r="N191" s="354"/>
      <c r="O191" s="354"/>
      <c r="P191" s="354"/>
      <c r="Q191" s="355"/>
      <c r="R191" s="355"/>
      <c r="S191" s="355"/>
      <c r="T191" s="355"/>
      <c r="U191" s="355"/>
      <c r="V191" s="355"/>
      <c r="W191" s="355"/>
      <c r="X191" s="355"/>
      <c r="Y191" s="355"/>
      <c r="Z191" s="355"/>
      <c r="AA191" s="355"/>
      <c r="AB191" s="355"/>
      <c r="AC191" s="355"/>
      <c r="AD191" s="355"/>
      <c r="AE191" s="355"/>
      <c r="AF191" s="355"/>
      <c r="AG191" s="355"/>
      <c r="AH191" s="355"/>
      <c r="AI191" s="355"/>
      <c r="AJ191" s="355"/>
      <c r="AK191" s="355"/>
      <c r="AL191" s="355"/>
      <c r="AM191" s="355"/>
      <c r="AN191" s="355"/>
      <c r="AO191" s="326" t="s">
        <v>48</v>
      </c>
      <c r="AP191" s="326"/>
      <c r="AQ191" s="326"/>
      <c r="AR191" s="326"/>
      <c r="AS191" s="326"/>
      <c r="AT191" s="356"/>
    </row>
    <row r="192" spans="1:46" ht="16.5" customHeight="1">
      <c r="A192" s="352"/>
      <c r="B192" s="357" t="s">
        <v>141</v>
      </c>
      <c r="C192" s="357"/>
      <c r="D192" s="357"/>
      <c r="E192" s="357"/>
      <c r="F192" s="358"/>
      <c r="G192" s="358"/>
      <c r="H192" s="359" t="s">
        <v>48</v>
      </c>
      <c r="I192" s="358"/>
      <c r="J192" s="358"/>
      <c r="K192" s="360"/>
      <c r="L192" s="354"/>
      <c r="M192" s="354"/>
      <c r="N192" s="354"/>
      <c r="O192" s="354"/>
      <c r="P192" s="354"/>
      <c r="Q192" s="355"/>
      <c r="R192" s="355"/>
      <c r="S192" s="355"/>
      <c r="T192" s="355"/>
      <c r="U192" s="355"/>
      <c r="V192" s="355"/>
      <c r="W192" s="355"/>
      <c r="X192" s="355"/>
      <c r="Y192" s="355"/>
      <c r="Z192" s="355"/>
      <c r="AA192" s="355"/>
      <c r="AB192" s="355"/>
      <c r="AC192" s="355"/>
      <c r="AD192" s="355"/>
      <c r="AE192" s="355"/>
      <c r="AF192" s="355"/>
      <c r="AG192" s="355"/>
      <c r="AH192" s="355"/>
      <c r="AI192" s="355"/>
      <c r="AJ192" s="355"/>
      <c r="AK192" s="355"/>
      <c r="AL192" s="355"/>
      <c r="AM192" s="355"/>
      <c r="AN192" s="355"/>
      <c r="AO192" s="326"/>
      <c r="AP192" s="326"/>
      <c r="AQ192" s="326"/>
      <c r="AR192" s="326"/>
      <c r="AS192" s="326"/>
      <c r="AT192" s="356"/>
    </row>
    <row r="193" spans="1:45" ht="15.75" customHeight="1">
      <c r="A193" s="352"/>
      <c r="B193" s="357" t="s">
        <v>142</v>
      </c>
      <c r="C193" s="357"/>
      <c r="D193" s="357"/>
      <c r="E193" s="357"/>
      <c r="F193" s="358"/>
      <c r="G193" s="358"/>
      <c r="H193" s="359" t="s">
        <v>48</v>
      </c>
      <c r="I193" s="358"/>
      <c r="J193" s="358"/>
      <c r="K193" s="360"/>
      <c r="L193" s="361" t="s">
        <v>143</v>
      </c>
      <c r="M193" s="361"/>
      <c r="N193" s="361"/>
      <c r="O193" s="361"/>
      <c r="P193" s="361"/>
      <c r="Q193" s="361"/>
      <c r="R193" s="361"/>
      <c r="S193" s="361"/>
      <c r="T193" s="361"/>
      <c r="U193" s="361"/>
      <c r="V193" s="361"/>
      <c r="W193" s="361" t="s">
        <v>144</v>
      </c>
      <c r="X193" s="361"/>
      <c r="Y193" s="361"/>
      <c r="Z193" s="361"/>
      <c r="AA193" s="361"/>
      <c r="AB193" s="361"/>
      <c r="AC193" s="361"/>
      <c r="AD193" s="361"/>
      <c r="AE193" s="361"/>
      <c r="AF193" s="361"/>
      <c r="AG193" s="361"/>
      <c r="AH193" s="362"/>
      <c r="AI193" s="361" t="s">
        <v>145</v>
      </c>
      <c r="AJ193" s="361"/>
      <c r="AK193" s="361"/>
      <c r="AL193" s="361"/>
      <c r="AM193" s="361"/>
      <c r="AN193" s="361"/>
      <c r="AO193" s="361"/>
      <c r="AP193" s="361"/>
      <c r="AQ193" s="361"/>
      <c r="AR193" s="361"/>
      <c r="AS193" s="361"/>
    </row>
    <row r="194" spans="1:45" ht="15.75" customHeight="1">
      <c r="A194" s="352"/>
      <c r="B194" s="357" t="s">
        <v>146</v>
      </c>
      <c r="C194" s="357"/>
      <c r="D194" s="357"/>
      <c r="E194" s="357"/>
      <c r="F194" s="363"/>
      <c r="G194" s="363"/>
      <c r="H194" s="364" t="s">
        <v>48</v>
      </c>
      <c r="I194" s="363"/>
      <c r="J194" s="363"/>
      <c r="K194" s="321"/>
      <c r="L194" s="365"/>
      <c r="M194" s="365"/>
      <c r="N194" s="365"/>
      <c r="O194" s="365"/>
      <c r="P194" s="365"/>
      <c r="Q194" s="365"/>
      <c r="R194" s="365"/>
      <c r="S194" s="365"/>
      <c r="T194" s="365"/>
      <c r="U194" s="365"/>
      <c r="V194" s="365"/>
      <c r="W194" s="365"/>
      <c r="X194" s="365"/>
      <c r="Y194" s="365"/>
      <c r="Z194" s="365"/>
      <c r="AA194" s="365"/>
      <c r="AB194" s="365"/>
      <c r="AC194" s="365"/>
      <c r="AD194" s="365"/>
      <c r="AE194" s="365"/>
      <c r="AF194" s="365"/>
      <c r="AG194" s="365"/>
      <c r="AH194" s="366"/>
      <c r="AI194" s="365"/>
      <c r="AJ194" s="365"/>
      <c r="AK194" s="365"/>
      <c r="AL194" s="365"/>
      <c r="AM194" s="365"/>
      <c r="AN194" s="365"/>
      <c r="AO194" s="365"/>
      <c r="AP194" s="365"/>
      <c r="AQ194" s="365"/>
      <c r="AR194" s="365"/>
      <c r="AS194" s="365"/>
    </row>
    <row r="195" spans="1:45" ht="15.75" customHeight="1">
      <c r="A195" s="357" t="s">
        <v>40</v>
      </c>
      <c r="B195" s="357"/>
      <c r="C195" s="357"/>
      <c r="D195" s="357"/>
      <c r="E195" s="357"/>
      <c r="F195" s="358"/>
      <c r="G195" s="358"/>
      <c r="H195" s="359" t="s">
        <v>48</v>
      </c>
      <c r="I195" s="358"/>
      <c r="J195" s="358"/>
      <c r="K195" s="321"/>
      <c r="L195" s="365"/>
      <c r="M195" s="365"/>
      <c r="N195" s="365"/>
      <c r="O195" s="365"/>
      <c r="P195" s="365"/>
      <c r="Q195" s="365"/>
      <c r="R195" s="365"/>
      <c r="S195" s="365"/>
      <c r="T195" s="365"/>
      <c r="U195" s="365"/>
      <c r="V195" s="365"/>
      <c r="W195" s="365"/>
      <c r="X195" s="365"/>
      <c r="Y195" s="365"/>
      <c r="Z195" s="365"/>
      <c r="AA195" s="365"/>
      <c r="AB195" s="365"/>
      <c r="AC195" s="365"/>
      <c r="AD195" s="365"/>
      <c r="AE195" s="365"/>
      <c r="AF195" s="365"/>
      <c r="AG195" s="365"/>
      <c r="AH195" s="366"/>
      <c r="AI195" s="365"/>
      <c r="AJ195" s="365"/>
      <c r="AK195" s="365"/>
      <c r="AL195" s="365"/>
      <c r="AM195" s="365"/>
      <c r="AN195" s="365"/>
      <c r="AO195" s="365"/>
      <c r="AP195" s="365"/>
      <c r="AQ195" s="365"/>
      <c r="AR195" s="365"/>
      <c r="AS195" s="365"/>
    </row>
    <row r="196" spans="1:45" ht="15.75" customHeight="1">
      <c r="A196" s="379"/>
      <c r="B196" s="368"/>
      <c r="C196" s="368"/>
      <c r="D196" s="368"/>
      <c r="E196" s="368"/>
      <c r="F196" s="369"/>
      <c r="G196" s="369"/>
      <c r="H196" s="370"/>
      <c r="I196" s="369"/>
      <c r="J196" s="369"/>
      <c r="K196" s="321"/>
      <c r="L196" s="371"/>
      <c r="M196" s="371"/>
      <c r="N196" s="371"/>
      <c r="O196" s="371"/>
      <c r="P196" s="371"/>
      <c r="Q196" s="371"/>
      <c r="R196" s="371"/>
      <c r="S196" s="371"/>
      <c r="T196" s="371"/>
      <c r="U196" s="371"/>
      <c r="V196" s="371"/>
      <c r="W196" s="371"/>
      <c r="X196" s="371"/>
      <c r="Y196" s="371"/>
      <c r="Z196" s="371"/>
      <c r="AA196" s="371"/>
      <c r="AB196" s="371"/>
      <c r="AC196" s="371"/>
      <c r="AD196" s="371"/>
      <c r="AE196" s="371"/>
      <c r="AF196" s="371"/>
      <c r="AG196" s="372"/>
      <c r="AH196" s="366"/>
      <c r="AI196" s="373"/>
      <c r="AJ196" s="373"/>
      <c r="AK196" s="373"/>
      <c r="AL196" s="374"/>
      <c r="AM196" s="374"/>
      <c r="AN196" s="374"/>
      <c r="AO196" s="374"/>
      <c r="AP196" s="374"/>
      <c r="AQ196" s="374"/>
      <c r="AR196" s="374"/>
      <c r="AS196" s="375"/>
    </row>
    <row r="197" spans="1:45" ht="15.75" customHeight="1">
      <c r="A197" s="379"/>
      <c r="B197" s="368"/>
      <c r="C197" s="368"/>
      <c r="D197" s="368"/>
      <c r="E197" s="368"/>
      <c r="F197" s="369"/>
      <c r="G197" s="369"/>
      <c r="H197" s="370"/>
      <c r="I197" s="369"/>
      <c r="J197" s="369"/>
      <c r="K197" s="321"/>
      <c r="L197" s="376"/>
      <c r="M197" s="376"/>
      <c r="N197" s="376"/>
      <c r="O197" s="376"/>
      <c r="P197" s="376"/>
      <c r="Q197" s="376"/>
      <c r="R197" s="376"/>
      <c r="S197" s="376"/>
      <c r="T197" s="376"/>
      <c r="U197" s="376"/>
      <c r="V197" s="376"/>
      <c r="W197" s="376"/>
      <c r="X197" s="376"/>
      <c r="Y197" s="376"/>
      <c r="Z197" s="376"/>
      <c r="AA197" s="376"/>
      <c r="AB197" s="376"/>
      <c r="AC197" s="376"/>
      <c r="AD197" s="376"/>
      <c r="AE197" s="376"/>
      <c r="AF197" s="376"/>
      <c r="AG197" s="372"/>
      <c r="AH197" s="366"/>
      <c r="AI197" s="373"/>
      <c r="AJ197" s="373"/>
      <c r="AK197" s="373"/>
      <c r="AL197" s="377"/>
      <c r="AM197" s="377"/>
      <c r="AN197" s="377"/>
      <c r="AO197" s="377"/>
      <c r="AP197" s="377"/>
      <c r="AQ197" s="377"/>
      <c r="AR197" s="377"/>
      <c r="AS197" s="378"/>
    </row>
    <row r="198" spans="1:45" ht="15.75" customHeight="1">
      <c r="A198" s="315" t="s">
        <v>132</v>
      </c>
      <c r="B198" s="316"/>
      <c r="C198" s="317"/>
      <c r="D198" s="318" t="str">
        <f>'(7) vstupní data'!$H$24</f>
        <v>Český pohár          25.- 26.2014         starší žákyně</v>
      </c>
      <c r="E198" s="319"/>
      <c r="F198" s="319"/>
      <c r="G198" s="319"/>
      <c r="H198" s="319"/>
      <c r="I198" s="319"/>
      <c r="J198" s="319"/>
      <c r="K198" s="319"/>
      <c r="L198" s="319"/>
      <c r="M198" s="319"/>
      <c r="N198" s="319"/>
      <c r="O198" s="319"/>
      <c r="P198" s="319"/>
      <c r="Q198" s="319"/>
      <c r="R198" s="319"/>
      <c r="S198" s="319"/>
      <c r="T198" s="319"/>
      <c r="U198" s="319"/>
      <c r="V198" s="319"/>
      <c r="W198" s="319"/>
      <c r="X198" s="319"/>
      <c r="Y198" s="319"/>
      <c r="Z198" s="319"/>
      <c r="AA198" s="319"/>
      <c r="AB198" s="319"/>
      <c r="AC198" s="319"/>
      <c r="AD198" s="319"/>
      <c r="AE198" s="319"/>
      <c r="AF198" s="320"/>
      <c r="AG198" s="321"/>
      <c r="AH198" s="321"/>
      <c r="AI198" s="321"/>
      <c r="AJ198" s="321"/>
      <c r="AK198" s="321"/>
      <c r="AL198" s="318" t="s">
        <v>133</v>
      </c>
      <c r="AM198" s="318"/>
      <c r="AN198" s="322" t="str">
        <f>'(7) vstupní data'!$B$11</f>
        <v>3.skupina</v>
      </c>
      <c r="AO198" s="322"/>
      <c r="AP198" s="322"/>
      <c r="AQ198" s="322"/>
      <c r="AR198" s="322"/>
      <c r="AS198" s="322"/>
    </row>
    <row r="199" spans="1:45" ht="16.5" customHeight="1">
      <c r="A199" s="315" t="s">
        <v>134</v>
      </c>
      <c r="B199" s="316"/>
      <c r="C199" s="317"/>
      <c r="D199" s="318" t="str">
        <f>CONCATENATE('(7) vstupní data'!$B$1,", ",'(7) vstupní data'!$B$3)</f>
        <v>TJ Orion Praha, ZŠ Mráčkova 3090 Praha 12</v>
      </c>
      <c r="E199" s="319"/>
      <c r="F199" s="319"/>
      <c r="G199" s="319"/>
      <c r="H199" s="319"/>
      <c r="I199" s="319"/>
      <c r="J199" s="319"/>
      <c r="K199" s="319"/>
      <c r="L199" s="319"/>
      <c r="M199" s="319"/>
      <c r="N199" s="319"/>
      <c r="O199" s="319"/>
      <c r="P199" s="319"/>
      <c r="Q199" s="319"/>
      <c r="R199" s="319"/>
      <c r="S199" s="319"/>
      <c r="T199" s="319"/>
      <c r="U199" s="319"/>
      <c r="V199" s="319"/>
      <c r="W199" s="319"/>
      <c r="X199" s="319"/>
      <c r="Y199" s="319"/>
      <c r="Z199" s="319"/>
      <c r="AA199" s="319"/>
      <c r="AB199" s="319"/>
      <c r="AC199" s="319"/>
      <c r="AD199" s="319"/>
      <c r="AE199" s="319"/>
      <c r="AF199" s="320"/>
      <c r="AG199" s="321"/>
      <c r="AH199" s="321"/>
      <c r="AI199" s="321"/>
      <c r="AJ199" s="321"/>
      <c r="AK199" s="321"/>
      <c r="AL199" s="321"/>
      <c r="AM199" s="321"/>
      <c r="AN199" s="321"/>
      <c r="AO199" s="321"/>
      <c r="AP199" s="321"/>
      <c r="AQ199" s="321"/>
      <c r="AR199" s="321"/>
      <c r="AS199" s="321"/>
    </row>
    <row r="200" spans="1:45" ht="15.75" customHeight="1">
      <c r="A200" s="323"/>
      <c r="B200" s="323"/>
      <c r="C200" s="324"/>
      <c r="D200" s="324"/>
      <c r="E200" s="324"/>
      <c r="F200" s="324"/>
      <c r="G200" s="324"/>
      <c r="H200" s="324"/>
      <c r="I200" s="324"/>
      <c r="J200" s="324"/>
      <c r="K200" s="324"/>
      <c r="L200" s="324"/>
      <c r="M200" s="324"/>
      <c r="N200" s="324"/>
      <c r="O200" s="324"/>
      <c r="P200" s="324"/>
      <c r="Q200" s="324"/>
      <c r="R200" s="324"/>
      <c r="S200" s="324"/>
      <c r="T200" s="324"/>
      <c r="U200" s="324"/>
      <c r="V200" s="324"/>
      <c r="W200" s="324"/>
      <c r="X200" s="324"/>
      <c r="Y200" s="324"/>
      <c r="Z200" s="324"/>
      <c r="AA200" s="324"/>
      <c r="AB200" s="324"/>
      <c r="AC200" s="324"/>
      <c r="AD200" s="324"/>
      <c r="AE200" s="324"/>
      <c r="AF200" s="321"/>
      <c r="AG200" s="321"/>
      <c r="AH200" s="321"/>
      <c r="AI200" s="321"/>
      <c r="AJ200" s="321"/>
      <c r="AK200" s="321"/>
      <c r="AL200" s="321"/>
      <c r="AM200" s="321"/>
      <c r="AN200" s="325" t="s">
        <v>135</v>
      </c>
      <c r="AO200" s="325"/>
      <c r="AP200" s="325"/>
      <c r="AQ200" s="325"/>
      <c r="AR200" s="326">
        <v>8</v>
      </c>
      <c r="AS200" s="326"/>
    </row>
    <row r="201" spans="1:45" ht="16.5" customHeight="1">
      <c r="A201" s="327" t="s">
        <v>136</v>
      </c>
      <c r="B201" s="327"/>
      <c r="C201" s="327"/>
      <c r="D201" s="327"/>
      <c r="E201" s="327"/>
      <c r="F201" s="328" t="s">
        <v>137</v>
      </c>
      <c r="G201" s="328"/>
      <c r="H201" s="329" t="str">
        <f>VLOOKUP(AR200,'(7) vstupní data'!$H$2:$P$29,2,0)</f>
        <v>TJ Kralupy</v>
      </c>
      <c r="I201" s="329"/>
      <c r="J201" s="329"/>
      <c r="K201" s="329"/>
      <c r="L201" s="329"/>
      <c r="M201" s="329"/>
      <c r="N201" s="329"/>
      <c r="O201" s="329"/>
      <c r="P201" s="329"/>
      <c r="Q201" s="329"/>
      <c r="R201" s="329"/>
      <c r="S201" s="329"/>
      <c r="T201" s="329"/>
      <c r="U201" s="329"/>
      <c r="V201" s="329"/>
      <c r="W201" s="330" t="s">
        <v>138</v>
      </c>
      <c r="X201" s="330"/>
      <c r="Y201" s="329" t="str">
        <f>VLOOKUP(AR200,'(7) vstupní data'!$H$2:$P$29,6,0)</f>
        <v>VK Karlovy Vary</v>
      </c>
      <c r="Z201" s="329"/>
      <c r="AA201" s="329"/>
      <c r="AB201" s="329"/>
      <c r="AC201" s="329"/>
      <c r="AD201" s="329"/>
      <c r="AE201" s="329"/>
      <c r="AF201" s="329"/>
      <c r="AG201" s="329"/>
      <c r="AH201" s="329"/>
      <c r="AI201" s="329"/>
      <c r="AJ201" s="329"/>
      <c r="AK201" s="329"/>
      <c r="AL201" s="329"/>
      <c r="AM201" s="329"/>
      <c r="AN201" s="325"/>
      <c r="AO201" s="325"/>
      <c r="AP201" s="325"/>
      <c r="AQ201" s="325"/>
      <c r="AR201" s="326"/>
      <c r="AS201" s="326"/>
    </row>
    <row r="202" spans="1:45" ht="7.5" customHeight="1">
      <c r="A202" s="331"/>
      <c r="B202" s="331"/>
      <c r="C202" s="331"/>
      <c r="D202" s="331"/>
      <c r="E202" s="331"/>
      <c r="F202" s="331"/>
      <c r="G202" s="331"/>
      <c r="H202" s="331"/>
      <c r="I202" s="331"/>
      <c r="J202" s="331"/>
      <c r="K202" s="331"/>
      <c r="L202" s="331"/>
      <c r="M202" s="331"/>
      <c r="N202" s="331"/>
      <c r="O202" s="331"/>
      <c r="P202" s="331"/>
      <c r="Q202" s="331"/>
      <c r="R202" s="331"/>
      <c r="S202" s="331"/>
      <c r="T202" s="331"/>
      <c r="U202" s="331"/>
      <c r="V202" s="331"/>
      <c r="W202" s="331"/>
      <c r="X202" s="331"/>
      <c r="Y202" s="331"/>
      <c r="Z202" s="331"/>
      <c r="AA202" s="331"/>
      <c r="AB202" s="331"/>
      <c r="AC202" s="331"/>
      <c r="AD202" s="331"/>
      <c r="AE202" s="331"/>
      <c r="AF202" s="331"/>
      <c r="AG202" s="331"/>
      <c r="AH202" s="331"/>
      <c r="AI202" s="331"/>
      <c r="AJ202" s="331"/>
      <c r="AK202" s="331"/>
      <c r="AL202" s="331"/>
      <c r="AM202" s="331"/>
      <c r="AN202" s="331"/>
      <c r="AO202" s="331"/>
      <c r="AP202" s="331"/>
      <c r="AQ202" s="331"/>
      <c r="AR202" s="331"/>
      <c r="AS202" s="331"/>
    </row>
    <row r="203" spans="1:45" ht="15.75" customHeight="1">
      <c r="A203" s="331"/>
      <c r="B203" s="332" t="s">
        <v>79</v>
      </c>
      <c r="C203" s="332"/>
      <c r="D203" s="332"/>
      <c r="E203" s="332"/>
      <c r="F203" s="332"/>
      <c r="G203" s="332"/>
      <c r="H203" s="332"/>
      <c r="I203" s="332"/>
      <c r="J203" s="332"/>
      <c r="K203" s="332"/>
      <c r="L203" s="332"/>
      <c r="M203" s="332"/>
      <c r="N203" s="332"/>
      <c r="O203" s="332"/>
      <c r="P203" s="331"/>
      <c r="Q203" s="332" t="s">
        <v>80</v>
      </c>
      <c r="R203" s="332"/>
      <c r="S203" s="332"/>
      <c r="T203" s="332"/>
      <c r="U203" s="332"/>
      <c r="V203" s="332"/>
      <c r="W203" s="332"/>
      <c r="X203" s="332"/>
      <c r="Y203" s="332"/>
      <c r="Z203" s="332"/>
      <c r="AA203" s="332"/>
      <c r="AB203" s="332"/>
      <c r="AC203" s="332"/>
      <c r="AD203" s="332"/>
      <c r="AE203" s="331"/>
      <c r="AF203" s="332" t="s">
        <v>81</v>
      </c>
      <c r="AG203" s="332"/>
      <c r="AH203" s="332"/>
      <c r="AI203" s="332"/>
      <c r="AJ203" s="332"/>
      <c r="AK203" s="332"/>
      <c r="AL203" s="332"/>
      <c r="AM203" s="332"/>
      <c r="AN203" s="332"/>
      <c r="AO203" s="332"/>
      <c r="AP203" s="332"/>
      <c r="AQ203" s="332"/>
      <c r="AR203" s="332"/>
      <c r="AS203" s="332"/>
    </row>
    <row r="204" spans="1:45" ht="15" customHeight="1">
      <c r="A204" s="333"/>
      <c r="B204" s="334" t="s">
        <v>84</v>
      </c>
      <c r="C204" s="334"/>
      <c r="D204" s="334"/>
      <c r="E204" s="334"/>
      <c r="F204" s="334"/>
      <c r="G204" s="334"/>
      <c r="H204" s="334"/>
      <c r="I204" s="334" t="s">
        <v>85</v>
      </c>
      <c r="J204" s="334"/>
      <c r="K204" s="334"/>
      <c r="L204" s="334"/>
      <c r="M204" s="334"/>
      <c r="N204" s="334"/>
      <c r="O204" s="334"/>
      <c r="P204" s="331"/>
      <c r="Q204" s="334" t="s">
        <v>84</v>
      </c>
      <c r="R204" s="334"/>
      <c r="S204" s="334"/>
      <c r="T204" s="334"/>
      <c r="U204" s="334"/>
      <c r="V204" s="334"/>
      <c r="W204" s="334"/>
      <c r="X204" s="334" t="s">
        <v>85</v>
      </c>
      <c r="Y204" s="334"/>
      <c r="Z204" s="334"/>
      <c r="AA204" s="334"/>
      <c r="AB204" s="334"/>
      <c r="AC204" s="334"/>
      <c r="AD204" s="334"/>
      <c r="AE204" s="331"/>
      <c r="AF204" s="334" t="s">
        <v>84</v>
      </c>
      <c r="AG204" s="334"/>
      <c r="AH204" s="334"/>
      <c r="AI204" s="334"/>
      <c r="AJ204" s="334"/>
      <c r="AK204" s="334"/>
      <c r="AL204" s="334"/>
      <c r="AM204" s="334" t="s">
        <v>85</v>
      </c>
      <c r="AN204" s="334"/>
      <c r="AO204" s="334"/>
      <c r="AP204" s="334"/>
      <c r="AQ204" s="334"/>
      <c r="AR204" s="334"/>
      <c r="AS204" s="334"/>
    </row>
    <row r="205" spans="1:45" ht="15" customHeight="1">
      <c r="A205" s="333"/>
      <c r="B205" s="335" t="s">
        <v>86</v>
      </c>
      <c r="C205" s="335"/>
      <c r="D205" s="335"/>
      <c r="E205" s="335"/>
      <c r="F205" s="335"/>
      <c r="G205" s="335"/>
      <c r="H205" s="335"/>
      <c r="I205" s="335" t="s">
        <v>86</v>
      </c>
      <c r="J205" s="335"/>
      <c r="K205" s="335"/>
      <c r="L205" s="335"/>
      <c r="M205" s="335"/>
      <c r="N205" s="335"/>
      <c r="O205" s="335"/>
      <c r="P205" s="331"/>
      <c r="Q205" s="335" t="s">
        <v>86</v>
      </c>
      <c r="R205" s="335"/>
      <c r="S205" s="335"/>
      <c r="T205" s="335"/>
      <c r="U205" s="335"/>
      <c r="V205" s="335"/>
      <c r="W205" s="335"/>
      <c r="X205" s="335" t="s">
        <v>86</v>
      </c>
      <c r="Y205" s="335"/>
      <c r="Z205" s="335"/>
      <c r="AA205" s="335"/>
      <c r="AB205" s="335"/>
      <c r="AC205" s="335"/>
      <c r="AD205" s="335"/>
      <c r="AE205" s="331"/>
      <c r="AF205" s="335" t="s">
        <v>86</v>
      </c>
      <c r="AG205" s="335"/>
      <c r="AH205" s="335"/>
      <c r="AI205" s="335"/>
      <c r="AJ205" s="335"/>
      <c r="AK205" s="335"/>
      <c r="AL205" s="335"/>
      <c r="AM205" s="335" t="s">
        <v>86</v>
      </c>
      <c r="AN205" s="335"/>
      <c r="AO205" s="335"/>
      <c r="AP205" s="335"/>
      <c r="AQ205" s="335"/>
      <c r="AR205" s="335"/>
      <c r="AS205" s="335"/>
    </row>
    <row r="206" spans="1:45" ht="15" customHeight="1">
      <c r="A206" s="336" t="s">
        <v>87</v>
      </c>
      <c r="B206" s="337">
        <v>1</v>
      </c>
      <c r="C206" s="338"/>
      <c r="D206" s="338"/>
      <c r="E206" s="338"/>
      <c r="F206" s="339">
        <v>1</v>
      </c>
      <c r="G206" s="339">
        <v>13</v>
      </c>
      <c r="H206" s="340">
        <v>25</v>
      </c>
      <c r="I206" s="337">
        <v>1</v>
      </c>
      <c r="J206" s="338"/>
      <c r="K206" s="338"/>
      <c r="L206" s="338"/>
      <c r="M206" s="339">
        <v>1</v>
      </c>
      <c r="N206" s="339">
        <v>13</v>
      </c>
      <c r="O206" s="340">
        <v>25</v>
      </c>
      <c r="P206" s="331"/>
      <c r="Q206" s="337">
        <v>1</v>
      </c>
      <c r="R206" s="338"/>
      <c r="S206" s="338"/>
      <c r="T206" s="338"/>
      <c r="U206" s="339">
        <v>1</v>
      </c>
      <c r="V206" s="339">
        <v>13</v>
      </c>
      <c r="W206" s="340">
        <v>25</v>
      </c>
      <c r="X206" s="337">
        <v>1</v>
      </c>
      <c r="Y206" s="338"/>
      <c r="Z206" s="338"/>
      <c r="AA206" s="338"/>
      <c r="AB206" s="339">
        <v>1</v>
      </c>
      <c r="AC206" s="339">
        <v>13</v>
      </c>
      <c r="AD206" s="340">
        <v>25</v>
      </c>
      <c r="AE206" s="331"/>
      <c r="AF206" s="337">
        <v>1</v>
      </c>
      <c r="AG206" s="338"/>
      <c r="AH206" s="338"/>
      <c r="AI206" s="338"/>
      <c r="AJ206" s="339">
        <v>1</v>
      </c>
      <c r="AK206" s="339">
        <v>13</v>
      </c>
      <c r="AL206" s="340">
        <v>25</v>
      </c>
      <c r="AM206" s="337">
        <v>1</v>
      </c>
      <c r="AN206" s="338"/>
      <c r="AO206" s="338"/>
      <c r="AP206" s="338"/>
      <c r="AQ206" s="339">
        <v>1</v>
      </c>
      <c r="AR206" s="339">
        <v>13</v>
      </c>
      <c r="AS206" s="340">
        <v>25</v>
      </c>
    </row>
    <row r="207" spans="1:45" ht="15" customHeight="1">
      <c r="A207" s="336"/>
      <c r="B207" s="337"/>
      <c r="C207" s="338"/>
      <c r="D207" s="338"/>
      <c r="E207" s="338"/>
      <c r="F207" s="341">
        <v>2</v>
      </c>
      <c r="G207" s="341">
        <v>14</v>
      </c>
      <c r="H207" s="342">
        <v>26</v>
      </c>
      <c r="I207" s="337"/>
      <c r="J207" s="338"/>
      <c r="K207" s="338"/>
      <c r="L207" s="338"/>
      <c r="M207" s="341">
        <v>2</v>
      </c>
      <c r="N207" s="341">
        <v>14</v>
      </c>
      <c r="O207" s="342">
        <v>26</v>
      </c>
      <c r="P207" s="331"/>
      <c r="Q207" s="337"/>
      <c r="R207" s="338"/>
      <c r="S207" s="338"/>
      <c r="T207" s="338"/>
      <c r="U207" s="341">
        <v>2</v>
      </c>
      <c r="V207" s="341">
        <v>14</v>
      </c>
      <c r="W207" s="342">
        <v>26</v>
      </c>
      <c r="X207" s="337"/>
      <c r="Y207" s="338"/>
      <c r="Z207" s="338"/>
      <c r="AA207" s="338"/>
      <c r="AB207" s="341">
        <v>2</v>
      </c>
      <c r="AC207" s="341">
        <v>14</v>
      </c>
      <c r="AD207" s="342">
        <v>26</v>
      </c>
      <c r="AE207" s="331"/>
      <c r="AF207" s="337"/>
      <c r="AG207" s="338"/>
      <c r="AH207" s="338"/>
      <c r="AI207" s="338"/>
      <c r="AJ207" s="341">
        <v>2</v>
      </c>
      <c r="AK207" s="341">
        <v>14</v>
      </c>
      <c r="AL207" s="342">
        <v>26</v>
      </c>
      <c r="AM207" s="337"/>
      <c r="AN207" s="338"/>
      <c r="AO207" s="338"/>
      <c r="AP207" s="338"/>
      <c r="AQ207" s="341">
        <v>2</v>
      </c>
      <c r="AR207" s="341">
        <v>14</v>
      </c>
      <c r="AS207" s="342">
        <v>26</v>
      </c>
    </row>
    <row r="208" spans="1:45" ht="15" customHeight="1">
      <c r="A208" s="336"/>
      <c r="B208" s="337">
        <v>2</v>
      </c>
      <c r="C208" s="338"/>
      <c r="D208" s="338"/>
      <c r="E208" s="338"/>
      <c r="F208" s="341">
        <v>3</v>
      </c>
      <c r="G208" s="341">
        <v>15</v>
      </c>
      <c r="H208" s="342">
        <v>27</v>
      </c>
      <c r="I208" s="337">
        <v>2</v>
      </c>
      <c r="J208" s="338"/>
      <c r="K208" s="338"/>
      <c r="L208" s="338"/>
      <c r="M208" s="341">
        <v>3</v>
      </c>
      <c r="N208" s="341">
        <v>15</v>
      </c>
      <c r="O208" s="342">
        <v>27</v>
      </c>
      <c r="P208" s="331"/>
      <c r="Q208" s="337">
        <v>2</v>
      </c>
      <c r="R208" s="338"/>
      <c r="S208" s="338"/>
      <c r="T208" s="338"/>
      <c r="U208" s="341">
        <v>3</v>
      </c>
      <c r="V208" s="341">
        <v>15</v>
      </c>
      <c r="W208" s="342">
        <v>27</v>
      </c>
      <c r="X208" s="337">
        <v>2</v>
      </c>
      <c r="Y208" s="338"/>
      <c r="Z208" s="338"/>
      <c r="AA208" s="338"/>
      <c r="AB208" s="341">
        <v>3</v>
      </c>
      <c r="AC208" s="341">
        <v>15</v>
      </c>
      <c r="AD208" s="342">
        <v>27</v>
      </c>
      <c r="AE208" s="331"/>
      <c r="AF208" s="337">
        <v>2</v>
      </c>
      <c r="AG208" s="338"/>
      <c r="AH208" s="338"/>
      <c r="AI208" s="338"/>
      <c r="AJ208" s="341">
        <v>3</v>
      </c>
      <c r="AK208" s="341">
        <v>15</v>
      </c>
      <c r="AL208" s="342">
        <v>27</v>
      </c>
      <c r="AM208" s="337">
        <v>2</v>
      </c>
      <c r="AN208" s="338"/>
      <c r="AO208" s="338"/>
      <c r="AP208" s="338"/>
      <c r="AQ208" s="341">
        <v>3</v>
      </c>
      <c r="AR208" s="341">
        <v>15</v>
      </c>
      <c r="AS208" s="342">
        <v>27</v>
      </c>
    </row>
    <row r="209" spans="1:45" ht="15" customHeight="1">
      <c r="A209" s="336"/>
      <c r="B209" s="337"/>
      <c r="C209" s="343"/>
      <c r="D209" s="338"/>
      <c r="E209" s="338"/>
      <c r="F209" s="341">
        <v>4</v>
      </c>
      <c r="G209" s="341">
        <v>16</v>
      </c>
      <c r="H209" s="342">
        <v>28</v>
      </c>
      <c r="I209" s="337"/>
      <c r="J209" s="343"/>
      <c r="K209" s="338"/>
      <c r="L209" s="338"/>
      <c r="M209" s="341">
        <v>4</v>
      </c>
      <c r="N209" s="341">
        <v>16</v>
      </c>
      <c r="O209" s="342">
        <v>28</v>
      </c>
      <c r="P209" s="331"/>
      <c r="Q209" s="337"/>
      <c r="R209" s="343"/>
      <c r="S209" s="338"/>
      <c r="T209" s="338"/>
      <c r="U209" s="341">
        <v>4</v>
      </c>
      <c r="V209" s="341">
        <v>16</v>
      </c>
      <c r="W209" s="342">
        <v>28</v>
      </c>
      <c r="X209" s="337"/>
      <c r="Y209" s="343"/>
      <c r="Z209" s="338"/>
      <c r="AA209" s="338"/>
      <c r="AB209" s="341">
        <v>4</v>
      </c>
      <c r="AC209" s="341">
        <v>16</v>
      </c>
      <c r="AD209" s="342">
        <v>28</v>
      </c>
      <c r="AE209" s="331"/>
      <c r="AF209" s="337"/>
      <c r="AG209" s="343"/>
      <c r="AH209" s="338"/>
      <c r="AI209" s="338"/>
      <c r="AJ209" s="341">
        <v>4</v>
      </c>
      <c r="AK209" s="341">
        <v>16</v>
      </c>
      <c r="AL209" s="342">
        <v>28</v>
      </c>
      <c r="AM209" s="337"/>
      <c r="AN209" s="343"/>
      <c r="AO209" s="338"/>
      <c r="AP209" s="338"/>
      <c r="AQ209" s="341">
        <v>4</v>
      </c>
      <c r="AR209" s="341">
        <v>16</v>
      </c>
      <c r="AS209" s="342">
        <v>28</v>
      </c>
    </row>
    <row r="210" spans="1:45" ht="15" customHeight="1">
      <c r="A210" s="336"/>
      <c r="B210" s="337">
        <v>3</v>
      </c>
      <c r="C210" s="338"/>
      <c r="D210" s="338"/>
      <c r="E210" s="338"/>
      <c r="F210" s="341">
        <v>5</v>
      </c>
      <c r="G210" s="341">
        <v>17</v>
      </c>
      <c r="H210" s="342">
        <v>29</v>
      </c>
      <c r="I210" s="337">
        <v>3</v>
      </c>
      <c r="J210" s="338"/>
      <c r="K210" s="338"/>
      <c r="L210" s="338"/>
      <c r="M210" s="341">
        <v>5</v>
      </c>
      <c r="N210" s="341">
        <v>17</v>
      </c>
      <c r="O210" s="342">
        <v>29</v>
      </c>
      <c r="P210" s="331"/>
      <c r="Q210" s="337">
        <v>3</v>
      </c>
      <c r="R210" s="338"/>
      <c r="S210" s="338"/>
      <c r="T210" s="338"/>
      <c r="U210" s="341">
        <v>5</v>
      </c>
      <c r="V210" s="341">
        <v>17</v>
      </c>
      <c r="W210" s="342">
        <v>29</v>
      </c>
      <c r="X210" s="337">
        <v>3</v>
      </c>
      <c r="Y210" s="338"/>
      <c r="Z210" s="338"/>
      <c r="AA210" s="338"/>
      <c r="AB210" s="341">
        <v>5</v>
      </c>
      <c r="AC210" s="341">
        <v>17</v>
      </c>
      <c r="AD210" s="342">
        <v>29</v>
      </c>
      <c r="AE210" s="331"/>
      <c r="AF210" s="337">
        <v>3</v>
      </c>
      <c r="AG210" s="338"/>
      <c r="AH210" s="338"/>
      <c r="AI210" s="338"/>
      <c r="AJ210" s="341">
        <v>5</v>
      </c>
      <c r="AK210" s="341">
        <v>17</v>
      </c>
      <c r="AL210" s="342">
        <v>29</v>
      </c>
      <c r="AM210" s="337">
        <v>3</v>
      </c>
      <c r="AN210" s="338"/>
      <c r="AO210" s="338"/>
      <c r="AP210" s="338"/>
      <c r="AQ210" s="341">
        <v>5</v>
      </c>
      <c r="AR210" s="341">
        <v>17</v>
      </c>
      <c r="AS210" s="342">
        <v>29</v>
      </c>
    </row>
    <row r="211" spans="1:45" ht="15" customHeight="1">
      <c r="A211" s="336"/>
      <c r="B211" s="337"/>
      <c r="C211" s="343"/>
      <c r="D211" s="338"/>
      <c r="E211" s="338"/>
      <c r="F211" s="341">
        <v>6</v>
      </c>
      <c r="G211" s="341">
        <v>18</v>
      </c>
      <c r="H211" s="342">
        <v>30</v>
      </c>
      <c r="I211" s="337"/>
      <c r="J211" s="343"/>
      <c r="K211" s="338"/>
      <c r="L211" s="338"/>
      <c r="M211" s="341">
        <v>6</v>
      </c>
      <c r="N211" s="341">
        <v>18</v>
      </c>
      <c r="O211" s="342">
        <v>30</v>
      </c>
      <c r="P211" s="331"/>
      <c r="Q211" s="337"/>
      <c r="R211" s="343"/>
      <c r="S211" s="338"/>
      <c r="T211" s="338"/>
      <c r="U211" s="341">
        <v>6</v>
      </c>
      <c r="V211" s="341">
        <v>18</v>
      </c>
      <c r="W211" s="342">
        <v>30</v>
      </c>
      <c r="X211" s="337"/>
      <c r="Y211" s="343"/>
      <c r="Z211" s="338"/>
      <c r="AA211" s="338"/>
      <c r="AB211" s="341">
        <v>6</v>
      </c>
      <c r="AC211" s="341">
        <v>18</v>
      </c>
      <c r="AD211" s="342">
        <v>30</v>
      </c>
      <c r="AE211" s="331"/>
      <c r="AF211" s="337"/>
      <c r="AG211" s="343"/>
      <c r="AH211" s="338"/>
      <c r="AI211" s="338"/>
      <c r="AJ211" s="341">
        <v>6</v>
      </c>
      <c r="AK211" s="341">
        <v>18</v>
      </c>
      <c r="AL211" s="342">
        <v>30</v>
      </c>
      <c r="AM211" s="337"/>
      <c r="AN211" s="343"/>
      <c r="AO211" s="338"/>
      <c r="AP211" s="338"/>
      <c r="AQ211" s="341">
        <v>6</v>
      </c>
      <c r="AR211" s="341">
        <v>18</v>
      </c>
      <c r="AS211" s="342">
        <v>30</v>
      </c>
    </row>
    <row r="212" spans="1:45" ht="15" customHeight="1">
      <c r="A212" s="336"/>
      <c r="B212" s="337">
        <v>4</v>
      </c>
      <c r="C212" s="338"/>
      <c r="D212" s="338"/>
      <c r="E212" s="338"/>
      <c r="F212" s="341">
        <v>7</v>
      </c>
      <c r="G212" s="341">
        <v>19</v>
      </c>
      <c r="H212" s="342">
        <v>31</v>
      </c>
      <c r="I212" s="337">
        <v>4</v>
      </c>
      <c r="J212" s="338"/>
      <c r="K212" s="338"/>
      <c r="L212" s="338"/>
      <c r="M212" s="341">
        <v>7</v>
      </c>
      <c r="N212" s="341">
        <v>19</v>
      </c>
      <c r="O212" s="342">
        <v>31</v>
      </c>
      <c r="P212" s="331"/>
      <c r="Q212" s="337">
        <v>4</v>
      </c>
      <c r="R212" s="338"/>
      <c r="S212" s="338"/>
      <c r="T212" s="338"/>
      <c r="U212" s="341">
        <v>7</v>
      </c>
      <c r="V212" s="341">
        <v>19</v>
      </c>
      <c r="W212" s="342">
        <v>31</v>
      </c>
      <c r="X212" s="337">
        <v>4</v>
      </c>
      <c r="Y212" s="338"/>
      <c r="Z212" s="338"/>
      <c r="AA212" s="338"/>
      <c r="AB212" s="341">
        <v>7</v>
      </c>
      <c r="AC212" s="341">
        <v>19</v>
      </c>
      <c r="AD212" s="342">
        <v>31</v>
      </c>
      <c r="AE212" s="331"/>
      <c r="AF212" s="337">
        <v>4</v>
      </c>
      <c r="AG212" s="338"/>
      <c r="AH212" s="338"/>
      <c r="AI212" s="338"/>
      <c r="AJ212" s="341">
        <v>7</v>
      </c>
      <c r="AK212" s="341">
        <v>19</v>
      </c>
      <c r="AL212" s="342">
        <v>31</v>
      </c>
      <c r="AM212" s="337">
        <v>4</v>
      </c>
      <c r="AN212" s="338"/>
      <c r="AO212" s="338"/>
      <c r="AP212" s="338"/>
      <c r="AQ212" s="341">
        <v>7</v>
      </c>
      <c r="AR212" s="341">
        <v>19</v>
      </c>
      <c r="AS212" s="342">
        <v>31</v>
      </c>
    </row>
    <row r="213" spans="1:45" ht="15" customHeight="1">
      <c r="A213" s="336"/>
      <c r="B213" s="337"/>
      <c r="C213" s="343"/>
      <c r="D213" s="338"/>
      <c r="E213" s="338"/>
      <c r="F213" s="341">
        <v>8</v>
      </c>
      <c r="G213" s="341">
        <v>20</v>
      </c>
      <c r="H213" s="342">
        <v>32</v>
      </c>
      <c r="I213" s="337"/>
      <c r="J213" s="343"/>
      <c r="K213" s="338"/>
      <c r="L213" s="338"/>
      <c r="M213" s="341">
        <v>8</v>
      </c>
      <c r="N213" s="341">
        <v>20</v>
      </c>
      <c r="O213" s="342">
        <v>32</v>
      </c>
      <c r="P213" s="331"/>
      <c r="Q213" s="337"/>
      <c r="R213" s="343"/>
      <c r="S213" s="338"/>
      <c r="T213" s="338"/>
      <c r="U213" s="341">
        <v>8</v>
      </c>
      <c r="V213" s="341">
        <v>20</v>
      </c>
      <c r="W213" s="342">
        <v>32</v>
      </c>
      <c r="X213" s="337"/>
      <c r="Y213" s="343"/>
      <c r="Z213" s="338"/>
      <c r="AA213" s="338"/>
      <c r="AB213" s="341">
        <v>8</v>
      </c>
      <c r="AC213" s="341">
        <v>20</v>
      </c>
      <c r="AD213" s="342">
        <v>32</v>
      </c>
      <c r="AE213" s="331"/>
      <c r="AF213" s="337"/>
      <c r="AG213" s="343"/>
      <c r="AH213" s="338"/>
      <c r="AI213" s="338"/>
      <c r="AJ213" s="341">
        <v>8</v>
      </c>
      <c r="AK213" s="341">
        <v>20</v>
      </c>
      <c r="AL213" s="342">
        <v>32</v>
      </c>
      <c r="AM213" s="337"/>
      <c r="AN213" s="343"/>
      <c r="AO213" s="338"/>
      <c r="AP213" s="338"/>
      <c r="AQ213" s="341">
        <v>8</v>
      </c>
      <c r="AR213" s="341">
        <v>20</v>
      </c>
      <c r="AS213" s="342">
        <v>32</v>
      </c>
    </row>
    <row r="214" spans="1:45" ht="15" customHeight="1">
      <c r="A214" s="336"/>
      <c r="B214" s="337">
        <v>5</v>
      </c>
      <c r="C214" s="338"/>
      <c r="D214" s="338"/>
      <c r="E214" s="338"/>
      <c r="F214" s="341">
        <v>9</v>
      </c>
      <c r="G214" s="341">
        <v>21</v>
      </c>
      <c r="H214" s="342">
        <v>33</v>
      </c>
      <c r="I214" s="337">
        <v>5</v>
      </c>
      <c r="J214" s="338"/>
      <c r="K214" s="338"/>
      <c r="L214" s="338"/>
      <c r="M214" s="341">
        <v>9</v>
      </c>
      <c r="N214" s="341">
        <v>21</v>
      </c>
      <c r="O214" s="342">
        <v>33</v>
      </c>
      <c r="P214" s="331"/>
      <c r="Q214" s="337">
        <v>5</v>
      </c>
      <c r="R214" s="338"/>
      <c r="S214" s="338"/>
      <c r="T214" s="338"/>
      <c r="U214" s="341">
        <v>9</v>
      </c>
      <c r="V214" s="341">
        <v>21</v>
      </c>
      <c r="W214" s="342">
        <v>33</v>
      </c>
      <c r="X214" s="337">
        <v>5</v>
      </c>
      <c r="Y214" s="338"/>
      <c r="Z214" s="338"/>
      <c r="AA214" s="338"/>
      <c r="AB214" s="341">
        <v>9</v>
      </c>
      <c r="AC214" s="341">
        <v>21</v>
      </c>
      <c r="AD214" s="342">
        <v>33</v>
      </c>
      <c r="AE214" s="331"/>
      <c r="AF214" s="337">
        <v>5</v>
      </c>
      <c r="AG214" s="338"/>
      <c r="AH214" s="338"/>
      <c r="AI214" s="338"/>
      <c r="AJ214" s="341">
        <v>9</v>
      </c>
      <c r="AK214" s="341">
        <v>21</v>
      </c>
      <c r="AL214" s="342">
        <v>33</v>
      </c>
      <c r="AM214" s="337">
        <v>5</v>
      </c>
      <c r="AN214" s="338"/>
      <c r="AO214" s="338"/>
      <c r="AP214" s="338"/>
      <c r="AQ214" s="341">
        <v>9</v>
      </c>
      <c r="AR214" s="341">
        <v>21</v>
      </c>
      <c r="AS214" s="342">
        <v>33</v>
      </c>
    </row>
    <row r="215" spans="1:45" ht="15" customHeight="1">
      <c r="A215" s="336"/>
      <c r="B215" s="337"/>
      <c r="C215" s="343"/>
      <c r="D215" s="338"/>
      <c r="E215" s="338"/>
      <c r="F215" s="341">
        <v>10</v>
      </c>
      <c r="G215" s="341">
        <v>22</v>
      </c>
      <c r="H215" s="342">
        <v>34</v>
      </c>
      <c r="I215" s="337"/>
      <c r="J215" s="343"/>
      <c r="K215" s="338"/>
      <c r="L215" s="338"/>
      <c r="M215" s="341">
        <v>10</v>
      </c>
      <c r="N215" s="341">
        <v>22</v>
      </c>
      <c r="O215" s="342">
        <v>34</v>
      </c>
      <c r="P215" s="331"/>
      <c r="Q215" s="337"/>
      <c r="R215" s="343"/>
      <c r="S215" s="338"/>
      <c r="T215" s="338"/>
      <c r="U215" s="341">
        <v>10</v>
      </c>
      <c r="V215" s="341">
        <v>22</v>
      </c>
      <c r="W215" s="342">
        <v>34</v>
      </c>
      <c r="X215" s="337"/>
      <c r="Y215" s="343"/>
      <c r="Z215" s="338"/>
      <c r="AA215" s="338"/>
      <c r="AB215" s="341">
        <v>10</v>
      </c>
      <c r="AC215" s="341">
        <v>22</v>
      </c>
      <c r="AD215" s="342">
        <v>34</v>
      </c>
      <c r="AE215" s="331"/>
      <c r="AF215" s="337"/>
      <c r="AG215" s="343"/>
      <c r="AH215" s="338"/>
      <c r="AI215" s="338"/>
      <c r="AJ215" s="341">
        <v>10</v>
      </c>
      <c r="AK215" s="341">
        <v>22</v>
      </c>
      <c r="AL215" s="342">
        <v>34</v>
      </c>
      <c r="AM215" s="337"/>
      <c r="AN215" s="343"/>
      <c r="AO215" s="338"/>
      <c r="AP215" s="338"/>
      <c r="AQ215" s="341">
        <v>10</v>
      </c>
      <c r="AR215" s="341">
        <v>22</v>
      </c>
      <c r="AS215" s="342">
        <v>34</v>
      </c>
    </row>
    <row r="216" spans="1:45" ht="15" customHeight="1">
      <c r="A216" s="336"/>
      <c r="B216" s="337">
        <v>6</v>
      </c>
      <c r="C216" s="338"/>
      <c r="D216" s="338"/>
      <c r="E216" s="338"/>
      <c r="F216" s="341">
        <v>11</v>
      </c>
      <c r="G216" s="341">
        <v>23</v>
      </c>
      <c r="H216" s="342">
        <v>35</v>
      </c>
      <c r="I216" s="337">
        <v>6</v>
      </c>
      <c r="J216" s="338"/>
      <c r="K216" s="338"/>
      <c r="L216" s="338"/>
      <c r="M216" s="341">
        <v>11</v>
      </c>
      <c r="N216" s="341">
        <v>23</v>
      </c>
      <c r="O216" s="342">
        <v>35</v>
      </c>
      <c r="P216" s="331"/>
      <c r="Q216" s="337">
        <v>6</v>
      </c>
      <c r="R216" s="338"/>
      <c r="S216" s="338"/>
      <c r="T216" s="338"/>
      <c r="U216" s="341">
        <v>11</v>
      </c>
      <c r="V216" s="341">
        <v>23</v>
      </c>
      <c r="W216" s="342">
        <v>35</v>
      </c>
      <c r="X216" s="337">
        <v>6</v>
      </c>
      <c r="Y216" s="338"/>
      <c r="Z216" s="338"/>
      <c r="AA216" s="338"/>
      <c r="AB216" s="341">
        <v>11</v>
      </c>
      <c r="AC216" s="341">
        <v>23</v>
      </c>
      <c r="AD216" s="342">
        <v>35</v>
      </c>
      <c r="AE216" s="331"/>
      <c r="AF216" s="337">
        <v>6</v>
      </c>
      <c r="AG216" s="338"/>
      <c r="AH216" s="338"/>
      <c r="AI216" s="338"/>
      <c r="AJ216" s="341">
        <v>11</v>
      </c>
      <c r="AK216" s="341">
        <v>23</v>
      </c>
      <c r="AL216" s="342">
        <v>35</v>
      </c>
      <c r="AM216" s="337">
        <v>6</v>
      </c>
      <c r="AN216" s="338"/>
      <c r="AO216" s="338"/>
      <c r="AP216" s="338"/>
      <c r="AQ216" s="341">
        <v>11</v>
      </c>
      <c r="AR216" s="341">
        <v>23</v>
      </c>
      <c r="AS216" s="342">
        <v>35</v>
      </c>
    </row>
    <row r="217" spans="1:45" ht="15" customHeight="1">
      <c r="A217" s="336"/>
      <c r="B217" s="337"/>
      <c r="C217" s="343"/>
      <c r="D217" s="338"/>
      <c r="E217" s="338"/>
      <c r="F217" s="344">
        <v>12</v>
      </c>
      <c r="G217" s="344">
        <v>24</v>
      </c>
      <c r="H217" s="345">
        <v>36</v>
      </c>
      <c r="I217" s="337"/>
      <c r="J217" s="343"/>
      <c r="K217" s="338"/>
      <c r="L217" s="338"/>
      <c r="M217" s="344">
        <v>12</v>
      </c>
      <c r="N217" s="344">
        <v>24</v>
      </c>
      <c r="O217" s="345">
        <v>36</v>
      </c>
      <c r="P217" s="331"/>
      <c r="Q217" s="337"/>
      <c r="R217" s="343"/>
      <c r="S217" s="338"/>
      <c r="T217" s="338"/>
      <c r="U217" s="344">
        <v>12</v>
      </c>
      <c r="V217" s="344">
        <v>24</v>
      </c>
      <c r="W217" s="345">
        <v>36</v>
      </c>
      <c r="X217" s="337"/>
      <c r="Y217" s="343"/>
      <c r="Z217" s="338"/>
      <c r="AA217" s="338"/>
      <c r="AB217" s="344">
        <v>12</v>
      </c>
      <c r="AC217" s="344">
        <v>24</v>
      </c>
      <c r="AD217" s="345">
        <v>36</v>
      </c>
      <c r="AE217" s="331"/>
      <c r="AF217" s="337"/>
      <c r="AG217" s="343"/>
      <c r="AH217" s="338"/>
      <c r="AI217" s="338"/>
      <c r="AJ217" s="344">
        <v>12</v>
      </c>
      <c r="AK217" s="344">
        <v>24</v>
      </c>
      <c r="AL217" s="345">
        <v>36</v>
      </c>
      <c r="AM217" s="337"/>
      <c r="AN217" s="343"/>
      <c r="AO217" s="338"/>
      <c r="AP217" s="338"/>
      <c r="AQ217" s="344">
        <v>12</v>
      </c>
      <c r="AR217" s="344">
        <v>24</v>
      </c>
      <c r="AS217" s="345">
        <v>36</v>
      </c>
    </row>
    <row r="218" spans="1:45" ht="22.5" customHeight="1">
      <c r="A218" s="331"/>
      <c r="B218" s="346" t="s">
        <v>90</v>
      </c>
      <c r="C218" s="346"/>
      <c r="D218" s="347" t="s">
        <v>91</v>
      </c>
      <c r="E218" s="347"/>
      <c r="F218" s="348"/>
      <c r="G218" s="348"/>
      <c r="H218" s="348"/>
      <c r="I218" s="346" t="s">
        <v>90</v>
      </c>
      <c r="J218" s="346"/>
      <c r="K218" s="347" t="s">
        <v>91</v>
      </c>
      <c r="L218" s="347"/>
      <c r="M218" s="348"/>
      <c r="N218" s="348"/>
      <c r="O218" s="348"/>
      <c r="P218" s="349"/>
      <c r="Q218" s="346" t="s">
        <v>90</v>
      </c>
      <c r="R218" s="346"/>
      <c r="S218" s="347" t="s">
        <v>91</v>
      </c>
      <c r="T218" s="347"/>
      <c r="U218" s="348"/>
      <c r="V218" s="348"/>
      <c r="W218" s="348"/>
      <c r="X218" s="346" t="s">
        <v>90</v>
      </c>
      <c r="Y218" s="346"/>
      <c r="Z218" s="347" t="s">
        <v>91</v>
      </c>
      <c r="AA218" s="347"/>
      <c r="AB218" s="348"/>
      <c r="AC218" s="348"/>
      <c r="AD218" s="348"/>
      <c r="AE218" s="349"/>
      <c r="AF218" s="346" t="s">
        <v>90</v>
      </c>
      <c r="AG218" s="346"/>
      <c r="AH218" s="347" t="s">
        <v>91</v>
      </c>
      <c r="AI218" s="347"/>
      <c r="AJ218" s="348"/>
      <c r="AK218" s="348"/>
      <c r="AL218" s="348"/>
      <c r="AM218" s="346" t="s">
        <v>90</v>
      </c>
      <c r="AN218" s="346"/>
      <c r="AO218" s="347" t="s">
        <v>91</v>
      </c>
      <c r="AP218" s="347"/>
      <c r="AQ218" s="350"/>
      <c r="AR218" s="350"/>
      <c r="AS218" s="350"/>
    </row>
    <row r="219" spans="1:45" ht="7.5" customHeight="1">
      <c r="A219" s="331"/>
      <c r="B219" s="331"/>
      <c r="C219" s="331"/>
      <c r="D219" s="331"/>
      <c r="E219" s="331"/>
      <c r="F219" s="331"/>
      <c r="G219" s="331"/>
      <c r="H219" s="331"/>
      <c r="I219" s="331"/>
      <c r="J219" s="331"/>
      <c r="K219" s="331"/>
      <c r="L219" s="331"/>
      <c r="M219" s="331"/>
      <c r="N219" s="331"/>
      <c r="O219" s="331"/>
      <c r="P219" s="331"/>
      <c r="Q219" s="331"/>
      <c r="R219" s="331"/>
      <c r="S219" s="331"/>
      <c r="T219" s="331"/>
      <c r="U219" s="331"/>
      <c r="V219" s="331"/>
      <c r="W219" s="331"/>
      <c r="X219" s="331"/>
      <c r="Y219" s="331"/>
      <c r="Z219" s="331"/>
      <c r="AA219" s="331"/>
      <c r="AB219" s="331"/>
      <c r="AC219" s="331"/>
      <c r="AD219" s="331"/>
      <c r="AE219" s="331"/>
      <c r="AF219" s="331"/>
      <c r="AG219" s="331"/>
      <c r="AH219" s="331"/>
      <c r="AI219" s="331"/>
      <c r="AJ219" s="331"/>
      <c r="AK219" s="331"/>
      <c r="AL219" s="331"/>
      <c r="AM219" s="331"/>
      <c r="AN219" s="331"/>
      <c r="AO219" s="331"/>
      <c r="AP219" s="331"/>
      <c r="AQ219" s="331"/>
      <c r="AR219" s="331"/>
      <c r="AS219" s="331"/>
    </row>
    <row r="220" spans="1:45" ht="15" customHeight="1">
      <c r="A220" s="351" t="s">
        <v>139</v>
      </c>
      <c r="B220" s="352"/>
      <c r="C220" s="352"/>
      <c r="D220" s="352"/>
      <c r="E220" s="352"/>
      <c r="F220" s="353" t="s">
        <v>96</v>
      </c>
      <c r="G220" s="353"/>
      <c r="H220" s="353" t="s">
        <v>48</v>
      </c>
      <c r="I220" s="353" t="s">
        <v>97</v>
      </c>
      <c r="J220" s="353"/>
      <c r="K220" s="321"/>
      <c r="L220" s="354" t="s">
        <v>140</v>
      </c>
      <c r="M220" s="354"/>
      <c r="N220" s="354"/>
      <c r="O220" s="354"/>
      <c r="P220" s="354"/>
      <c r="Q220" s="355"/>
      <c r="R220" s="355"/>
      <c r="S220" s="355"/>
      <c r="T220" s="355"/>
      <c r="U220" s="355"/>
      <c r="V220" s="355"/>
      <c r="W220" s="355"/>
      <c r="X220" s="355"/>
      <c r="Y220" s="355"/>
      <c r="Z220" s="355"/>
      <c r="AA220" s="355"/>
      <c r="AB220" s="355"/>
      <c r="AC220" s="355"/>
      <c r="AD220" s="355"/>
      <c r="AE220" s="355"/>
      <c r="AF220" s="355"/>
      <c r="AG220" s="355"/>
      <c r="AH220" s="355"/>
      <c r="AI220" s="355"/>
      <c r="AJ220" s="355"/>
      <c r="AK220" s="355"/>
      <c r="AL220" s="355"/>
      <c r="AM220" s="355"/>
      <c r="AN220" s="355"/>
      <c r="AO220" s="326" t="s">
        <v>48</v>
      </c>
      <c r="AP220" s="326"/>
      <c r="AQ220" s="326"/>
      <c r="AR220" s="326"/>
      <c r="AS220" s="326"/>
    </row>
    <row r="221" spans="1:45" ht="16.5" customHeight="1">
      <c r="A221" s="352"/>
      <c r="B221" s="357" t="s">
        <v>141</v>
      </c>
      <c r="C221" s="357"/>
      <c r="D221" s="357"/>
      <c r="E221" s="357"/>
      <c r="F221" s="358"/>
      <c r="G221" s="358"/>
      <c r="H221" s="359" t="s">
        <v>48</v>
      </c>
      <c r="I221" s="358"/>
      <c r="J221" s="358"/>
      <c r="K221" s="360"/>
      <c r="L221" s="354"/>
      <c r="M221" s="354"/>
      <c r="N221" s="354"/>
      <c r="O221" s="354"/>
      <c r="P221" s="354"/>
      <c r="Q221" s="355"/>
      <c r="R221" s="355"/>
      <c r="S221" s="355"/>
      <c r="T221" s="355"/>
      <c r="U221" s="355"/>
      <c r="V221" s="355"/>
      <c r="W221" s="355"/>
      <c r="X221" s="355"/>
      <c r="Y221" s="355"/>
      <c r="Z221" s="355"/>
      <c r="AA221" s="355"/>
      <c r="AB221" s="355"/>
      <c r="AC221" s="355"/>
      <c r="AD221" s="355"/>
      <c r="AE221" s="355"/>
      <c r="AF221" s="355"/>
      <c r="AG221" s="355"/>
      <c r="AH221" s="355"/>
      <c r="AI221" s="355"/>
      <c r="AJ221" s="355"/>
      <c r="AK221" s="355"/>
      <c r="AL221" s="355"/>
      <c r="AM221" s="355"/>
      <c r="AN221" s="355"/>
      <c r="AO221" s="326"/>
      <c r="AP221" s="326"/>
      <c r="AQ221" s="326"/>
      <c r="AR221" s="326"/>
      <c r="AS221" s="326"/>
    </row>
    <row r="222" spans="1:45" ht="15.75" customHeight="1">
      <c r="A222" s="352"/>
      <c r="B222" s="357" t="s">
        <v>142</v>
      </c>
      <c r="C222" s="357"/>
      <c r="D222" s="357"/>
      <c r="E222" s="357"/>
      <c r="F222" s="358"/>
      <c r="G222" s="358"/>
      <c r="H222" s="359" t="s">
        <v>48</v>
      </c>
      <c r="I222" s="358"/>
      <c r="J222" s="358"/>
      <c r="K222" s="360"/>
      <c r="L222" s="361" t="s">
        <v>143</v>
      </c>
      <c r="M222" s="361"/>
      <c r="N222" s="361"/>
      <c r="O222" s="361"/>
      <c r="P222" s="361"/>
      <c r="Q222" s="361"/>
      <c r="R222" s="361"/>
      <c r="S222" s="361"/>
      <c r="T222" s="361"/>
      <c r="U222" s="361"/>
      <c r="V222" s="361"/>
      <c r="W222" s="361" t="s">
        <v>144</v>
      </c>
      <c r="X222" s="361"/>
      <c r="Y222" s="361"/>
      <c r="Z222" s="361"/>
      <c r="AA222" s="361"/>
      <c r="AB222" s="361"/>
      <c r="AC222" s="361"/>
      <c r="AD222" s="361"/>
      <c r="AE222" s="361"/>
      <c r="AF222" s="361"/>
      <c r="AG222" s="361"/>
      <c r="AH222" s="362"/>
      <c r="AI222" s="361" t="s">
        <v>145</v>
      </c>
      <c r="AJ222" s="361"/>
      <c r="AK222" s="361"/>
      <c r="AL222" s="361"/>
      <c r="AM222" s="361"/>
      <c r="AN222" s="361"/>
      <c r="AO222" s="361"/>
      <c r="AP222" s="361"/>
      <c r="AQ222" s="361"/>
      <c r="AR222" s="361"/>
      <c r="AS222" s="361"/>
    </row>
    <row r="223" spans="1:45" ht="15.75" customHeight="1">
      <c r="A223" s="352"/>
      <c r="B223" s="357" t="s">
        <v>146</v>
      </c>
      <c r="C223" s="357"/>
      <c r="D223" s="357"/>
      <c r="E223" s="357"/>
      <c r="F223" s="363"/>
      <c r="G223" s="363"/>
      <c r="H223" s="364" t="s">
        <v>48</v>
      </c>
      <c r="I223" s="363"/>
      <c r="J223" s="363"/>
      <c r="K223" s="321"/>
      <c r="L223" s="365"/>
      <c r="M223" s="365"/>
      <c r="N223" s="365"/>
      <c r="O223" s="365"/>
      <c r="P223" s="365"/>
      <c r="Q223" s="365"/>
      <c r="R223" s="365"/>
      <c r="S223" s="365"/>
      <c r="T223" s="365"/>
      <c r="U223" s="365"/>
      <c r="V223" s="365"/>
      <c r="W223" s="365"/>
      <c r="X223" s="365"/>
      <c r="Y223" s="365"/>
      <c r="Z223" s="365"/>
      <c r="AA223" s="365"/>
      <c r="AB223" s="365"/>
      <c r="AC223" s="365"/>
      <c r="AD223" s="365"/>
      <c r="AE223" s="365"/>
      <c r="AF223" s="365"/>
      <c r="AG223" s="365"/>
      <c r="AH223" s="366"/>
      <c r="AI223" s="365"/>
      <c r="AJ223" s="365"/>
      <c r="AK223" s="365"/>
      <c r="AL223" s="365"/>
      <c r="AM223" s="365"/>
      <c r="AN223" s="365"/>
      <c r="AO223" s="365"/>
      <c r="AP223" s="365"/>
      <c r="AQ223" s="365"/>
      <c r="AR223" s="365"/>
      <c r="AS223" s="365"/>
    </row>
    <row r="224" spans="1:45" ht="15.75" customHeight="1">
      <c r="A224" s="357" t="s">
        <v>40</v>
      </c>
      <c r="B224" s="357"/>
      <c r="C224" s="357"/>
      <c r="D224" s="357"/>
      <c r="E224" s="357"/>
      <c r="F224" s="358"/>
      <c r="G224" s="358"/>
      <c r="H224" s="359" t="s">
        <v>48</v>
      </c>
      <c r="I224" s="358"/>
      <c r="J224" s="358"/>
      <c r="K224" s="321"/>
      <c r="L224" s="365"/>
      <c r="M224" s="365"/>
      <c r="N224" s="365"/>
      <c r="O224" s="365"/>
      <c r="P224" s="365"/>
      <c r="Q224" s="365"/>
      <c r="R224" s="365"/>
      <c r="S224" s="365"/>
      <c r="T224" s="365"/>
      <c r="U224" s="365"/>
      <c r="V224" s="365"/>
      <c r="W224" s="365"/>
      <c r="X224" s="365"/>
      <c r="Y224" s="365"/>
      <c r="Z224" s="365"/>
      <c r="AA224" s="365"/>
      <c r="AB224" s="365"/>
      <c r="AC224" s="365"/>
      <c r="AD224" s="365"/>
      <c r="AE224" s="365"/>
      <c r="AF224" s="365"/>
      <c r="AG224" s="365"/>
      <c r="AH224" s="366"/>
      <c r="AI224" s="365"/>
      <c r="AJ224" s="365"/>
      <c r="AK224" s="365"/>
      <c r="AL224" s="365"/>
      <c r="AM224" s="365"/>
      <c r="AN224" s="365"/>
      <c r="AO224" s="365"/>
      <c r="AP224" s="365"/>
      <c r="AQ224" s="365"/>
      <c r="AR224" s="365"/>
      <c r="AS224" s="365"/>
    </row>
    <row r="225" spans="1:45" ht="15.75" customHeight="1">
      <c r="A225" s="315" t="s">
        <v>132</v>
      </c>
      <c r="B225" s="316"/>
      <c r="C225" s="317"/>
      <c r="D225" s="318" t="str">
        <f>'(7) vstupní data'!$H$24</f>
        <v>Český pohár          25.- 26.2014         starší žákyně</v>
      </c>
      <c r="E225" s="319"/>
      <c r="F225" s="319"/>
      <c r="G225" s="319"/>
      <c r="H225" s="319"/>
      <c r="I225" s="319"/>
      <c r="J225" s="319"/>
      <c r="K225" s="319"/>
      <c r="L225" s="319"/>
      <c r="M225" s="319"/>
      <c r="N225" s="319"/>
      <c r="O225" s="319"/>
      <c r="P225" s="319"/>
      <c r="Q225" s="319"/>
      <c r="R225" s="319"/>
      <c r="S225" s="319"/>
      <c r="T225" s="319"/>
      <c r="U225" s="319"/>
      <c r="V225" s="319"/>
      <c r="W225" s="319"/>
      <c r="X225" s="319"/>
      <c r="Y225" s="319"/>
      <c r="Z225" s="319"/>
      <c r="AA225" s="319"/>
      <c r="AB225" s="319"/>
      <c r="AC225" s="319"/>
      <c r="AD225" s="319"/>
      <c r="AE225" s="319"/>
      <c r="AF225" s="320"/>
      <c r="AG225" s="321"/>
      <c r="AH225" s="321"/>
      <c r="AI225" s="321"/>
      <c r="AJ225" s="321"/>
      <c r="AK225" s="321"/>
      <c r="AL225" s="318" t="s">
        <v>133</v>
      </c>
      <c r="AM225" s="318"/>
      <c r="AN225" s="322" t="str">
        <f>'(7) vstupní data'!$B$11</f>
        <v>3.skupina</v>
      </c>
      <c r="AO225" s="322"/>
      <c r="AP225" s="322"/>
      <c r="AQ225" s="322"/>
      <c r="AR225" s="322"/>
      <c r="AS225" s="322"/>
    </row>
    <row r="226" spans="1:45" ht="16.5" customHeight="1">
      <c r="A226" s="315" t="s">
        <v>134</v>
      </c>
      <c r="B226" s="316"/>
      <c r="C226" s="317"/>
      <c r="D226" s="318" t="str">
        <f>CONCATENATE('(7) vstupní data'!$B$1,", ",'(7) vstupní data'!$B$3)</f>
        <v>TJ Orion Praha, ZŠ Mráčkova 3090 Praha 12</v>
      </c>
      <c r="E226" s="319"/>
      <c r="F226" s="319"/>
      <c r="G226" s="319"/>
      <c r="H226" s="319"/>
      <c r="I226" s="319"/>
      <c r="J226" s="319"/>
      <c r="K226" s="319"/>
      <c r="L226" s="319"/>
      <c r="M226" s="319"/>
      <c r="N226" s="319"/>
      <c r="O226" s="319"/>
      <c r="P226" s="319"/>
      <c r="Q226" s="319"/>
      <c r="R226" s="319"/>
      <c r="S226" s="319"/>
      <c r="T226" s="319"/>
      <c r="U226" s="319"/>
      <c r="V226" s="319"/>
      <c r="W226" s="319"/>
      <c r="X226" s="319"/>
      <c r="Y226" s="319"/>
      <c r="Z226" s="319"/>
      <c r="AA226" s="319"/>
      <c r="AB226" s="319"/>
      <c r="AC226" s="319"/>
      <c r="AD226" s="319"/>
      <c r="AE226" s="319"/>
      <c r="AF226" s="320"/>
      <c r="AG226" s="321"/>
      <c r="AH226" s="321"/>
      <c r="AI226" s="321"/>
      <c r="AJ226" s="321"/>
      <c r="AK226" s="321"/>
      <c r="AL226" s="321"/>
      <c r="AM226" s="321"/>
      <c r="AN226" s="321"/>
      <c r="AO226" s="321"/>
      <c r="AP226" s="321"/>
      <c r="AQ226" s="321"/>
      <c r="AR226" s="321"/>
      <c r="AS226" s="321"/>
    </row>
    <row r="227" spans="1:45" ht="15.75" customHeight="1">
      <c r="A227" s="323"/>
      <c r="B227" s="323"/>
      <c r="C227" s="324"/>
      <c r="D227" s="324"/>
      <c r="E227" s="324"/>
      <c r="F227" s="324"/>
      <c r="G227" s="324"/>
      <c r="H227" s="324"/>
      <c r="I227" s="324"/>
      <c r="J227" s="324"/>
      <c r="K227" s="324"/>
      <c r="L227" s="324"/>
      <c r="M227" s="324"/>
      <c r="N227" s="324"/>
      <c r="O227" s="324"/>
      <c r="P227" s="324"/>
      <c r="Q227" s="324"/>
      <c r="R227" s="324"/>
      <c r="S227" s="324"/>
      <c r="T227" s="324"/>
      <c r="U227" s="324"/>
      <c r="V227" s="324"/>
      <c r="W227" s="324"/>
      <c r="X227" s="324"/>
      <c r="Y227" s="324"/>
      <c r="Z227" s="324"/>
      <c r="AA227" s="324"/>
      <c r="AB227" s="324"/>
      <c r="AC227" s="324"/>
      <c r="AD227" s="324"/>
      <c r="AE227" s="324"/>
      <c r="AF227" s="321"/>
      <c r="AG227" s="321"/>
      <c r="AH227" s="321"/>
      <c r="AI227" s="321"/>
      <c r="AJ227" s="321"/>
      <c r="AK227" s="321"/>
      <c r="AL227" s="321"/>
      <c r="AM227" s="321"/>
      <c r="AN227" s="325" t="s">
        <v>135</v>
      </c>
      <c r="AO227" s="325"/>
      <c r="AP227" s="325"/>
      <c r="AQ227" s="325"/>
      <c r="AR227" s="326">
        <v>9</v>
      </c>
      <c r="AS227" s="326"/>
    </row>
    <row r="228" spans="1:45" ht="16.5" customHeight="1">
      <c r="A228" s="327" t="s">
        <v>136</v>
      </c>
      <c r="B228" s="327"/>
      <c r="C228" s="327"/>
      <c r="D228" s="327"/>
      <c r="E228" s="327"/>
      <c r="F228" s="328" t="s">
        <v>137</v>
      </c>
      <c r="G228" s="328"/>
      <c r="H228" s="329" t="str">
        <f>VLOOKUP(AR227,'(7) vstupní data'!$H$2:$P$29,2,0)</f>
        <v>SK TO Duchcov</v>
      </c>
      <c r="I228" s="329"/>
      <c r="J228" s="329"/>
      <c r="K228" s="329"/>
      <c r="L228" s="329"/>
      <c r="M228" s="329"/>
      <c r="N228" s="329"/>
      <c r="O228" s="329"/>
      <c r="P228" s="329"/>
      <c r="Q228" s="329"/>
      <c r="R228" s="329"/>
      <c r="S228" s="329"/>
      <c r="T228" s="329"/>
      <c r="U228" s="329"/>
      <c r="V228" s="329"/>
      <c r="W228" s="330" t="s">
        <v>138</v>
      </c>
      <c r="X228" s="330"/>
      <c r="Y228" s="329" t="str">
        <f>VLOOKUP(AR227,'(7) vstupní data'!$H$2:$P$29,6,0)</f>
        <v>TJ Orion Praha</v>
      </c>
      <c r="Z228" s="329"/>
      <c r="AA228" s="329"/>
      <c r="AB228" s="329"/>
      <c r="AC228" s="329"/>
      <c r="AD228" s="329"/>
      <c r="AE228" s="329"/>
      <c r="AF228" s="329"/>
      <c r="AG228" s="329"/>
      <c r="AH228" s="329"/>
      <c r="AI228" s="329"/>
      <c r="AJ228" s="329"/>
      <c r="AK228" s="329"/>
      <c r="AL228" s="329"/>
      <c r="AM228" s="329"/>
      <c r="AN228" s="325"/>
      <c r="AO228" s="325"/>
      <c r="AP228" s="325"/>
      <c r="AQ228" s="325"/>
      <c r="AR228" s="326"/>
      <c r="AS228" s="326"/>
    </row>
    <row r="229" spans="1:45" ht="7.5" customHeight="1">
      <c r="A229" s="331"/>
      <c r="B229" s="331"/>
      <c r="C229" s="331"/>
      <c r="D229" s="331"/>
      <c r="E229" s="331"/>
      <c r="F229" s="331"/>
      <c r="G229" s="331"/>
      <c r="H229" s="331"/>
      <c r="I229" s="331"/>
      <c r="J229" s="331"/>
      <c r="K229" s="331"/>
      <c r="L229" s="331"/>
      <c r="M229" s="331"/>
      <c r="N229" s="331"/>
      <c r="O229" s="331"/>
      <c r="P229" s="331"/>
      <c r="Q229" s="331"/>
      <c r="R229" s="331"/>
      <c r="S229" s="331"/>
      <c r="T229" s="331"/>
      <c r="U229" s="331"/>
      <c r="V229" s="331"/>
      <c r="W229" s="331"/>
      <c r="X229" s="331"/>
      <c r="Y229" s="331"/>
      <c r="Z229" s="331"/>
      <c r="AA229" s="331"/>
      <c r="AB229" s="331"/>
      <c r="AC229" s="331"/>
      <c r="AD229" s="331"/>
      <c r="AE229" s="331"/>
      <c r="AF229" s="331"/>
      <c r="AG229" s="331"/>
      <c r="AH229" s="331"/>
      <c r="AI229" s="331"/>
      <c r="AJ229" s="331"/>
      <c r="AK229" s="331"/>
      <c r="AL229" s="331"/>
      <c r="AM229" s="331"/>
      <c r="AN229" s="331"/>
      <c r="AO229" s="331"/>
      <c r="AP229" s="331"/>
      <c r="AQ229" s="331"/>
      <c r="AR229" s="331"/>
      <c r="AS229" s="331"/>
    </row>
    <row r="230" spans="1:45" ht="15.75" customHeight="1">
      <c r="A230" s="331"/>
      <c r="B230" s="332" t="s">
        <v>79</v>
      </c>
      <c r="C230" s="332"/>
      <c r="D230" s="332"/>
      <c r="E230" s="332"/>
      <c r="F230" s="332"/>
      <c r="G230" s="332"/>
      <c r="H230" s="332"/>
      <c r="I230" s="332"/>
      <c r="J230" s="332"/>
      <c r="K230" s="332"/>
      <c r="L230" s="332"/>
      <c r="M230" s="332"/>
      <c r="N230" s="332"/>
      <c r="O230" s="332"/>
      <c r="P230" s="331"/>
      <c r="Q230" s="332" t="s">
        <v>80</v>
      </c>
      <c r="R230" s="332"/>
      <c r="S230" s="332"/>
      <c r="T230" s="332"/>
      <c r="U230" s="332"/>
      <c r="V230" s="332"/>
      <c r="W230" s="332"/>
      <c r="X230" s="332"/>
      <c r="Y230" s="332"/>
      <c r="Z230" s="332"/>
      <c r="AA230" s="332"/>
      <c r="AB230" s="332"/>
      <c r="AC230" s="332"/>
      <c r="AD230" s="332"/>
      <c r="AE230" s="331"/>
      <c r="AF230" s="332" t="s">
        <v>81</v>
      </c>
      <c r="AG230" s="332"/>
      <c r="AH230" s="332"/>
      <c r="AI230" s="332"/>
      <c r="AJ230" s="332"/>
      <c r="AK230" s="332"/>
      <c r="AL230" s="332"/>
      <c r="AM230" s="332"/>
      <c r="AN230" s="332"/>
      <c r="AO230" s="332"/>
      <c r="AP230" s="332"/>
      <c r="AQ230" s="332"/>
      <c r="AR230" s="332"/>
      <c r="AS230" s="332"/>
    </row>
    <row r="231" spans="1:45" ht="15" customHeight="1">
      <c r="A231" s="333"/>
      <c r="B231" s="334" t="s">
        <v>84</v>
      </c>
      <c r="C231" s="334"/>
      <c r="D231" s="334"/>
      <c r="E231" s="334"/>
      <c r="F231" s="334"/>
      <c r="G231" s="334"/>
      <c r="H231" s="334"/>
      <c r="I231" s="334" t="s">
        <v>85</v>
      </c>
      <c r="J231" s="334"/>
      <c r="K231" s="334"/>
      <c r="L231" s="334"/>
      <c r="M231" s="334"/>
      <c r="N231" s="334"/>
      <c r="O231" s="334"/>
      <c r="P231" s="331"/>
      <c r="Q231" s="334" t="s">
        <v>84</v>
      </c>
      <c r="R231" s="334"/>
      <c r="S231" s="334"/>
      <c r="T231" s="334"/>
      <c r="U231" s="334"/>
      <c r="V231" s="334"/>
      <c r="W231" s="334"/>
      <c r="X231" s="334" t="s">
        <v>85</v>
      </c>
      <c r="Y231" s="334"/>
      <c r="Z231" s="334"/>
      <c r="AA231" s="334"/>
      <c r="AB231" s="334"/>
      <c r="AC231" s="334"/>
      <c r="AD231" s="334"/>
      <c r="AE231" s="331"/>
      <c r="AF231" s="334" t="s">
        <v>84</v>
      </c>
      <c r="AG231" s="334"/>
      <c r="AH231" s="334"/>
      <c r="AI231" s="334"/>
      <c r="AJ231" s="334"/>
      <c r="AK231" s="334"/>
      <c r="AL231" s="334"/>
      <c r="AM231" s="334" t="s">
        <v>85</v>
      </c>
      <c r="AN231" s="334"/>
      <c r="AO231" s="334"/>
      <c r="AP231" s="334"/>
      <c r="AQ231" s="334"/>
      <c r="AR231" s="334"/>
      <c r="AS231" s="334"/>
    </row>
    <row r="232" spans="1:45" ht="15" customHeight="1">
      <c r="A232" s="333"/>
      <c r="B232" s="335" t="s">
        <v>86</v>
      </c>
      <c r="C232" s="335"/>
      <c r="D232" s="335"/>
      <c r="E232" s="335"/>
      <c r="F232" s="335"/>
      <c r="G232" s="335"/>
      <c r="H232" s="335"/>
      <c r="I232" s="335" t="s">
        <v>86</v>
      </c>
      <c r="J232" s="335"/>
      <c r="K232" s="335"/>
      <c r="L232" s="335"/>
      <c r="M232" s="335"/>
      <c r="N232" s="335"/>
      <c r="O232" s="335"/>
      <c r="P232" s="331"/>
      <c r="Q232" s="335" t="s">
        <v>86</v>
      </c>
      <c r="R232" s="335"/>
      <c r="S232" s="335"/>
      <c r="T232" s="335"/>
      <c r="U232" s="335"/>
      <c r="V232" s="335"/>
      <c r="W232" s="335"/>
      <c r="X232" s="335" t="s">
        <v>86</v>
      </c>
      <c r="Y232" s="335"/>
      <c r="Z232" s="335"/>
      <c r="AA232" s="335"/>
      <c r="AB232" s="335"/>
      <c r="AC232" s="335"/>
      <c r="AD232" s="335"/>
      <c r="AE232" s="331"/>
      <c r="AF232" s="335" t="s">
        <v>86</v>
      </c>
      <c r="AG232" s="335"/>
      <c r="AH232" s="335"/>
      <c r="AI232" s="335"/>
      <c r="AJ232" s="335"/>
      <c r="AK232" s="335"/>
      <c r="AL232" s="335"/>
      <c r="AM232" s="335" t="s">
        <v>86</v>
      </c>
      <c r="AN232" s="335"/>
      <c r="AO232" s="335"/>
      <c r="AP232" s="335"/>
      <c r="AQ232" s="335"/>
      <c r="AR232" s="335"/>
      <c r="AS232" s="335"/>
    </row>
    <row r="233" spans="1:45" ht="15" customHeight="1">
      <c r="A233" s="336" t="s">
        <v>87</v>
      </c>
      <c r="B233" s="337">
        <v>1</v>
      </c>
      <c r="C233" s="338"/>
      <c r="D233" s="338"/>
      <c r="E233" s="338"/>
      <c r="F233" s="339">
        <v>1</v>
      </c>
      <c r="G233" s="339">
        <v>13</v>
      </c>
      <c r="H233" s="340">
        <v>25</v>
      </c>
      <c r="I233" s="337">
        <v>1</v>
      </c>
      <c r="J233" s="338"/>
      <c r="K233" s="338"/>
      <c r="L233" s="338"/>
      <c r="M233" s="339">
        <v>1</v>
      </c>
      <c r="N233" s="339">
        <v>13</v>
      </c>
      <c r="O233" s="340">
        <v>25</v>
      </c>
      <c r="P233" s="331"/>
      <c r="Q233" s="337">
        <v>1</v>
      </c>
      <c r="R233" s="338"/>
      <c r="S233" s="338"/>
      <c r="T233" s="338"/>
      <c r="U233" s="339">
        <v>1</v>
      </c>
      <c r="V233" s="339">
        <v>13</v>
      </c>
      <c r="W233" s="340">
        <v>25</v>
      </c>
      <c r="X233" s="337">
        <v>1</v>
      </c>
      <c r="Y233" s="338"/>
      <c r="Z233" s="338"/>
      <c r="AA233" s="338"/>
      <c r="AB233" s="339">
        <v>1</v>
      </c>
      <c r="AC233" s="339">
        <v>13</v>
      </c>
      <c r="AD233" s="340">
        <v>25</v>
      </c>
      <c r="AE233" s="331"/>
      <c r="AF233" s="337">
        <v>1</v>
      </c>
      <c r="AG233" s="338"/>
      <c r="AH233" s="338"/>
      <c r="AI233" s="338"/>
      <c r="AJ233" s="339">
        <v>1</v>
      </c>
      <c r="AK233" s="339">
        <v>13</v>
      </c>
      <c r="AL233" s="340">
        <v>25</v>
      </c>
      <c r="AM233" s="337">
        <v>1</v>
      </c>
      <c r="AN233" s="338"/>
      <c r="AO233" s="338"/>
      <c r="AP233" s="338"/>
      <c r="AQ233" s="339">
        <v>1</v>
      </c>
      <c r="AR233" s="339">
        <v>13</v>
      </c>
      <c r="AS233" s="340">
        <v>25</v>
      </c>
    </row>
    <row r="234" spans="1:45" ht="15" customHeight="1">
      <c r="A234" s="336"/>
      <c r="B234" s="337"/>
      <c r="C234" s="338"/>
      <c r="D234" s="338"/>
      <c r="E234" s="338"/>
      <c r="F234" s="341">
        <v>2</v>
      </c>
      <c r="G234" s="341">
        <v>14</v>
      </c>
      <c r="H234" s="342">
        <v>26</v>
      </c>
      <c r="I234" s="337"/>
      <c r="J234" s="338"/>
      <c r="K234" s="338"/>
      <c r="L234" s="338"/>
      <c r="M234" s="341">
        <v>2</v>
      </c>
      <c r="N234" s="341">
        <v>14</v>
      </c>
      <c r="O234" s="342">
        <v>26</v>
      </c>
      <c r="P234" s="331"/>
      <c r="Q234" s="337"/>
      <c r="R234" s="338"/>
      <c r="S234" s="338"/>
      <c r="T234" s="338"/>
      <c r="U234" s="341">
        <v>2</v>
      </c>
      <c r="V234" s="341">
        <v>14</v>
      </c>
      <c r="W234" s="342">
        <v>26</v>
      </c>
      <c r="X234" s="337"/>
      <c r="Y234" s="338"/>
      <c r="Z234" s="338"/>
      <c r="AA234" s="338"/>
      <c r="AB234" s="341">
        <v>2</v>
      </c>
      <c r="AC234" s="341">
        <v>14</v>
      </c>
      <c r="AD234" s="342">
        <v>26</v>
      </c>
      <c r="AE234" s="331"/>
      <c r="AF234" s="337"/>
      <c r="AG234" s="338"/>
      <c r="AH234" s="338"/>
      <c r="AI234" s="338"/>
      <c r="AJ234" s="341">
        <v>2</v>
      </c>
      <c r="AK234" s="341">
        <v>14</v>
      </c>
      <c r="AL234" s="342">
        <v>26</v>
      </c>
      <c r="AM234" s="337"/>
      <c r="AN234" s="338"/>
      <c r="AO234" s="338"/>
      <c r="AP234" s="338"/>
      <c r="AQ234" s="341">
        <v>2</v>
      </c>
      <c r="AR234" s="341">
        <v>14</v>
      </c>
      <c r="AS234" s="342">
        <v>26</v>
      </c>
    </row>
    <row r="235" spans="1:45" ht="15" customHeight="1">
      <c r="A235" s="336"/>
      <c r="B235" s="337">
        <v>2</v>
      </c>
      <c r="C235" s="338"/>
      <c r="D235" s="338"/>
      <c r="E235" s="338"/>
      <c r="F235" s="341">
        <v>3</v>
      </c>
      <c r="G235" s="341">
        <v>15</v>
      </c>
      <c r="H235" s="342">
        <v>27</v>
      </c>
      <c r="I235" s="337">
        <v>2</v>
      </c>
      <c r="J235" s="338"/>
      <c r="K235" s="338"/>
      <c r="L235" s="338"/>
      <c r="M235" s="341">
        <v>3</v>
      </c>
      <c r="N235" s="341">
        <v>15</v>
      </c>
      <c r="O235" s="342">
        <v>27</v>
      </c>
      <c r="P235" s="331"/>
      <c r="Q235" s="337">
        <v>2</v>
      </c>
      <c r="R235" s="338"/>
      <c r="S235" s="338"/>
      <c r="T235" s="338"/>
      <c r="U235" s="341">
        <v>3</v>
      </c>
      <c r="V235" s="341">
        <v>15</v>
      </c>
      <c r="W235" s="342">
        <v>27</v>
      </c>
      <c r="X235" s="337">
        <v>2</v>
      </c>
      <c r="Y235" s="338"/>
      <c r="Z235" s="338"/>
      <c r="AA235" s="338"/>
      <c r="AB235" s="341">
        <v>3</v>
      </c>
      <c r="AC235" s="341">
        <v>15</v>
      </c>
      <c r="AD235" s="342">
        <v>27</v>
      </c>
      <c r="AE235" s="331"/>
      <c r="AF235" s="337">
        <v>2</v>
      </c>
      <c r="AG235" s="338"/>
      <c r="AH235" s="338"/>
      <c r="AI235" s="338"/>
      <c r="AJ235" s="341">
        <v>3</v>
      </c>
      <c r="AK235" s="341">
        <v>15</v>
      </c>
      <c r="AL235" s="342">
        <v>27</v>
      </c>
      <c r="AM235" s="337">
        <v>2</v>
      </c>
      <c r="AN235" s="338"/>
      <c r="AO235" s="338"/>
      <c r="AP235" s="338"/>
      <c r="AQ235" s="341">
        <v>3</v>
      </c>
      <c r="AR235" s="341">
        <v>15</v>
      </c>
      <c r="AS235" s="342">
        <v>27</v>
      </c>
    </row>
    <row r="236" spans="1:45" ht="15" customHeight="1">
      <c r="A236" s="336"/>
      <c r="B236" s="337"/>
      <c r="C236" s="343"/>
      <c r="D236" s="338"/>
      <c r="E236" s="338"/>
      <c r="F236" s="341">
        <v>4</v>
      </c>
      <c r="G236" s="341">
        <v>16</v>
      </c>
      <c r="H236" s="342">
        <v>28</v>
      </c>
      <c r="I236" s="337"/>
      <c r="J236" s="343"/>
      <c r="K236" s="338"/>
      <c r="L236" s="338"/>
      <c r="M236" s="341">
        <v>4</v>
      </c>
      <c r="N236" s="341">
        <v>16</v>
      </c>
      <c r="O236" s="342">
        <v>28</v>
      </c>
      <c r="P236" s="331"/>
      <c r="Q236" s="337"/>
      <c r="R236" s="343"/>
      <c r="S236" s="338"/>
      <c r="T236" s="338"/>
      <c r="U236" s="341">
        <v>4</v>
      </c>
      <c r="V236" s="341">
        <v>16</v>
      </c>
      <c r="W236" s="342">
        <v>28</v>
      </c>
      <c r="X236" s="337"/>
      <c r="Y236" s="343"/>
      <c r="Z236" s="338"/>
      <c r="AA236" s="338"/>
      <c r="AB236" s="341">
        <v>4</v>
      </c>
      <c r="AC236" s="341">
        <v>16</v>
      </c>
      <c r="AD236" s="342">
        <v>28</v>
      </c>
      <c r="AE236" s="331"/>
      <c r="AF236" s="337"/>
      <c r="AG236" s="343"/>
      <c r="AH236" s="338"/>
      <c r="AI236" s="338"/>
      <c r="AJ236" s="341">
        <v>4</v>
      </c>
      <c r="AK236" s="341">
        <v>16</v>
      </c>
      <c r="AL236" s="342">
        <v>28</v>
      </c>
      <c r="AM236" s="337"/>
      <c r="AN236" s="343"/>
      <c r="AO236" s="338"/>
      <c r="AP236" s="338"/>
      <c r="AQ236" s="341">
        <v>4</v>
      </c>
      <c r="AR236" s="341">
        <v>16</v>
      </c>
      <c r="AS236" s="342">
        <v>28</v>
      </c>
    </row>
    <row r="237" spans="1:45" ht="15" customHeight="1">
      <c r="A237" s="336"/>
      <c r="B237" s="337">
        <v>3</v>
      </c>
      <c r="C237" s="338"/>
      <c r="D237" s="338"/>
      <c r="E237" s="338"/>
      <c r="F237" s="341">
        <v>5</v>
      </c>
      <c r="G237" s="341">
        <v>17</v>
      </c>
      <c r="H237" s="342">
        <v>29</v>
      </c>
      <c r="I237" s="337">
        <v>3</v>
      </c>
      <c r="J237" s="338"/>
      <c r="K237" s="338"/>
      <c r="L237" s="338"/>
      <c r="M237" s="341">
        <v>5</v>
      </c>
      <c r="N237" s="341">
        <v>17</v>
      </c>
      <c r="O237" s="342">
        <v>29</v>
      </c>
      <c r="P237" s="331"/>
      <c r="Q237" s="337">
        <v>3</v>
      </c>
      <c r="R237" s="338"/>
      <c r="S237" s="338"/>
      <c r="T237" s="338"/>
      <c r="U237" s="341">
        <v>5</v>
      </c>
      <c r="V237" s="341">
        <v>17</v>
      </c>
      <c r="W237" s="342">
        <v>29</v>
      </c>
      <c r="X237" s="337">
        <v>3</v>
      </c>
      <c r="Y237" s="338"/>
      <c r="Z237" s="338"/>
      <c r="AA237" s="338"/>
      <c r="AB237" s="341">
        <v>5</v>
      </c>
      <c r="AC237" s="341">
        <v>17</v>
      </c>
      <c r="AD237" s="342">
        <v>29</v>
      </c>
      <c r="AE237" s="331"/>
      <c r="AF237" s="337">
        <v>3</v>
      </c>
      <c r="AG237" s="338"/>
      <c r="AH237" s="338"/>
      <c r="AI237" s="338"/>
      <c r="AJ237" s="341">
        <v>5</v>
      </c>
      <c r="AK237" s="341">
        <v>17</v>
      </c>
      <c r="AL237" s="342">
        <v>29</v>
      </c>
      <c r="AM237" s="337">
        <v>3</v>
      </c>
      <c r="AN237" s="338"/>
      <c r="AO237" s="338"/>
      <c r="AP237" s="338"/>
      <c r="AQ237" s="341">
        <v>5</v>
      </c>
      <c r="AR237" s="341">
        <v>17</v>
      </c>
      <c r="AS237" s="342">
        <v>29</v>
      </c>
    </row>
    <row r="238" spans="1:45" ht="15" customHeight="1">
      <c r="A238" s="336"/>
      <c r="B238" s="337"/>
      <c r="C238" s="343"/>
      <c r="D238" s="338"/>
      <c r="E238" s="338"/>
      <c r="F238" s="341">
        <v>6</v>
      </c>
      <c r="G238" s="341">
        <v>18</v>
      </c>
      <c r="H238" s="342">
        <v>30</v>
      </c>
      <c r="I238" s="337"/>
      <c r="J238" s="343"/>
      <c r="K238" s="338"/>
      <c r="L238" s="338"/>
      <c r="M238" s="341">
        <v>6</v>
      </c>
      <c r="N238" s="341">
        <v>18</v>
      </c>
      <c r="O238" s="342">
        <v>30</v>
      </c>
      <c r="P238" s="331"/>
      <c r="Q238" s="337"/>
      <c r="R238" s="343"/>
      <c r="S238" s="338"/>
      <c r="T238" s="338"/>
      <c r="U238" s="341">
        <v>6</v>
      </c>
      <c r="V238" s="341">
        <v>18</v>
      </c>
      <c r="W238" s="342">
        <v>30</v>
      </c>
      <c r="X238" s="337"/>
      <c r="Y238" s="343"/>
      <c r="Z238" s="338"/>
      <c r="AA238" s="338"/>
      <c r="AB238" s="341">
        <v>6</v>
      </c>
      <c r="AC238" s="341">
        <v>18</v>
      </c>
      <c r="AD238" s="342">
        <v>30</v>
      </c>
      <c r="AE238" s="331"/>
      <c r="AF238" s="337"/>
      <c r="AG238" s="343"/>
      <c r="AH238" s="338"/>
      <c r="AI238" s="338"/>
      <c r="AJ238" s="341">
        <v>6</v>
      </c>
      <c r="AK238" s="341">
        <v>18</v>
      </c>
      <c r="AL238" s="342">
        <v>30</v>
      </c>
      <c r="AM238" s="337"/>
      <c r="AN238" s="343"/>
      <c r="AO238" s="338"/>
      <c r="AP238" s="338"/>
      <c r="AQ238" s="341">
        <v>6</v>
      </c>
      <c r="AR238" s="341">
        <v>18</v>
      </c>
      <c r="AS238" s="342">
        <v>30</v>
      </c>
    </row>
    <row r="239" spans="1:45" ht="15" customHeight="1">
      <c r="A239" s="336"/>
      <c r="B239" s="337">
        <v>4</v>
      </c>
      <c r="C239" s="338"/>
      <c r="D239" s="338"/>
      <c r="E239" s="338"/>
      <c r="F239" s="341">
        <v>7</v>
      </c>
      <c r="G239" s="341">
        <v>19</v>
      </c>
      <c r="H239" s="342">
        <v>31</v>
      </c>
      <c r="I239" s="337">
        <v>4</v>
      </c>
      <c r="J239" s="338"/>
      <c r="K239" s="338"/>
      <c r="L239" s="338"/>
      <c r="M239" s="341">
        <v>7</v>
      </c>
      <c r="N239" s="341">
        <v>19</v>
      </c>
      <c r="O239" s="342">
        <v>31</v>
      </c>
      <c r="P239" s="331"/>
      <c r="Q239" s="337">
        <v>4</v>
      </c>
      <c r="R239" s="338"/>
      <c r="S239" s="338"/>
      <c r="T239" s="338"/>
      <c r="U239" s="341">
        <v>7</v>
      </c>
      <c r="V239" s="341">
        <v>19</v>
      </c>
      <c r="W239" s="342">
        <v>31</v>
      </c>
      <c r="X239" s="337">
        <v>4</v>
      </c>
      <c r="Y239" s="338"/>
      <c r="Z239" s="338"/>
      <c r="AA239" s="338"/>
      <c r="AB239" s="341">
        <v>7</v>
      </c>
      <c r="AC239" s="341">
        <v>19</v>
      </c>
      <c r="AD239" s="342">
        <v>31</v>
      </c>
      <c r="AE239" s="331"/>
      <c r="AF239" s="337">
        <v>4</v>
      </c>
      <c r="AG239" s="338"/>
      <c r="AH239" s="338"/>
      <c r="AI239" s="338"/>
      <c r="AJ239" s="341">
        <v>7</v>
      </c>
      <c r="AK239" s="341">
        <v>19</v>
      </c>
      <c r="AL239" s="342">
        <v>31</v>
      </c>
      <c r="AM239" s="337">
        <v>4</v>
      </c>
      <c r="AN239" s="338"/>
      <c r="AO239" s="338"/>
      <c r="AP239" s="338"/>
      <c r="AQ239" s="341">
        <v>7</v>
      </c>
      <c r="AR239" s="341">
        <v>19</v>
      </c>
      <c r="AS239" s="342">
        <v>31</v>
      </c>
    </row>
    <row r="240" spans="1:45" ht="15" customHeight="1">
      <c r="A240" s="336"/>
      <c r="B240" s="337"/>
      <c r="C240" s="343"/>
      <c r="D240" s="338"/>
      <c r="E240" s="338"/>
      <c r="F240" s="341">
        <v>8</v>
      </c>
      <c r="G240" s="341">
        <v>20</v>
      </c>
      <c r="H240" s="342">
        <v>32</v>
      </c>
      <c r="I240" s="337"/>
      <c r="J240" s="343"/>
      <c r="K240" s="338"/>
      <c r="L240" s="338"/>
      <c r="M240" s="341">
        <v>8</v>
      </c>
      <c r="N240" s="341">
        <v>20</v>
      </c>
      <c r="O240" s="342">
        <v>32</v>
      </c>
      <c r="P240" s="331"/>
      <c r="Q240" s="337"/>
      <c r="R240" s="343"/>
      <c r="S240" s="338"/>
      <c r="T240" s="338"/>
      <c r="U240" s="341">
        <v>8</v>
      </c>
      <c r="V240" s="341">
        <v>20</v>
      </c>
      <c r="W240" s="342">
        <v>32</v>
      </c>
      <c r="X240" s="337"/>
      <c r="Y240" s="343"/>
      <c r="Z240" s="338"/>
      <c r="AA240" s="338"/>
      <c r="AB240" s="341">
        <v>8</v>
      </c>
      <c r="AC240" s="341">
        <v>20</v>
      </c>
      <c r="AD240" s="342">
        <v>32</v>
      </c>
      <c r="AE240" s="331"/>
      <c r="AF240" s="337"/>
      <c r="AG240" s="343"/>
      <c r="AH240" s="338"/>
      <c r="AI240" s="338"/>
      <c r="AJ240" s="341">
        <v>8</v>
      </c>
      <c r="AK240" s="341">
        <v>20</v>
      </c>
      <c r="AL240" s="342">
        <v>32</v>
      </c>
      <c r="AM240" s="337"/>
      <c r="AN240" s="343"/>
      <c r="AO240" s="338"/>
      <c r="AP240" s="338"/>
      <c r="AQ240" s="341">
        <v>8</v>
      </c>
      <c r="AR240" s="341">
        <v>20</v>
      </c>
      <c r="AS240" s="342">
        <v>32</v>
      </c>
    </row>
    <row r="241" spans="1:45" ht="15" customHeight="1">
      <c r="A241" s="336"/>
      <c r="B241" s="337">
        <v>5</v>
      </c>
      <c r="C241" s="338"/>
      <c r="D241" s="338"/>
      <c r="E241" s="338"/>
      <c r="F241" s="341">
        <v>9</v>
      </c>
      <c r="G241" s="341">
        <v>21</v>
      </c>
      <c r="H241" s="342">
        <v>33</v>
      </c>
      <c r="I241" s="337">
        <v>5</v>
      </c>
      <c r="J241" s="338"/>
      <c r="K241" s="338"/>
      <c r="L241" s="338"/>
      <c r="M241" s="341">
        <v>9</v>
      </c>
      <c r="N241" s="341">
        <v>21</v>
      </c>
      <c r="O241" s="342">
        <v>33</v>
      </c>
      <c r="P241" s="331"/>
      <c r="Q241" s="337">
        <v>5</v>
      </c>
      <c r="R241" s="338"/>
      <c r="S241" s="338"/>
      <c r="T241" s="338"/>
      <c r="U241" s="341">
        <v>9</v>
      </c>
      <c r="V241" s="341">
        <v>21</v>
      </c>
      <c r="W241" s="342">
        <v>33</v>
      </c>
      <c r="X241" s="337">
        <v>5</v>
      </c>
      <c r="Y241" s="338"/>
      <c r="Z241" s="338"/>
      <c r="AA241" s="338"/>
      <c r="AB241" s="341">
        <v>9</v>
      </c>
      <c r="AC241" s="341">
        <v>21</v>
      </c>
      <c r="AD241" s="342">
        <v>33</v>
      </c>
      <c r="AE241" s="331"/>
      <c r="AF241" s="337">
        <v>5</v>
      </c>
      <c r="AG241" s="338"/>
      <c r="AH241" s="338"/>
      <c r="AI241" s="338"/>
      <c r="AJ241" s="341">
        <v>9</v>
      </c>
      <c r="AK241" s="341">
        <v>21</v>
      </c>
      <c r="AL241" s="342">
        <v>33</v>
      </c>
      <c r="AM241" s="337">
        <v>5</v>
      </c>
      <c r="AN241" s="338"/>
      <c r="AO241" s="338"/>
      <c r="AP241" s="338"/>
      <c r="AQ241" s="341">
        <v>9</v>
      </c>
      <c r="AR241" s="341">
        <v>21</v>
      </c>
      <c r="AS241" s="342">
        <v>33</v>
      </c>
    </row>
    <row r="242" spans="1:45" ht="15" customHeight="1">
      <c r="A242" s="336"/>
      <c r="B242" s="337"/>
      <c r="C242" s="343"/>
      <c r="D242" s="338"/>
      <c r="E242" s="338"/>
      <c r="F242" s="341">
        <v>10</v>
      </c>
      <c r="G242" s="341">
        <v>22</v>
      </c>
      <c r="H242" s="342">
        <v>34</v>
      </c>
      <c r="I242" s="337"/>
      <c r="J242" s="343"/>
      <c r="K242" s="338"/>
      <c r="L242" s="338"/>
      <c r="M242" s="341">
        <v>10</v>
      </c>
      <c r="N242" s="341">
        <v>22</v>
      </c>
      <c r="O242" s="342">
        <v>34</v>
      </c>
      <c r="P242" s="331"/>
      <c r="Q242" s="337"/>
      <c r="R242" s="343"/>
      <c r="S242" s="338"/>
      <c r="T242" s="338"/>
      <c r="U242" s="341">
        <v>10</v>
      </c>
      <c r="V242" s="341">
        <v>22</v>
      </c>
      <c r="W242" s="342">
        <v>34</v>
      </c>
      <c r="X242" s="337"/>
      <c r="Y242" s="343"/>
      <c r="Z242" s="338"/>
      <c r="AA242" s="338"/>
      <c r="AB242" s="341">
        <v>10</v>
      </c>
      <c r="AC242" s="341">
        <v>22</v>
      </c>
      <c r="AD242" s="342">
        <v>34</v>
      </c>
      <c r="AE242" s="331"/>
      <c r="AF242" s="337"/>
      <c r="AG242" s="343"/>
      <c r="AH242" s="338"/>
      <c r="AI242" s="338"/>
      <c r="AJ242" s="341">
        <v>10</v>
      </c>
      <c r="AK242" s="341">
        <v>22</v>
      </c>
      <c r="AL242" s="342">
        <v>34</v>
      </c>
      <c r="AM242" s="337"/>
      <c r="AN242" s="343"/>
      <c r="AO242" s="338"/>
      <c r="AP242" s="338"/>
      <c r="AQ242" s="341">
        <v>10</v>
      </c>
      <c r="AR242" s="341">
        <v>22</v>
      </c>
      <c r="AS242" s="342">
        <v>34</v>
      </c>
    </row>
    <row r="243" spans="1:45" ht="15" customHeight="1">
      <c r="A243" s="336"/>
      <c r="B243" s="337">
        <v>6</v>
      </c>
      <c r="C243" s="338"/>
      <c r="D243" s="338"/>
      <c r="E243" s="338"/>
      <c r="F243" s="341">
        <v>11</v>
      </c>
      <c r="G243" s="341">
        <v>23</v>
      </c>
      <c r="H243" s="342">
        <v>35</v>
      </c>
      <c r="I243" s="337">
        <v>6</v>
      </c>
      <c r="J243" s="338"/>
      <c r="K243" s="338"/>
      <c r="L243" s="338"/>
      <c r="M243" s="341">
        <v>11</v>
      </c>
      <c r="N243" s="341">
        <v>23</v>
      </c>
      <c r="O243" s="342">
        <v>35</v>
      </c>
      <c r="P243" s="331"/>
      <c r="Q243" s="337">
        <v>6</v>
      </c>
      <c r="R243" s="338"/>
      <c r="S243" s="338"/>
      <c r="T243" s="338"/>
      <c r="U243" s="341">
        <v>11</v>
      </c>
      <c r="V243" s="341">
        <v>23</v>
      </c>
      <c r="W243" s="342">
        <v>35</v>
      </c>
      <c r="X243" s="337">
        <v>6</v>
      </c>
      <c r="Y243" s="338"/>
      <c r="Z243" s="338"/>
      <c r="AA243" s="338"/>
      <c r="AB243" s="341">
        <v>11</v>
      </c>
      <c r="AC243" s="341">
        <v>23</v>
      </c>
      <c r="AD243" s="342">
        <v>35</v>
      </c>
      <c r="AE243" s="331"/>
      <c r="AF243" s="337">
        <v>6</v>
      </c>
      <c r="AG243" s="338"/>
      <c r="AH243" s="338"/>
      <c r="AI243" s="338"/>
      <c r="AJ243" s="341">
        <v>11</v>
      </c>
      <c r="AK243" s="341">
        <v>23</v>
      </c>
      <c r="AL243" s="342">
        <v>35</v>
      </c>
      <c r="AM243" s="337">
        <v>6</v>
      </c>
      <c r="AN243" s="338"/>
      <c r="AO243" s="338"/>
      <c r="AP243" s="338"/>
      <c r="AQ243" s="341">
        <v>11</v>
      </c>
      <c r="AR243" s="341">
        <v>23</v>
      </c>
      <c r="AS243" s="342">
        <v>35</v>
      </c>
    </row>
    <row r="244" spans="1:45" ht="15" customHeight="1">
      <c r="A244" s="336"/>
      <c r="B244" s="337"/>
      <c r="C244" s="343"/>
      <c r="D244" s="338"/>
      <c r="E244" s="338"/>
      <c r="F244" s="344">
        <v>12</v>
      </c>
      <c r="G244" s="344">
        <v>24</v>
      </c>
      <c r="H244" s="345">
        <v>36</v>
      </c>
      <c r="I244" s="337"/>
      <c r="J244" s="343"/>
      <c r="K244" s="338"/>
      <c r="L244" s="338"/>
      <c r="M244" s="344">
        <v>12</v>
      </c>
      <c r="N244" s="344">
        <v>24</v>
      </c>
      <c r="O244" s="345">
        <v>36</v>
      </c>
      <c r="P244" s="331"/>
      <c r="Q244" s="337"/>
      <c r="R244" s="343"/>
      <c r="S244" s="338"/>
      <c r="T244" s="338"/>
      <c r="U244" s="344">
        <v>12</v>
      </c>
      <c r="V244" s="344">
        <v>24</v>
      </c>
      <c r="W244" s="345">
        <v>36</v>
      </c>
      <c r="X244" s="337"/>
      <c r="Y244" s="343"/>
      <c r="Z244" s="338"/>
      <c r="AA244" s="338"/>
      <c r="AB244" s="344">
        <v>12</v>
      </c>
      <c r="AC244" s="344">
        <v>24</v>
      </c>
      <c r="AD244" s="345">
        <v>36</v>
      </c>
      <c r="AE244" s="331"/>
      <c r="AF244" s="337"/>
      <c r="AG244" s="343"/>
      <c r="AH244" s="338"/>
      <c r="AI244" s="338"/>
      <c r="AJ244" s="344">
        <v>12</v>
      </c>
      <c r="AK244" s="344">
        <v>24</v>
      </c>
      <c r="AL244" s="345">
        <v>36</v>
      </c>
      <c r="AM244" s="337"/>
      <c r="AN244" s="343"/>
      <c r="AO244" s="338"/>
      <c r="AP244" s="338"/>
      <c r="AQ244" s="344">
        <v>12</v>
      </c>
      <c r="AR244" s="344">
        <v>24</v>
      </c>
      <c r="AS244" s="345">
        <v>36</v>
      </c>
    </row>
    <row r="245" spans="1:45" ht="22.5" customHeight="1">
      <c r="A245" s="331"/>
      <c r="B245" s="346" t="s">
        <v>90</v>
      </c>
      <c r="C245" s="346"/>
      <c r="D245" s="347" t="s">
        <v>91</v>
      </c>
      <c r="E245" s="347"/>
      <c r="F245" s="348"/>
      <c r="G245" s="348"/>
      <c r="H245" s="348"/>
      <c r="I245" s="346" t="s">
        <v>90</v>
      </c>
      <c r="J245" s="346"/>
      <c r="K245" s="347" t="s">
        <v>91</v>
      </c>
      <c r="L245" s="347"/>
      <c r="M245" s="348"/>
      <c r="N245" s="348"/>
      <c r="O245" s="348"/>
      <c r="P245" s="349"/>
      <c r="Q245" s="346" t="s">
        <v>90</v>
      </c>
      <c r="R245" s="346"/>
      <c r="S245" s="347" t="s">
        <v>91</v>
      </c>
      <c r="T245" s="347"/>
      <c r="U245" s="348"/>
      <c r="V245" s="348"/>
      <c r="W245" s="348"/>
      <c r="X245" s="346" t="s">
        <v>90</v>
      </c>
      <c r="Y245" s="346"/>
      <c r="Z245" s="347" t="s">
        <v>91</v>
      </c>
      <c r="AA245" s="347"/>
      <c r="AB245" s="348"/>
      <c r="AC245" s="348"/>
      <c r="AD245" s="348"/>
      <c r="AE245" s="349"/>
      <c r="AF245" s="346" t="s">
        <v>90</v>
      </c>
      <c r="AG245" s="346"/>
      <c r="AH245" s="347" t="s">
        <v>91</v>
      </c>
      <c r="AI245" s="347"/>
      <c r="AJ245" s="348"/>
      <c r="AK245" s="348"/>
      <c r="AL245" s="348"/>
      <c r="AM245" s="346" t="s">
        <v>90</v>
      </c>
      <c r="AN245" s="346"/>
      <c r="AO245" s="347" t="s">
        <v>91</v>
      </c>
      <c r="AP245" s="347"/>
      <c r="AQ245" s="350"/>
      <c r="AR245" s="350"/>
      <c r="AS245" s="350"/>
    </row>
    <row r="246" spans="1:45" ht="7.5" customHeight="1">
      <c r="A246" s="331"/>
      <c r="B246" s="331"/>
      <c r="C246" s="331"/>
      <c r="D246" s="331"/>
      <c r="E246" s="331"/>
      <c r="F246" s="331"/>
      <c r="G246" s="331"/>
      <c r="H246" s="331"/>
      <c r="I246" s="331"/>
      <c r="J246" s="331"/>
      <c r="K246" s="331"/>
      <c r="L246" s="331"/>
      <c r="M246" s="331"/>
      <c r="N246" s="331"/>
      <c r="O246" s="331"/>
      <c r="P246" s="331"/>
      <c r="Q246" s="331"/>
      <c r="R246" s="331"/>
      <c r="S246" s="331"/>
      <c r="T246" s="331"/>
      <c r="U246" s="331"/>
      <c r="V246" s="331"/>
      <c r="W246" s="331"/>
      <c r="X246" s="331"/>
      <c r="Y246" s="331"/>
      <c r="Z246" s="331"/>
      <c r="AA246" s="331"/>
      <c r="AB246" s="331"/>
      <c r="AC246" s="331"/>
      <c r="AD246" s="331"/>
      <c r="AE246" s="331"/>
      <c r="AF246" s="331"/>
      <c r="AG246" s="331"/>
      <c r="AH246" s="331"/>
      <c r="AI246" s="331"/>
      <c r="AJ246" s="331"/>
      <c r="AK246" s="331"/>
      <c r="AL246" s="331"/>
      <c r="AM246" s="331"/>
      <c r="AN246" s="331"/>
      <c r="AO246" s="331"/>
      <c r="AP246" s="331"/>
      <c r="AQ246" s="331"/>
      <c r="AR246" s="331"/>
      <c r="AS246" s="331"/>
    </row>
    <row r="247" spans="1:46" ht="15" customHeight="1">
      <c r="A247" s="351" t="s">
        <v>139</v>
      </c>
      <c r="B247" s="352"/>
      <c r="C247" s="352"/>
      <c r="D247" s="352"/>
      <c r="E247" s="352"/>
      <c r="F247" s="353" t="s">
        <v>96</v>
      </c>
      <c r="G247" s="353"/>
      <c r="H247" s="353" t="s">
        <v>48</v>
      </c>
      <c r="I247" s="353" t="s">
        <v>97</v>
      </c>
      <c r="J247" s="353"/>
      <c r="K247" s="321"/>
      <c r="L247" s="354" t="s">
        <v>140</v>
      </c>
      <c r="M247" s="354"/>
      <c r="N247" s="354"/>
      <c r="O247" s="354"/>
      <c r="P247" s="354"/>
      <c r="Q247" s="355"/>
      <c r="R247" s="355"/>
      <c r="S247" s="355"/>
      <c r="T247" s="355"/>
      <c r="U247" s="355"/>
      <c r="V247" s="355"/>
      <c r="W247" s="355"/>
      <c r="X247" s="355"/>
      <c r="Y247" s="355"/>
      <c r="Z247" s="355"/>
      <c r="AA247" s="355"/>
      <c r="AB247" s="355"/>
      <c r="AC247" s="355"/>
      <c r="AD247" s="355"/>
      <c r="AE247" s="355"/>
      <c r="AF247" s="355"/>
      <c r="AG247" s="355"/>
      <c r="AH247" s="355"/>
      <c r="AI247" s="355"/>
      <c r="AJ247" s="355"/>
      <c r="AK247" s="355"/>
      <c r="AL247" s="355"/>
      <c r="AM247" s="355"/>
      <c r="AN247" s="355"/>
      <c r="AO247" s="326" t="s">
        <v>48</v>
      </c>
      <c r="AP247" s="326"/>
      <c r="AQ247" s="326"/>
      <c r="AR247" s="326"/>
      <c r="AS247" s="326"/>
      <c r="AT247" s="356"/>
    </row>
    <row r="248" spans="1:46" ht="16.5" customHeight="1">
      <c r="A248" s="352"/>
      <c r="B248" s="357" t="s">
        <v>141</v>
      </c>
      <c r="C248" s="357"/>
      <c r="D248" s="357"/>
      <c r="E248" s="357"/>
      <c r="F248" s="358"/>
      <c r="G248" s="358"/>
      <c r="H248" s="359" t="s">
        <v>48</v>
      </c>
      <c r="I248" s="358"/>
      <c r="J248" s="358"/>
      <c r="K248" s="360"/>
      <c r="L248" s="354"/>
      <c r="M248" s="354"/>
      <c r="N248" s="354"/>
      <c r="O248" s="354"/>
      <c r="P248" s="354"/>
      <c r="Q248" s="355"/>
      <c r="R248" s="355"/>
      <c r="S248" s="355"/>
      <c r="T248" s="355"/>
      <c r="U248" s="355"/>
      <c r="V248" s="355"/>
      <c r="W248" s="355"/>
      <c r="X248" s="355"/>
      <c r="Y248" s="355"/>
      <c r="Z248" s="355"/>
      <c r="AA248" s="355"/>
      <c r="AB248" s="355"/>
      <c r="AC248" s="355"/>
      <c r="AD248" s="355"/>
      <c r="AE248" s="355"/>
      <c r="AF248" s="355"/>
      <c r="AG248" s="355"/>
      <c r="AH248" s="355"/>
      <c r="AI248" s="355"/>
      <c r="AJ248" s="355"/>
      <c r="AK248" s="355"/>
      <c r="AL248" s="355"/>
      <c r="AM248" s="355"/>
      <c r="AN248" s="355"/>
      <c r="AO248" s="326"/>
      <c r="AP248" s="326"/>
      <c r="AQ248" s="326"/>
      <c r="AR248" s="326"/>
      <c r="AS248" s="326"/>
      <c r="AT248" s="356"/>
    </row>
    <row r="249" spans="1:45" ht="15.75" customHeight="1">
      <c r="A249" s="352"/>
      <c r="B249" s="357" t="s">
        <v>142</v>
      </c>
      <c r="C249" s="357"/>
      <c r="D249" s="357"/>
      <c r="E249" s="357"/>
      <c r="F249" s="358"/>
      <c r="G249" s="358"/>
      <c r="H249" s="359" t="s">
        <v>48</v>
      </c>
      <c r="I249" s="358"/>
      <c r="J249" s="358"/>
      <c r="K249" s="360"/>
      <c r="L249" s="361" t="s">
        <v>143</v>
      </c>
      <c r="M249" s="361"/>
      <c r="N249" s="361"/>
      <c r="O249" s="361"/>
      <c r="P249" s="361"/>
      <c r="Q249" s="361"/>
      <c r="R249" s="361"/>
      <c r="S249" s="361"/>
      <c r="T249" s="361"/>
      <c r="U249" s="361"/>
      <c r="V249" s="361"/>
      <c r="W249" s="361" t="s">
        <v>144</v>
      </c>
      <c r="X249" s="361"/>
      <c r="Y249" s="361"/>
      <c r="Z249" s="361"/>
      <c r="AA249" s="361"/>
      <c r="AB249" s="361"/>
      <c r="AC249" s="361"/>
      <c r="AD249" s="361"/>
      <c r="AE249" s="361"/>
      <c r="AF249" s="361"/>
      <c r="AG249" s="361"/>
      <c r="AH249" s="362"/>
      <c r="AI249" s="361" t="s">
        <v>145</v>
      </c>
      <c r="AJ249" s="361"/>
      <c r="AK249" s="361"/>
      <c r="AL249" s="361"/>
      <c r="AM249" s="361"/>
      <c r="AN249" s="361"/>
      <c r="AO249" s="361"/>
      <c r="AP249" s="361"/>
      <c r="AQ249" s="361"/>
      <c r="AR249" s="361"/>
      <c r="AS249" s="361"/>
    </row>
    <row r="250" spans="1:45" ht="15.75" customHeight="1">
      <c r="A250" s="352"/>
      <c r="B250" s="357" t="s">
        <v>146</v>
      </c>
      <c r="C250" s="357"/>
      <c r="D250" s="357"/>
      <c r="E250" s="357"/>
      <c r="F250" s="363"/>
      <c r="G250" s="363"/>
      <c r="H250" s="364" t="s">
        <v>48</v>
      </c>
      <c r="I250" s="363"/>
      <c r="J250" s="363"/>
      <c r="K250" s="321"/>
      <c r="L250" s="365"/>
      <c r="M250" s="365"/>
      <c r="N250" s="365"/>
      <c r="O250" s="365"/>
      <c r="P250" s="365"/>
      <c r="Q250" s="365"/>
      <c r="R250" s="365"/>
      <c r="S250" s="365"/>
      <c r="T250" s="365"/>
      <c r="U250" s="365"/>
      <c r="V250" s="365"/>
      <c r="W250" s="365"/>
      <c r="X250" s="365"/>
      <c r="Y250" s="365"/>
      <c r="Z250" s="365"/>
      <c r="AA250" s="365"/>
      <c r="AB250" s="365"/>
      <c r="AC250" s="365"/>
      <c r="AD250" s="365"/>
      <c r="AE250" s="365"/>
      <c r="AF250" s="365"/>
      <c r="AG250" s="365"/>
      <c r="AH250" s="366"/>
      <c r="AI250" s="365"/>
      <c r="AJ250" s="365"/>
      <c r="AK250" s="365"/>
      <c r="AL250" s="365"/>
      <c r="AM250" s="365"/>
      <c r="AN250" s="365"/>
      <c r="AO250" s="365"/>
      <c r="AP250" s="365"/>
      <c r="AQ250" s="365"/>
      <c r="AR250" s="365"/>
      <c r="AS250" s="365"/>
    </row>
    <row r="251" spans="1:45" ht="15.75" customHeight="1">
      <c r="A251" s="357" t="s">
        <v>40</v>
      </c>
      <c r="B251" s="357"/>
      <c r="C251" s="357"/>
      <c r="D251" s="357"/>
      <c r="E251" s="357"/>
      <c r="F251" s="358"/>
      <c r="G251" s="358"/>
      <c r="H251" s="359" t="s">
        <v>48</v>
      </c>
      <c r="I251" s="358"/>
      <c r="J251" s="358"/>
      <c r="K251" s="321"/>
      <c r="L251" s="365"/>
      <c r="M251" s="365"/>
      <c r="N251" s="365"/>
      <c r="O251" s="365"/>
      <c r="P251" s="365"/>
      <c r="Q251" s="365"/>
      <c r="R251" s="365"/>
      <c r="S251" s="365"/>
      <c r="T251" s="365"/>
      <c r="U251" s="365"/>
      <c r="V251" s="365"/>
      <c r="W251" s="365"/>
      <c r="X251" s="365"/>
      <c r="Y251" s="365"/>
      <c r="Z251" s="365"/>
      <c r="AA251" s="365"/>
      <c r="AB251" s="365"/>
      <c r="AC251" s="365"/>
      <c r="AD251" s="365"/>
      <c r="AE251" s="365"/>
      <c r="AF251" s="365"/>
      <c r="AG251" s="365"/>
      <c r="AH251" s="366"/>
      <c r="AI251" s="365"/>
      <c r="AJ251" s="365"/>
      <c r="AK251" s="365"/>
      <c r="AL251" s="365"/>
      <c r="AM251" s="365"/>
      <c r="AN251" s="365"/>
      <c r="AO251" s="365"/>
      <c r="AP251" s="365"/>
      <c r="AQ251" s="365"/>
      <c r="AR251" s="365"/>
      <c r="AS251" s="365"/>
    </row>
    <row r="252" spans="1:45" ht="15.75" customHeight="1">
      <c r="A252" s="379"/>
      <c r="B252" s="368"/>
      <c r="C252" s="368"/>
      <c r="D252" s="368"/>
      <c r="E252" s="368"/>
      <c r="F252" s="369"/>
      <c r="G252" s="369"/>
      <c r="H252" s="370"/>
      <c r="I252" s="369"/>
      <c r="J252" s="369"/>
      <c r="K252" s="321"/>
      <c r="L252" s="371"/>
      <c r="M252" s="371"/>
      <c r="N252" s="371"/>
      <c r="O252" s="371"/>
      <c r="P252" s="371"/>
      <c r="Q252" s="371"/>
      <c r="R252" s="371"/>
      <c r="S252" s="371"/>
      <c r="T252" s="371"/>
      <c r="U252" s="371"/>
      <c r="V252" s="371"/>
      <c r="W252" s="371"/>
      <c r="X252" s="371"/>
      <c r="Y252" s="371"/>
      <c r="Z252" s="371"/>
      <c r="AA252" s="371"/>
      <c r="AB252" s="371"/>
      <c r="AC252" s="371"/>
      <c r="AD252" s="371"/>
      <c r="AE252" s="371"/>
      <c r="AF252" s="371"/>
      <c r="AG252" s="372"/>
      <c r="AH252" s="366"/>
      <c r="AI252" s="373"/>
      <c r="AJ252" s="373"/>
      <c r="AK252" s="373"/>
      <c r="AL252" s="374"/>
      <c r="AM252" s="374"/>
      <c r="AN252" s="374"/>
      <c r="AO252" s="374"/>
      <c r="AP252" s="374"/>
      <c r="AQ252" s="374"/>
      <c r="AR252" s="374"/>
      <c r="AS252" s="375"/>
    </row>
    <row r="253" spans="1:45" ht="15.75" customHeight="1">
      <c r="A253" s="379"/>
      <c r="B253" s="368"/>
      <c r="C253" s="368"/>
      <c r="D253" s="368"/>
      <c r="E253" s="368"/>
      <c r="F253" s="369"/>
      <c r="G253" s="369"/>
      <c r="H253" s="370"/>
      <c r="I253" s="369"/>
      <c r="J253" s="369"/>
      <c r="K253" s="321"/>
      <c r="L253" s="376"/>
      <c r="M253" s="376"/>
      <c r="N253" s="376"/>
      <c r="O253" s="376"/>
      <c r="P253" s="376"/>
      <c r="Q253" s="376"/>
      <c r="R253" s="376"/>
      <c r="S253" s="376"/>
      <c r="T253" s="376"/>
      <c r="U253" s="376"/>
      <c r="V253" s="376"/>
      <c r="W253" s="376"/>
      <c r="X253" s="376"/>
      <c r="Y253" s="376"/>
      <c r="Z253" s="376"/>
      <c r="AA253" s="376"/>
      <c r="AB253" s="376"/>
      <c r="AC253" s="376"/>
      <c r="AD253" s="376"/>
      <c r="AE253" s="376"/>
      <c r="AF253" s="376"/>
      <c r="AG253" s="372"/>
      <c r="AH253" s="366"/>
      <c r="AI253" s="373"/>
      <c r="AJ253" s="373"/>
      <c r="AK253" s="373"/>
      <c r="AL253" s="377"/>
      <c r="AM253" s="377"/>
      <c r="AN253" s="377"/>
      <c r="AO253" s="377"/>
      <c r="AP253" s="377"/>
      <c r="AQ253" s="377"/>
      <c r="AR253" s="377"/>
      <c r="AS253" s="378"/>
    </row>
    <row r="254" spans="1:45" ht="15.75" customHeight="1">
      <c r="A254" s="315" t="s">
        <v>132</v>
      </c>
      <c r="B254" s="316"/>
      <c r="C254" s="317"/>
      <c r="D254" s="318" t="str">
        <f>'(7) vstupní data'!$H$24</f>
        <v>Český pohár          25.- 26.2014         starší žákyně</v>
      </c>
      <c r="E254" s="319"/>
      <c r="F254" s="319"/>
      <c r="G254" s="319"/>
      <c r="H254" s="319"/>
      <c r="I254" s="319"/>
      <c r="J254" s="319"/>
      <c r="K254" s="319"/>
      <c r="L254" s="319"/>
      <c r="M254" s="319"/>
      <c r="N254" s="319"/>
      <c r="O254" s="319"/>
      <c r="P254" s="319"/>
      <c r="Q254" s="319"/>
      <c r="R254" s="319"/>
      <c r="S254" s="319"/>
      <c r="T254" s="319"/>
      <c r="U254" s="319"/>
      <c r="V254" s="319"/>
      <c r="W254" s="319"/>
      <c r="X254" s="319"/>
      <c r="Y254" s="319"/>
      <c r="Z254" s="319"/>
      <c r="AA254" s="319"/>
      <c r="AB254" s="319"/>
      <c r="AC254" s="319"/>
      <c r="AD254" s="319"/>
      <c r="AE254" s="319"/>
      <c r="AF254" s="320"/>
      <c r="AG254" s="321"/>
      <c r="AH254" s="321"/>
      <c r="AI254" s="321"/>
      <c r="AJ254" s="321"/>
      <c r="AK254" s="321"/>
      <c r="AL254" s="318" t="s">
        <v>133</v>
      </c>
      <c r="AM254" s="318"/>
      <c r="AN254" s="322" t="str">
        <f>'(7) vstupní data'!$B$11</f>
        <v>3.skupina</v>
      </c>
      <c r="AO254" s="322"/>
      <c r="AP254" s="322"/>
      <c r="AQ254" s="322"/>
      <c r="AR254" s="322"/>
      <c r="AS254" s="322"/>
    </row>
    <row r="255" spans="1:45" ht="16.5" customHeight="1">
      <c r="A255" s="315" t="s">
        <v>134</v>
      </c>
      <c r="B255" s="316"/>
      <c r="C255" s="317"/>
      <c r="D255" s="318" t="str">
        <f>CONCATENATE('(7) vstupní data'!$B$1,", ",'(7) vstupní data'!$B$3)</f>
        <v>TJ Orion Praha, ZŠ Mráčkova 3090 Praha 12</v>
      </c>
      <c r="E255" s="319"/>
      <c r="F255" s="319"/>
      <c r="G255" s="319"/>
      <c r="H255" s="319"/>
      <c r="I255" s="319"/>
      <c r="J255" s="319"/>
      <c r="K255" s="319"/>
      <c r="L255" s="319"/>
      <c r="M255" s="319"/>
      <c r="N255" s="319"/>
      <c r="O255" s="319"/>
      <c r="P255" s="319"/>
      <c r="Q255" s="319"/>
      <c r="R255" s="319"/>
      <c r="S255" s="319"/>
      <c r="T255" s="319"/>
      <c r="U255" s="319"/>
      <c r="V255" s="319"/>
      <c r="W255" s="319"/>
      <c r="X255" s="319"/>
      <c r="Y255" s="319"/>
      <c r="Z255" s="319"/>
      <c r="AA255" s="319"/>
      <c r="AB255" s="319"/>
      <c r="AC255" s="319"/>
      <c r="AD255" s="319"/>
      <c r="AE255" s="319"/>
      <c r="AF255" s="320"/>
      <c r="AG255" s="321"/>
      <c r="AH255" s="321"/>
      <c r="AI255" s="321"/>
      <c r="AJ255" s="321"/>
      <c r="AK255" s="321"/>
      <c r="AL255" s="321"/>
      <c r="AM255" s="321"/>
      <c r="AN255" s="321"/>
      <c r="AO255" s="321"/>
      <c r="AP255" s="321"/>
      <c r="AQ255" s="321"/>
      <c r="AR255" s="321"/>
      <c r="AS255" s="321"/>
    </row>
    <row r="256" spans="1:45" ht="15.75" customHeight="1">
      <c r="A256" s="323"/>
      <c r="B256" s="323"/>
      <c r="C256" s="324"/>
      <c r="D256" s="324"/>
      <c r="E256" s="324"/>
      <c r="F256" s="324"/>
      <c r="G256" s="324"/>
      <c r="H256" s="324"/>
      <c r="I256" s="324"/>
      <c r="J256" s="324"/>
      <c r="K256" s="324"/>
      <c r="L256" s="324"/>
      <c r="M256" s="324"/>
      <c r="N256" s="324"/>
      <c r="O256" s="324"/>
      <c r="P256" s="324"/>
      <c r="Q256" s="324"/>
      <c r="R256" s="324"/>
      <c r="S256" s="324"/>
      <c r="T256" s="324"/>
      <c r="U256" s="324"/>
      <c r="V256" s="324"/>
      <c r="W256" s="324"/>
      <c r="X256" s="324"/>
      <c r="Y256" s="324"/>
      <c r="Z256" s="324"/>
      <c r="AA256" s="324"/>
      <c r="AB256" s="324"/>
      <c r="AC256" s="324"/>
      <c r="AD256" s="324"/>
      <c r="AE256" s="324"/>
      <c r="AF256" s="321"/>
      <c r="AG256" s="321"/>
      <c r="AH256" s="321"/>
      <c r="AI256" s="321"/>
      <c r="AJ256" s="321"/>
      <c r="AK256" s="321"/>
      <c r="AL256" s="321"/>
      <c r="AM256" s="321"/>
      <c r="AN256" s="325" t="s">
        <v>135</v>
      </c>
      <c r="AO256" s="325"/>
      <c r="AP256" s="325"/>
      <c r="AQ256" s="325"/>
      <c r="AR256" s="326">
        <v>10</v>
      </c>
      <c r="AS256" s="326"/>
    </row>
    <row r="257" spans="1:45" ht="16.5" customHeight="1">
      <c r="A257" s="327" t="s">
        <v>136</v>
      </c>
      <c r="B257" s="327"/>
      <c r="C257" s="327"/>
      <c r="D257" s="327"/>
      <c r="E257" s="327"/>
      <c r="F257" s="328" t="s">
        <v>137</v>
      </c>
      <c r="G257" s="328"/>
      <c r="H257" s="329" t="str">
        <f>VLOOKUP(AR256,'(7) vstupní data'!$H$2:$P$29,2,0)</f>
        <v>VK České Budějovice</v>
      </c>
      <c r="I257" s="329"/>
      <c r="J257" s="329"/>
      <c r="K257" s="329"/>
      <c r="L257" s="329"/>
      <c r="M257" s="329"/>
      <c r="N257" s="329"/>
      <c r="O257" s="329"/>
      <c r="P257" s="329"/>
      <c r="Q257" s="329"/>
      <c r="R257" s="329"/>
      <c r="S257" s="329"/>
      <c r="T257" s="329"/>
      <c r="U257" s="329"/>
      <c r="V257" s="329"/>
      <c r="W257" s="330" t="s">
        <v>138</v>
      </c>
      <c r="X257" s="330"/>
      <c r="Y257" s="329" t="str">
        <f>VLOOKUP(AR256,'(7) vstupní data'!$H$2:$P$29,6,0)</f>
        <v>VK Karlovy Vary</v>
      </c>
      <c r="Z257" s="329"/>
      <c r="AA257" s="329"/>
      <c r="AB257" s="329"/>
      <c r="AC257" s="329"/>
      <c r="AD257" s="329"/>
      <c r="AE257" s="329"/>
      <c r="AF257" s="329"/>
      <c r="AG257" s="329"/>
      <c r="AH257" s="329"/>
      <c r="AI257" s="329"/>
      <c r="AJ257" s="329"/>
      <c r="AK257" s="329"/>
      <c r="AL257" s="329"/>
      <c r="AM257" s="329"/>
      <c r="AN257" s="325"/>
      <c r="AO257" s="325"/>
      <c r="AP257" s="325"/>
      <c r="AQ257" s="325"/>
      <c r="AR257" s="326"/>
      <c r="AS257" s="326"/>
    </row>
    <row r="258" spans="1:45" ht="7.5" customHeight="1">
      <c r="A258" s="331"/>
      <c r="B258" s="331"/>
      <c r="C258" s="331"/>
      <c r="D258" s="331"/>
      <c r="E258" s="331"/>
      <c r="F258" s="331"/>
      <c r="G258" s="331"/>
      <c r="H258" s="331"/>
      <c r="I258" s="331"/>
      <c r="J258" s="331"/>
      <c r="K258" s="331"/>
      <c r="L258" s="331"/>
      <c r="M258" s="331"/>
      <c r="N258" s="331"/>
      <c r="O258" s="331"/>
      <c r="P258" s="331"/>
      <c r="Q258" s="331"/>
      <c r="R258" s="331"/>
      <c r="S258" s="331"/>
      <c r="T258" s="331"/>
      <c r="U258" s="331"/>
      <c r="V258" s="331"/>
      <c r="W258" s="331"/>
      <c r="X258" s="331"/>
      <c r="Y258" s="331"/>
      <c r="Z258" s="331"/>
      <c r="AA258" s="331"/>
      <c r="AB258" s="331"/>
      <c r="AC258" s="331"/>
      <c r="AD258" s="331"/>
      <c r="AE258" s="331"/>
      <c r="AF258" s="331"/>
      <c r="AG258" s="331"/>
      <c r="AH258" s="331"/>
      <c r="AI258" s="331"/>
      <c r="AJ258" s="331"/>
      <c r="AK258" s="331"/>
      <c r="AL258" s="331"/>
      <c r="AM258" s="331"/>
      <c r="AN258" s="331"/>
      <c r="AO258" s="331"/>
      <c r="AP258" s="331"/>
      <c r="AQ258" s="331"/>
      <c r="AR258" s="331"/>
      <c r="AS258" s="331"/>
    </row>
    <row r="259" spans="1:45" ht="15.75" customHeight="1">
      <c r="A259" s="331"/>
      <c r="B259" s="332" t="s">
        <v>79</v>
      </c>
      <c r="C259" s="332"/>
      <c r="D259" s="332"/>
      <c r="E259" s="332"/>
      <c r="F259" s="332"/>
      <c r="G259" s="332"/>
      <c r="H259" s="332"/>
      <c r="I259" s="332"/>
      <c r="J259" s="332"/>
      <c r="K259" s="332"/>
      <c r="L259" s="332"/>
      <c r="M259" s="332"/>
      <c r="N259" s="332"/>
      <c r="O259" s="332"/>
      <c r="P259" s="331"/>
      <c r="Q259" s="332" t="s">
        <v>80</v>
      </c>
      <c r="R259" s="332"/>
      <c r="S259" s="332"/>
      <c r="T259" s="332"/>
      <c r="U259" s="332"/>
      <c r="V259" s="332"/>
      <c r="W259" s="332"/>
      <c r="X259" s="332"/>
      <c r="Y259" s="332"/>
      <c r="Z259" s="332"/>
      <c r="AA259" s="332"/>
      <c r="AB259" s="332"/>
      <c r="AC259" s="332"/>
      <c r="AD259" s="332"/>
      <c r="AE259" s="331"/>
      <c r="AF259" s="332" t="s">
        <v>81</v>
      </c>
      <c r="AG259" s="332"/>
      <c r="AH259" s="332"/>
      <c r="AI259" s="332"/>
      <c r="AJ259" s="332"/>
      <c r="AK259" s="332"/>
      <c r="AL259" s="332"/>
      <c r="AM259" s="332"/>
      <c r="AN259" s="332"/>
      <c r="AO259" s="332"/>
      <c r="AP259" s="332"/>
      <c r="AQ259" s="332"/>
      <c r="AR259" s="332"/>
      <c r="AS259" s="332"/>
    </row>
    <row r="260" spans="1:45" ht="15" customHeight="1">
      <c r="A260" s="333"/>
      <c r="B260" s="334" t="s">
        <v>84</v>
      </c>
      <c r="C260" s="334"/>
      <c r="D260" s="334"/>
      <c r="E260" s="334"/>
      <c r="F260" s="334"/>
      <c r="G260" s="334"/>
      <c r="H260" s="334"/>
      <c r="I260" s="334" t="s">
        <v>85</v>
      </c>
      <c r="J260" s="334"/>
      <c r="K260" s="334"/>
      <c r="L260" s="334"/>
      <c r="M260" s="334"/>
      <c r="N260" s="334"/>
      <c r="O260" s="334"/>
      <c r="P260" s="331"/>
      <c r="Q260" s="334" t="s">
        <v>84</v>
      </c>
      <c r="R260" s="334"/>
      <c r="S260" s="334"/>
      <c r="T260" s="334"/>
      <c r="U260" s="334"/>
      <c r="V260" s="334"/>
      <c r="W260" s="334"/>
      <c r="X260" s="334" t="s">
        <v>85</v>
      </c>
      <c r="Y260" s="334"/>
      <c r="Z260" s="334"/>
      <c r="AA260" s="334"/>
      <c r="AB260" s="334"/>
      <c r="AC260" s="334"/>
      <c r="AD260" s="334"/>
      <c r="AE260" s="331"/>
      <c r="AF260" s="334" t="s">
        <v>84</v>
      </c>
      <c r="AG260" s="334"/>
      <c r="AH260" s="334"/>
      <c r="AI260" s="334"/>
      <c r="AJ260" s="334"/>
      <c r="AK260" s="334"/>
      <c r="AL260" s="334"/>
      <c r="AM260" s="334" t="s">
        <v>85</v>
      </c>
      <c r="AN260" s="334"/>
      <c r="AO260" s="334"/>
      <c r="AP260" s="334"/>
      <c r="AQ260" s="334"/>
      <c r="AR260" s="334"/>
      <c r="AS260" s="334"/>
    </row>
    <row r="261" spans="1:45" ht="15" customHeight="1">
      <c r="A261" s="333"/>
      <c r="B261" s="335" t="s">
        <v>86</v>
      </c>
      <c r="C261" s="335"/>
      <c r="D261" s="335"/>
      <c r="E261" s="335"/>
      <c r="F261" s="335"/>
      <c r="G261" s="335"/>
      <c r="H261" s="335"/>
      <c r="I261" s="335" t="s">
        <v>86</v>
      </c>
      <c r="J261" s="335"/>
      <c r="K261" s="335"/>
      <c r="L261" s="335"/>
      <c r="M261" s="335"/>
      <c r="N261" s="335"/>
      <c r="O261" s="335"/>
      <c r="P261" s="331"/>
      <c r="Q261" s="335" t="s">
        <v>86</v>
      </c>
      <c r="R261" s="335"/>
      <c r="S261" s="335"/>
      <c r="T261" s="335"/>
      <c r="U261" s="335"/>
      <c r="V261" s="335"/>
      <c r="W261" s="335"/>
      <c r="X261" s="335" t="s">
        <v>86</v>
      </c>
      <c r="Y261" s="335"/>
      <c r="Z261" s="335"/>
      <c r="AA261" s="335"/>
      <c r="AB261" s="335"/>
      <c r="AC261" s="335"/>
      <c r="AD261" s="335"/>
      <c r="AE261" s="331"/>
      <c r="AF261" s="335" t="s">
        <v>86</v>
      </c>
      <c r="AG261" s="335"/>
      <c r="AH261" s="335"/>
      <c r="AI261" s="335"/>
      <c r="AJ261" s="335"/>
      <c r="AK261" s="335"/>
      <c r="AL261" s="335"/>
      <c r="AM261" s="335" t="s">
        <v>86</v>
      </c>
      <c r="AN261" s="335"/>
      <c r="AO261" s="335"/>
      <c r="AP261" s="335"/>
      <c r="AQ261" s="335"/>
      <c r="AR261" s="335"/>
      <c r="AS261" s="335"/>
    </row>
    <row r="262" spans="1:45" ht="15" customHeight="1">
      <c r="A262" s="336" t="s">
        <v>87</v>
      </c>
      <c r="B262" s="337">
        <v>1</v>
      </c>
      <c r="C262" s="338"/>
      <c r="D262" s="338"/>
      <c r="E262" s="338"/>
      <c r="F262" s="339">
        <v>1</v>
      </c>
      <c r="G262" s="339">
        <v>13</v>
      </c>
      <c r="H262" s="340">
        <v>25</v>
      </c>
      <c r="I262" s="337">
        <v>1</v>
      </c>
      <c r="J262" s="338"/>
      <c r="K262" s="338"/>
      <c r="L262" s="338"/>
      <c r="M262" s="339">
        <v>1</v>
      </c>
      <c r="N262" s="339">
        <v>13</v>
      </c>
      <c r="O262" s="340">
        <v>25</v>
      </c>
      <c r="P262" s="331"/>
      <c r="Q262" s="337">
        <v>1</v>
      </c>
      <c r="R262" s="338"/>
      <c r="S262" s="338"/>
      <c r="T262" s="338"/>
      <c r="U262" s="339">
        <v>1</v>
      </c>
      <c r="V262" s="339">
        <v>13</v>
      </c>
      <c r="W262" s="340">
        <v>25</v>
      </c>
      <c r="X262" s="337">
        <v>1</v>
      </c>
      <c r="Y262" s="338"/>
      <c r="Z262" s="338"/>
      <c r="AA262" s="338"/>
      <c r="AB262" s="339">
        <v>1</v>
      </c>
      <c r="AC262" s="339">
        <v>13</v>
      </c>
      <c r="AD262" s="340">
        <v>25</v>
      </c>
      <c r="AE262" s="331"/>
      <c r="AF262" s="337">
        <v>1</v>
      </c>
      <c r="AG262" s="338"/>
      <c r="AH262" s="338"/>
      <c r="AI262" s="338"/>
      <c r="AJ262" s="339">
        <v>1</v>
      </c>
      <c r="AK262" s="339">
        <v>13</v>
      </c>
      <c r="AL262" s="340">
        <v>25</v>
      </c>
      <c r="AM262" s="337">
        <v>1</v>
      </c>
      <c r="AN262" s="338"/>
      <c r="AO262" s="338"/>
      <c r="AP262" s="338"/>
      <c r="AQ262" s="339">
        <v>1</v>
      </c>
      <c r="AR262" s="339">
        <v>13</v>
      </c>
      <c r="AS262" s="340">
        <v>25</v>
      </c>
    </row>
    <row r="263" spans="1:45" ht="15" customHeight="1">
      <c r="A263" s="336"/>
      <c r="B263" s="337"/>
      <c r="C263" s="338"/>
      <c r="D263" s="338"/>
      <c r="E263" s="338"/>
      <c r="F263" s="341">
        <v>2</v>
      </c>
      <c r="G263" s="341">
        <v>14</v>
      </c>
      <c r="H263" s="342">
        <v>26</v>
      </c>
      <c r="I263" s="337"/>
      <c r="J263" s="338"/>
      <c r="K263" s="338"/>
      <c r="L263" s="338"/>
      <c r="M263" s="341">
        <v>2</v>
      </c>
      <c r="N263" s="341">
        <v>14</v>
      </c>
      <c r="O263" s="342">
        <v>26</v>
      </c>
      <c r="P263" s="331"/>
      <c r="Q263" s="337"/>
      <c r="R263" s="338"/>
      <c r="S263" s="338"/>
      <c r="T263" s="338"/>
      <c r="U263" s="341">
        <v>2</v>
      </c>
      <c r="V263" s="341">
        <v>14</v>
      </c>
      <c r="W263" s="342">
        <v>26</v>
      </c>
      <c r="X263" s="337"/>
      <c r="Y263" s="338"/>
      <c r="Z263" s="338"/>
      <c r="AA263" s="338"/>
      <c r="AB263" s="341">
        <v>2</v>
      </c>
      <c r="AC263" s="341">
        <v>14</v>
      </c>
      <c r="AD263" s="342">
        <v>26</v>
      </c>
      <c r="AE263" s="331"/>
      <c r="AF263" s="337"/>
      <c r="AG263" s="338"/>
      <c r="AH263" s="338"/>
      <c r="AI263" s="338"/>
      <c r="AJ263" s="341">
        <v>2</v>
      </c>
      <c r="AK263" s="341">
        <v>14</v>
      </c>
      <c r="AL263" s="342">
        <v>26</v>
      </c>
      <c r="AM263" s="337"/>
      <c r="AN263" s="338"/>
      <c r="AO263" s="338"/>
      <c r="AP263" s="338"/>
      <c r="AQ263" s="341">
        <v>2</v>
      </c>
      <c r="AR263" s="341">
        <v>14</v>
      </c>
      <c r="AS263" s="342">
        <v>26</v>
      </c>
    </row>
    <row r="264" spans="1:45" ht="15" customHeight="1">
      <c r="A264" s="336"/>
      <c r="B264" s="337">
        <v>2</v>
      </c>
      <c r="C264" s="338"/>
      <c r="D264" s="338"/>
      <c r="E264" s="338"/>
      <c r="F264" s="341">
        <v>3</v>
      </c>
      <c r="G264" s="341">
        <v>15</v>
      </c>
      <c r="H264" s="342">
        <v>27</v>
      </c>
      <c r="I264" s="337">
        <v>2</v>
      </c>
      <c r="J264" s="338"/>
      <c r="K264" s="338"/>
      <c r="L264" s="338"/>
      <c r="M264" s="341">
        <v>3</v>
      </c>
      <c r="N264" s="341">
        <v>15</v>
      </c>
      <c r="O264" s="342">
        <v>27</v>
      </c>
      <c r="P264" s="331"/>
      <c r="Q264" s="337">
        <v>2</v>
      </c>
      <c r="R264" s="338"/>
      <c r="S264" s="338"/>
      <c r="T264" s="338"/>
      <c r="U264" s="341">
        <v>3</v>
      </c>
      <c r="V264" s="341">
        <v>15</v>
      </c>
      <c r="W264" s="342">
        <v>27</v>
      </c>
      <c r="X264" s="337">
        <v>2</v>
      </c>
      <c r="Y264" s="338"/>
      <c r="Z264" s="338"/>
      <c r="AA264" s="338"/>
      <c r="AB264" s="341">
        <v>3</v>
      </c>
      <c r="AC264" s="341">
        <v>15</v>
      </c>
      <c r="AD264" s="342">
        <v>27</v>
      </c>
      <c r="AE264" s="331"/>
      <c r="AF264" s="337">
        <v>2</v>
      </c>
      <c r="AG264" s="338"/>
      <c r="AH264" s="338"/>
      <c r="AI264" s="338"/>
      <c r="AJ264" s="341">
        <v>3</v>
      </c>
      <c r="AK264" s="341">
        <v>15</v>
      </c>
      <c r="AL264" s="342">
        <v>27</v>
      </c>
      <c r="AM264" s="337">
        <v>2</v>
      </c>
      <c r="AN264" s="338"/>
      <c r="AO264" s="338"/>
      <c r="AP264" s="338"/>
      <c r="AQ264" s="341">
        <v>3</v>
      </c>
      <c r="AR264" s="341">
        <v>15</v>
      </c>
      <c r="AS264" s="342">
        <v>27</v>
      </c>
    </row>
    <row r="265" spans="1:45" ht="15" customHeight="1">
      <c r="A265" s="336"/>
      <c r="B265" s="337"/>
      <c r="C265" s="343"/>
      <c r="D265" s="338"/>
      <c r="E265" s="338"/>
      <c r="F265" s="341">
        <v>4</v>
      </c>
      <c r="G265" s="341">
        <v>16</v>
      </c>
      <c r="H265" s="342">
        <v>28</v>
      </c>
      <c r="I265" s="337"/>
      <c r="J265" s="343"/>
      <c r="K265" s="338"/>
      <c r="L265" s="338"/>
      <c r="M265" s="341">
        <v>4</v>
      </c>
      <c r="N265" s="341">
        <v>16</v>
      </c>
      <c r="O265" s="342">
        <v>28</v>
      </c>
      <c r="P265" s="331"/>
      <c r="Q265" s="337"/>
      <c r="R265" s="343"/>
      <c r="S265" s="338"/>
      <c r="T265" s="338"/>
      <c r="U265" s="341">
        <v>4</v>
      </c>
      <c r="V265" s="341">
        <v>16</v>
      </c>
      <c r="W265" s="342">
        <v>28</v>
      </c>
      <c r="X265" s="337"/>
      <c r="Y265" s="343"/>
      <c r="Z265" s="338"/>
      <c r="AA265" s="338"/>
      <c r="AB265" s="341">
        <v>4</v>
      </c>
      <c r="AC265" s="341">
        <v>16</v>
      </c>
      <c r="AD265" s="342">
        <v>28</v>
      </c>
      <c r="AE265" s="331"/>
      <c r="AF265" s="337"/>
      <c r="AG265" s="343"/>
      <c r="AH265" s="338"/>
      <c r="AI265" s="338"/>
      <c r="AJ265" s="341">
        <v>4</v>
      </c>
      <c r="AK265" s="341">
        <v>16</v>
      </c>
      <c r="AL265" s="342">
        <v>28</v>
      </c>
      <c r="AM265" s="337"/>
      <c r="AN265" s="343"/>
      <c r="AO265" s="338"/>
      <c r="AP265" s="338"/>
      <c r="AQ265" s="341">
        <v>4</v>
      </c>
      <c r="AR265" s="341">
        <v>16</v>
      </c>
      <c r="AS265" s="342">
        <v>28</v>
      </c>
    </row>
    <row r="266" spans="1:45" ht="15" customHeight="1">
      <c r="A266" s="336"/>
      <c r="B266" s="337">
        <v>3</v>
      </c>
      <c r="C266" s="338"/>
      <c r="D266" s="338"/>
      <c r="E266" s="338"/>
      <c r="F266" s="341">
        <v>5</v>
      </c>
      <c r="G266" s="341">
        <v>17</v>
      </c>
      <c r="H266" s="342">
        <v>29</v>
      </c>
      <c r="I266" s="337">
        <v>3</v>
      </c>
      <c r="J266" s="338"/>
      <c r="K266" s="338"/>
      <c r="L266" s="338"/>
      <c r="M266" s="341">
        <v>5</v>
      </c>
      <c r="N266" s="341">
        <v>17</v>
      </c>
      <c r="O266" s="342">
        <v>29</v>
      </c>
      <c r="P266" s="331"/>
      <c r="Q266" s="337">
        <v>3</v>
      </c>
      <c r="R266" s="338"/>
      <c r="S266" s="338"/>
      <c r="T266" s="338"/>
      <c r="U266" s="341">
        <v>5</v>
      </c>
      <c r="V266" s="341">
        <v>17</v>
      </c>
      <c r="W266" s="342">
        <v>29</v>
      </c>
      <c r="X266" s="337">
        <v>3</v>
      </c>
      <c r="Y266" s="338"/>
      <c r="Z266" s="338"/>
      <c r="AA266" s="338"/>
      <c r="AB266" s="341">
        <v>5</v>
      </c>
      <c r="AC266" s="341">
        <v>17</v>
      </c>
      <c r="AD266" s="342">
        <v>29</v>
      </c>
      <c r="AE266" s="331"/>
      <c r="AF266" s="337">
        <v>3</v>
      </c>
      <c r="AG266" s="338"/>
      <c r="AH266" s="338"/>
      <c r="AI266" s="338"/>
      <c r="AJ266" s="341">
        <v>5</v>
      </c>
      <c r="AK266" s="341">
        <v>17</v>
      </c>
      <c r="AL266" s="342">
        <v>29</v>
      </c>
      <c r="AM266" s="337">
        <v>3</v>
      </c>
      <c r="AN266" s="338"/>
      <c r="AO266" s="338"/>
      <c r="AP266" s="338"/>
      <c r="AQ266" s="341">
        <v>5</v>
      </c>
      <c r="AR266" s="341">
        <v>17</v>
      </c>
      <c r="AS266" s="342">
        <v>29</v>
      </c>
    </row>
    <row r="267" spans="1:45" ht="15" customHeight="1">
      <c r="A267" s="336"/>
      <c r="B267" s="337"/>
      <c r="C267" s="343"/>
      <c r="D267" s="338"/>
      <c r="E267" s="338"/>
      <c r="F267" s="341">
        <v>6</v>
      </c>
      <c r="G267" s="341">
        <v>18</v>
      </c>
      <c r="H267" s="342">
        <v>30</v>
      </c>
      <c r="I267" s="337"/>
      <c r="J267" s="343"/>
      <c r="K267" s="338"/>
      <c r="L267" s="338"/>
      <c r="M267" s="341">
        <v>6</v>
      </c>
      <c r="N267" s="341">
        <v>18</v>
      </c>
      <c r="O267" s="342">
        <v>30</v>
      </c>
      <c r="P267" s="331"/>
      <c r="Q267" s="337"/>
      <c r="R267" s="343"/>
      <c r="S267" s="338"/>
      <c r="T267" s="338"/>
      <c r="U267" s="341">
        <v>6</v>
      </c>
      <c r="V267" s="341">
        <v>18</v>
      </c>
      <c r="W267" s="342">
        <v>30</v>
      </c>
      <c r="X267" s="337"/>
      <c r="Y267" s="343"/>
      <c r="Z267" s="338"/>
      <c r="AA267" s="338"/>
      <c r="AB267" s="341">
        <v>6</v>
      </c>
      <c r="AC267" s="341">
        <v>18</v>
      </c>
      <c r="AD267" s="342">
        <v>30</v>
      </c>
      <c r="AE267" s="331"/>
      <c r="AF267" s="337"/>
      <c r="AG267" s="343"/>
      <c r="AH267" s="338"/>
      <c r="AI267" s="338"/>
      <c r="AJ267" s="341">
        <v>6</v>
      </c>
      <c r="AK267" s="341">
        <v>18</v>
      </c>
      <c r="AL267" s="342">
        <v>30</v>
      </c>
      <c r="AM267" s="337"/>
      <c r="AN267" s="343"/>
      <c r="AO267" s="338"/>
      <c r="AP267" s="338"/>
      <c r="AQ267" s="341">
        <v>6</v>
      </c>
      <c r="AR267" s="341">
        <v>18</v>
      </c>
      <c r="AS267" s="342">
        <v>30</v>
      </c>
    </row>
    <row r="268" spans="1:45" ht="15" customHeight="1">
      <c r="A268" s="336"/>
      <c r="B268" s="337">
        <v>4</v>
      </c>
      <c r="C268" s="338"/>
      <c r="D268" s="338"/>
      <c r="E268" s="338"/>
      <c r="F268" s="341">
        <v>7</v>
      </c>
      <c r="G268" s="341">
        <v>19</v>
      </c>
      <c r="H268" s="342">
        <v>31</v>
      </c>
      <c r="I268" s="337">
        <v>4</v>
      </c>
      <c r="J268" s="338"/>
      <c r="K268" s="338"/>
      <c r="L268" s="338"/>
      <c r="M268" s="341">
        <v>7</v>
      </c>
      <c r="N268" s="341">
        <v>19</v>
      </c>
      <c r="O268" s="342">
        <v>31</v>
      </c>
      <c r="P268" s="331"/>
      <c r="Q268" s="337">
        <v>4</v>
      </c>
      <c r="R268" s="338"/>
      <c r="S268" s="338"/>
      <c r="T268" s="338"/>
      <c r="U268" s="341">
        <v>7</v>
      </c>
      <c r="V268" s="341">
        <v>19</v>
      </c>
      <c r="W268" s="342">
        <v>31</v>
      </c>
      <c r="X268" s="337">
        <v>4</v>
      </c>
      <c r="Y268" s="338"/>
      <c r="Z268" s="338"/>
      <c r="AA268" s="338"/>
      <c r="AB268" s="341">
        <v>7</v>
      </c>
      <c r="AC268" s="341">
        <v>19</v>
      </c>
      <c r="AD268" s="342">
        <v>31</v>
      </c>
      <c r="AE268" s="331"/>
      <c r="AF268" s="337">
        <v>4</v>
      </c>
      <c r="AG268" s="338"/>
      <c r="AH268" s="338"/>
      <c r="AI268" s="338"/>
      <c r="AJ268" s="341">
        <v>7</v>
      </c>
      <c r="AK268" s="341">
        <v>19</v>
      </c>
      <c r="AL268" s="342">
        <v>31</v>
      </c>
      <c r="AM268" s="337">
        <v>4</v>
      </c>
      <c r="AN268" s="338"/>
      <c r="AO268" s="338"/>
      <c r="AP268" s="338"/>
      <c r="AQ268" s="341">
        <v>7</v>
      </c>
      <c r="AR268" s="341">
        <v>19</v>
      </c>
      <c r="AS268" s="342">
        <v>31</v>
      </c>
    </row>
    <row r="269" spans="1:45" ht="15" customHeight="1">
      <c r="A269" s="336"/>
      <c r="B269" s="337"/>
      <c r="C269" s="343"/>
      <c r="D269" s="338"/>
      <c r="E269" s="338"/>
      <c r="F269" s="341">
        <v>8</v>
      </c>
      <c r="G269" s="341">
        <v>20</v>
      </c>
      <c r="H269" s="342">
        <v>32</v>
      </c>
      <c r="I269" s="337"/>
      <c r="J269" s="343"/>
      <c r="K269" s="338"/>
      <c r="L269" s="338"/>
      <c r="M269" s="341">
        <v>8</v>
      </c>
      <c r="N269" s="341">
        <v>20</v>
      </c>
      <c r="O269" s="342">
        <v>32</v>
      </c>
      <c r="P269" s="331"/>
      <c r="Q269" s="337"/>
      <c r="R269" s="343"/>
      <c r="S269" s="338"/>
      <c r="T269" s="338"/>
      <c r="U269" s="341">
        <v>8</v>
      </c>
      <c r="V269" s="341">
        <v>20</v>
      </c>
      <c r="W269" s="342">
        <v>32</v>
      </c>
      <c r="X269" s="337"/>
      <c r="Y269" s="343"/>
      <c r="Z269" s="338"/>
      <c r="AA269" s="338"/>
      <c r="AB269" s="341">
        <v>8</v>
      </c>
      <c r="AC269" s="341">
        <v>20</v>
      </c>
      <c r="AD269" s="342">
        <v>32</v>
      </c>
      <c r="AE269" s="331"/>
      <c r="AF269" s="337"/>
      <c r="AG269" s="343"/>
      <c r="AH269" s="338"/>
      <c r="AI269" s="338"/>
      <c r="AJ269" s="341">
        <v>8</v>
      </c>
      <c r="AK269" s="341">
        <v>20</v>
      </c>
      <c r="AL269" s="342">
        <v>32</v>
      </c>
      <c r="AM269" s="337"/>
      <c r="AN269" s="343"/>
      <c r="AO269" s="338"/>
      <c r="AP269" s="338"/>
      <c r="AQ269" s="341">
        <v>8</v>
      </c>
      <c r="AR269" s="341">
        <v>20</v>
      </c>
      <c r="AS269" s="342">
        <v>32</v>
      </c>
    </row>
    <row r="270" spans="1:45" ht="15" customHeight="1">
      <c r="A270" s="336"/>
      <c r="B270" s="337">
        <v>5</v>
      </c>
      <c r="C270" s="338"/>
      <c r="D270" s="338"/>
      <c r="E270" s="338"/>
      <c r="F270" s="341">
        <v>9</v>
      </c>
      <c r="G270" s="341">
        <v>21</v>
      </c>
      <c r="H270" s="342">
        <v>33</v>
      </c>
      <c r="I270" s="337">
        <v>5</v>
      </c>
      <c r="J270" s="338"/>
      <c r="K270" s="338"/>
      <c r="L270" s="338"/>
      <c r="M270" s="341">
        <v>9</v>
      </c>
      <c r="N270" s="341">
        <v>21</v>
      </c>
      <c r="O270" s="342">
        <v>33</v>
      </c>
      <c r="P270" s="331"/>
      <c r="Q270" s="337">
        <v>5</v>
      </c>
      <c r="R270" s="338"/>
      <c r="S270" s="338"/>
      <c r="T270" s="338"/>
      <c r="U270" s="341">
        <v>9</v>
      </c>
      <c r="V270" s="341">
        <v>21</v>
      </c>
      <c r="W270" s="342">
        <v>33</v>
      </c>
      <c r="X270" s="337">
        <v>5</v>
      </c>
      <c r="Y270" s="338"/>
      <c r="Z270" s="338"/>
      <c r="AA270" s="338"/>
      <c r="AB270" s="341">
        <v>9</v>
      </c>
      <c r="AC270" s="341">
        <v>21</v>
      </c>
      <c r="AD270" s="342">
        <v>33</v>
      </c>
      <c r="AE270" s="331"/>
      <c r="AF270" s="337">
        <v>5</v>
      </c>
      <c r="AG270" s="338"/>
      <c r="AH270" s="338"/>
      <c r="AI270" s="338"/>
      <c r="AJ270" s="341">
        <v>9</v>
      </c>
      <c r="AK270" s="341">
        <v>21</v>
      </c>
      <c r="AL270" s="342">
        <v>33</v>
      </c>
      <c r="AM270" s="337">
        <v>5</v>
      </c>
      <c r="AN270" s="338"/>
      <c r="AO270" s="338"/>
      <c r="AP270" s="338"/>
      <c r="AQ270" s="341">
        <v>9</v>
      </c>
      <c r="AR270" s="341">
        <v>21</v>
      </c>
      <c r="AS270" s="342">
        <v>33</v>
      </c>
    </row>
    <row r="271" spans="1:45" ht="15" customHeight="1">
      <c r="A271" s="336"/>
      <c r="B271" s="337"/>
      <c r="C271" s="343"/>
      <c r="D271" s="338"/>
      <c r="E271" s="338"/>
      <c r="F271" s="341">
        <v>10</v>
      </c>
      <c r="G271" s="341">
        <v>22</v>
      </c>
      <c r="H271" s="342">
        <v>34</v>
      </c>
      <c r="I271" s="337"/>
      <c r="J271" s="343"/>
      <c r="K271" s="338"/>
      <c r="L271" s="338"/>
      <c r="M271" s="341">
        <v>10</v>
      </c>
      <c r="N271" s="341">
        <v>22</v>
      </c>
      <c r="O271" s="342">
        <v>34</v>
      </c>
      <c r="P271" s="331"/>
      <c r="Q271" s="337"/>
      <c r="R271" s="343"/>
      <c r="S271" s="338"/>
      <c r="T271" s="338"/>
      <c r="U271" s="341">
        <v>10</v>
      </c>
      <c r="V271" s="341">
        <v>22</v>
      </c>
      <c r="W271" s="342">
        <v>34</v>
      </c>
      <c r="X271" s="337"/>
      <c r="Y271" s="343"/>
      <c r="Z271" s="338"/>
      <c r="AA271" s="338"/>
      <c r="AB271" s="341">
        <v>10</v>
      </c>
      <c r="AC271" s="341">
        <v>22</v>
      </c>
      <c r="AD271" s="342">
        <v>34</v>
      </c>
      <c r="AE271" s="331"/>
      <c r="AF271" s="337"/>
      <c r="AG271" s="343"/>
      <c r="AH271" s="338"/>
      <c r="AI271" s="338"/>
      <c r="AJ271" s="341">
        <v>10</v>
      </c>
      <c r="AK271" s="341">
        <v>22</v>
      </c>
      <c r="AL271" s="342">
        <v>34</v>
      </c>
      <c r="AM271" s="337"/>
      <c r="AN271" s="343"/>
      <c r="AO271" s="338"/>
      <c r="AP271" s="338"/>
      <c r="AQ271" s="341">
        <v>10</v>
      </c>
      <c r="AR271" s="341">
        <v>22</v>
      </c>
      <c r="AS271" s="342">
        <v>34</v>
      </c>
    </row>
    <row r="272" spans="1:45" ht="15" customHeight="1">
      <c r="A272" s="336"/>
      <c r="B272" s="337">
        <v>6</v>
      </c>
      <c r="C272" s="338"/>
      <c r="D272" s="338"/>
      <c r="E272" s="338"/>
      <c r="F272" s="341">
        <v>11</v>
      </c>
      <c r="G272" s="341">
        <v>23</v>
      </c>
      <c r="H272" s="342">
        <v>35</v>
      </c>
      <c r="I272" s="337">
        <v>6</v>
      </c>
      <c r="J272" s="338"/>
      <c r="K272" s="338"/>
      <c r="L272" s="338"/>
      <c r="M272" s="341">
        <v>11</v>
      </c>
      <c r="N272" s="341">
        <v>23</v>
      </c>
      <c r="O272" s="342">
        <v>35</v>
      </c>
      <c r="P272" s="331"/>
      <c r="Q272" s="337">
        <v>6</v>
      </c>
      <c r="R272" s="338"/>
      <c r="S272" s="338"/>
      <c r="T272" s="338"/>
      <c r="U272" s="341">
        <v>11</v>
      </c>
      <c r="V272" s="341">
        <v>23</v>
      </c>
      <c r="W272" s="342">
        <v>35</v>
      </c>
      <c r="X272" s="337">
        <v>6</v>
      </c>
      <c r="Y272" s="338"/>
      <c r="Z272" s="338"/>
      <c r="AA272" s="338"/>
      <c r="AB272" s="341">
        <v>11</v>
      </c>
      <c r="AC272" s="341">
        <v>23</v>
      </c>
      <c r="AD272" s="342">
        <v>35</v>
      </c>
      <c r="AE272" s="331"/>
      <c r="AF272" s="337">
        <v>6</v>
      </c>
      <c r="AG272" s="338"/>
      <c r="AH272" s="338"/>
      <c r="AI272" s="338"/>
      <c r="AJ272" s="341">
        <v>11</v>
      </c>
      <c r="AK272" s="341">
        <v>23</v>
      </c>
      <c r="AL272" s="342">
        <v>35</v>
      </c>
      <c r="AM272" s="337">
        <v>6</v>
      </c>
      <c r="AN272" s="338"/>
      <c r="AO272" s="338"/>
      <c r="AP272" s="338"/>
      <c r="AQ272" s="341">
        <v>11</v>
      </c>
      <c r="AR272" s="341">
        <v>23</v>
      </c>
      <c r="AS272" s="342">
        <v>35</v>
      </c>
    </row>
    <row r="273" spans="1:45" ht="15" customHeight="1">
      <c r="A273" s="336"/>
      <c r="B273" s="337"/>
      <c r="C273" s="343"/>
      <c r="D273" s="338"/>
      <c r="E273" s="338"/>
      <c r="F273" s="344">
        <v>12</v>
      </c>
      <c r="G273" s="344">
        <v>24</v>
      </c>
      <c r="H273" s="345">
        <v>36</v>
      </c>
      <c r="I273" s="337"/>
      <c r="J273" s="343"/>
      <c r="K273" s="338"/>
      <c r="L273" s="338"/>
      <c r="M273" s="344">
        <v>12</v>
      </c>
      <c r="N273" s="344">
        <v>24</v>
      </c>
      <c r="O273" s="345">
        <v>36</v>
      </c>
      <c r="P273" s="331"/>
      <c r="Q273" s="337"/>
      <c r="R273" s="343"/>
      <c r="S273" s="338"/>
      <c r="T273" s="338"/>
      <c r="U273" s="344">
        <v>12</v>
      </c>
      <c r="V273" s="344">
        <v>24</v>
      </c>
      <c r="W273" s="345">
        <v>36</v>
      </c>
      <c r="X273" s="337"/>
      <c r="Y273" s="343"/>
      <c r="Z273" s="338"/>
      <c r="AA273" s="338"/>
      <c r="AB273" s="344">
        <v>12</v>
      </c>
      <c r="AC273" s="344">
        <v>24</v>
      </c>
      <c r="AD273" s="345">
        <v>36</v>
      </c>
      <c r="AE273" s="331"/>
      <c r="AF273" s="337"/>
      <c r="AG273" s="343"/>
      <c r="AH273" s="338"/>
      <c r="AI273" s="338"/>
      <c r="AJ273" s="344">
        <v>12</v>
      </c>
      <c r="AK273" s="344">
        <v>24</v>
      </c>
      <c r="AL273" s="345">
        <v>36</v>
      </c>
      <c r="AM273" s="337"/>
      <c r="AN273" s="343"/>
      <c r="AO273" s="338"/>
      <c r="AP273" s="338"/>
      <c r="AQ273" s="344">
        <v>12</v>
      </c>
      <c r="AR273" s="344">
        <v>24</v>
      </c>
      <c r="AS273" s="345">
        <v>36</v>
      </c>
    </row>
    <row r="274" spans="1:45" ht="22.5" customHeight="1">
      <c r="A274" s="331"/>
      <c r="B274" s="346" t="s">
        <v>90</v>
      </c>
      <c r="C274" s="346"/>
      <c r="D274" s="347" t="s">
        <v>91</v>
      </c>
      <c r="E274" s="347"/>
      <c r="F274" s="348"/>
      <c r="G274" s="348"/>
      <c r="H274" s="348"/>
      <c r="I274" s="346" t="s">
        <v>90</v>
      </c>
      <c r="J274" s="346"/>
      <c r="K274" s="347" t="s">
        <v>91</v>
      </c>
      <c r="L274" s="347"/>
      <c r="M274" s="348"/>
      <c r="N274" s="348"/>
      <c r="O274" s="348"/>
      <c r="P274" s="349"/>
      <c r="Q274" s="346" t="s">
        <v>90</v>
      </c>
      <c r="R274" s="346"/>
      <c r="S274" s="347" t="s">
        <v>91</v>
      </c>
      <c r="T274" s="347"/>
      <c r="U274" s="348"/>
      <c r="V274" s="348"/>
      <c r="W274" s="348"/>
      <c r="X274" s="346" t="s">
        <v>90</v>
      </c>
      <c r="Y274" s="346"/>
      <c r="Z274" s="347" t="s">
        <v>91</v>
      </c>
      <c r="AA274" s="347"/>
      <c r="AB274" s="348"/>
      <c r="AC274" s="348"/>
      <c r="AD274" s="348"/>
      <c r="AE274" s="349"/>
      <c r="AF274" s="346" t="s">
        <v>90</v>
      </c>
      <c r="AG274" s="346"/>
      <c r="AH274" s="347" t="s">
        <v>91</v>
      </c>
      <c r="AI274" s="347"/>
      <c r="AJ274" s="348"/>
      <c r="AK274" s="348"/>
      <c r="AL274" s="348"/>
      <c r="AM274" s="346" t="s">
        <v>90</v>
      </c>
      <c r="AN274" s="346"/>
      <c r="AO274" s="347" t="s">
        <v>91</v>
      </c>
      <c r="AP274" s="347"/>
      <c r="AQ274" s="350"/>
      <c r="AR274" s="350"/>
      <c r="AS274" s="350"/>
    </row>
    <row r="275" spans="1:45" ht="7.5" customHeight="1">
      <c r="A275" s="331"/>
      <c r="B275" s="331"/>
      <c r="C275" s="331"/>
      <c r="D275" s="331"/>
      <c r="E275" s="331"/>
      <c r="F275" s="331"/>
      <c r="G275" s="331"/>
      <c r="H275" s="331"/>
      <c r="I275" s="331"/>
      <c r="J275" s="331"/>
      <c r="K275" s="331"/>
      <c r="L275" s="331"/>
      <c r="M275" s="331"/>
      <c r="N275" s="331"/>
      <c r="O275" s="331"/>
      <c r="P275" s="331"/>
      <c r="Q275" s="331"/>
      <c r="R275" s="331"/>
      <c r="S275" s="331"/>
      <c r="T275" s="331"/>
      <c r="U275" s="331"/>
      <c r="V275" s="331"/>
      <c r="W275" s="331"/>
      <c r="X275" s="331"/>
      <c r="Y275" s="331"/>
      <c r="Z275" s="331"/>
      <c r="AA275" s="331"/>
      <c r="AB275" s="331"/>
      <c r="AC275" s="331"/>
      <c r="AD275" s="331"/>
      <c r="AE275" s="331"/>
      <c r="AF275" s="331"/>
      <c r="AG275" s="331"/>
      <c r="AH275" s="331"/>
      <c r="AI275" s="331"/>
      <c r="AJ275" s="331"/>
      <c r="AK275" s="331"/>
      <c r="AL275" s="331"/>
      <c r="AM275" s="331"/>
      <c r="AN275" s="331"/>
      <c r="AO275" s="331"/>
      <c r="AP275" s="331"/>
      <c r="AQ275" s="331"/>
      <c r="AR275" s="331"/>
      <c r="AS275" s="331"/>
    </row>
    <row r="276" spans="1:45" ht="15" customHeight="1">
      <c r="A276" s="351" t="s">
        <v>139</v>
      </c>
      <c r="B276" s="352"/>
      <c r="C276" s="352"/>
      <c r="D276" s="352"/>
      <c r="E276" s="352"/>
      <c r="F276" s="353" t="s">
        <v>96</v>
      </c>
      <c r="G276" s="353"/>
      <c r="H276" s="353" t="s">
        <v>48</v>
      </c>
      <c r="I276" s="353" t="s">
        <v>97</v>
      </c>
      <c r="J276" s="353"/>
      <c r="K276" s="321"/>
      <c r="L276" s="354" t="s">
        <v>140</v>
      </c>
      <c r="M276" s="354"/>
      <c r="N276" s="354"/>
      <c r="O276" s="354"/>
      <c r="P276" s="354"/>
      <c r="Q276" s="355"/>
      <c r="R276" s="355"/>
      <c r="S276" s="355"/>
      <c r="T276" s="355"/>
      <c r="U276" s="355"/>
      <c r="V276" s="355"/>
      <c r="W276" s="355"/>
      <c r="X276" s="355"/>
      <c r="Y276" s="355"/>
      <c r="Z276" s="355"/>
      <c r="AA276" s="355"/>
      <c r="AB276" s="355"/>
      <c r="AC276" s="355"/>
      <c r="AD276" s="355"/>
      <c r="AE276" s="355"/>
      <c r="AF276" s="355"/>
      <c r="AG276" s="355"/>
      <c r="AH276" s="355"/>
      <c r="AI276" s="355"/>
      <c r="AJ276" s="355"/>
      <c r="AK276" s="355"/>
      <c r="AL276" s="355"/>
      <c r="AM276" s="355"/>
      <c r="AN276" s="355"/>
      <c r="AO276" s="326" t="s">
        <v>48</v>
      </c>
      <c r="AP276" s="326"/>
      <c r="AQ276" s="326"/>
      <c r="AR276" s="326"/>
      <c r="AS276" s="326"/>
    </row>
    <row r="277" spans="1:45" ht="16.5" customHeight="1">
      <c r="A277" s="352"/>
      <c r="B277" s="357" t="s">
        <v>141</v>
      </c>
      <c r="C277" s="357"/>
      <c r="D277" s="357"/>
      <c r="E277" s="357"/>
      <c r="F277" s="358"/>
      <c r="G277" s="358"/>
      <c r="H277" s="359" t="s">
        <v>48</v>
      </c>
      <c r="I277" s="358"/>
      <c r="J277" s="358"/>
      <c r="K277" s="360"/>
      <c r="L277" s="354"/>
      <c r="M277" s="354"/>
      <c r="N277" s="354"/>
      <c r="O277" s="354"/>
      <c r="P277" s="354"/>
      <c r="Q277" s="355"/>
      <c r="R277" s="355"/>
      <c r="S277" s="355"/>
      <c r="T277" s="355"/>
      <c r="U277" s="355"/>
      <c r="V277" s="355"/>
      <c r="W277" s="355"/>
      <c r="X277" s="355"/>
      <c r="Y277" s="355"/>
      <c r="Z277" s="355"/>
      <c r="AA277" s="355"/>
      <c r="AB277" s="355"/>
      <c r="AC277" s="355"/>
      <c r="AD277" s="355"/>
      <c r="AE277" s="355"/>
      <c r="AF277" s="355"/>
      <c r="AG277" s="355"/>
      <c r="AH277" s="355"/>
      <c r="AI277" s="355"/>
      <c r="AJ277" s="355"/>
      <c r="AK277" s="355"/>
      <c r="AL277" s="355"/>
      <c r="AM277" s="355"/>
      <c r="AN277" s="355"/>
      <c r="AO277" s="326"/>
      <c r="AP277" s="326"/>
      <c r="AQ277" s="326"/>
      <c r="AR277" s="326"/>
      <c r="AS277" s="326"/>
    </row>
    <row r="278" spans="1:45" ht="15.75" customHeight="1">
      <c r="A278" s="352"/>
      <c r="B278" s="357" t="s">
        <v>142</v>
      </c>
      <c r="C278" s="357"/>
      <c r="D278" s="357"/>
      <c r="E278" s="357"/>
      <c r="F278" s="358"/>
      <c r="G278" s="358"/>
      <c r="H278" s="359" t="s">
        <v>48</v>
      </c>
      <c r="I278" s="358"/>
      <c r="J278" s="358"/>
      <c r="K278" s="360"/>
      <c r="L278" s="361" t="s">
        <v>143</v>
      </c>
      <c r="M278" s="361"/>
      <c r="N278" s="361"/>
      <c r="O278" s="361"/>
      <c r="P278" s="361"/>
      <c r="Q278" s="361"/>
      <c r="R278" s="361"/>
      <c r="S278" s="361"/>
      <c r="T278" s="361"/>
      <c r="U278" s="361"/>
      <c r="V278" s="361"/>
      <c r="W278" s="361" t="s">
        <v>144</v>
      </c>
      <c r="X278" s="361"/>
      <c r="Y278" s="361"/>
      <c r="Z278" s="361"/>
      <c r="AA278" s="361"/>
      <c r="AB278" s="361"/>
      <c r="AC278" s="361"/>
      <c r="AD278" s="361"/>
      <c r="AE278" s="361"/>
      <c r="AF278" s="361"/>
      <c r="AG278" s="361"/>
      <c r="AH278" s="362"/>
      <c r="AI278" s="361" t="s">
        <v>145</v>
      </c>
      <c r="AJ278" s="361"/>
      <c r="AK278" s="361"/>
      <c r="AL278" s="361"/>
      <c r="AM278" s="361"/>
      <c r="AN278" s="361"/>
      <c r="AO278" s="361"/>
      <c r="AP278" s="361"/>
      <c r="AQ278" s="361"/>
      <c r="AR278" s="361"/>
      <c r="AS278" s="361"/>
    </row>
    <row r="279" spans="1:45" ht="15.75" customHeight="1">
      <c r="A279" s="352"/>
      <c r="B279" s="357" t="s">
        <v>146</v>
      </c>
      <c r="C279" s="357"/>
      <c r="D279" s="357"/>
      <c r="E279" s="357"/>
      <c r="F279" s="363"/>
      <c r="G279" s="363"/>
      <c r="H279" s="364" t="s">
        <v>48</v>
      </c>
      <c r="I279" s="363"/>
      <c r="J279" s="363"/>
      <c r="K279" s="321"/>
      <c r="L279" s="365"/>
      <c r="M279" s="365"/>
      <c r="N279" s="365"/>
      <c r="O279" s="365"/>
      <c r="P279" s="365"/>
      <c r="Q279" s="365"/>
      <c r="R279" s="365"/>
      <c r="S279" s="365"/>
      <c r="T279" s="365"/>
      <c r="U279" s="365"/>
      <c r="V279" s="365"/>
      <c r="W279" s="365"/>
      <c r="X279" s="365"/>
      <c r="Y279" s="365"/>
      <c r="Z279" s="365"/>
      <c r="AA279" s="365"/>
      <c r="AB279" s="365"/>
      <c r="AC279" s="365"/>
      <c r="AD279" s="365"/>
      <c r="AE279" s="365"/>
      <c r="AF279" s="365"/>
      <c r="AG279" s="365"/>
      <c r="AH279" s="366"/>
      <c r="AI279" s="365"/>
      <c r="AJ279" s="365"/>
      <c r="AK279" s="365"/>
      <c r="AL279" s="365"/>
      <c r="AM279" s="365"/>
      <c r="AN279" s="365"/>
      <c r="AO279" s="365"/>
      <c r="AP279" s="365"/>
      <c r="AQ279" s="365"/>
      <c r="AR279" s="365"/>
      <c r="AS279" s="365"/>
    </row>
    <row r="280" spans="1:45" ht="15.75" customHeight="1">
      <c r="A280" s="357" t="s">
        <v>40</v>
      </c>
      <c r="B280" s="357"/>
      <c r="C280" s="357"/>
      <c r="D280" s="357"/>
      <c r="E280" s="357"/>
      <c r="F280" s="358"/>
      <c r="G280" s="358"/>
      <c r="H280" s="359" t="s">
        <v>48</v>
      </c>
      <c r="I280" s="358"/>
      <c r="J280" s="358"/>
      <c r="K280" s="321"/>
      <c r="L280" s="365"/>
      <c r="M280" s="365"/>
      <c r="N280" s="365"/>
      <c r="O280" s="365"/>
      <c r="P280" s="365"/>
      <c r="Q280" s="365"/>
      <c r="R280" s="365"/>
      <c r="S280" s="365"/>
      <c r="T280" s="365"/>
      <c r="U280" s="365"/>
      <c r="V280" s="365"/>
      <c r="W280" s="365"/>
      <c r="X280" s="365"/>
      <c r="Y280" s="365"/>
      <c r="Z280" s="365"/>
      <c r="AA280" s="365"/>
      <c r="AB280" s="365"/>
      <c r="AC280" s="365"/>
      <c r="AD280" s="365"/>
      <c r="AE280" s="365"/>
      <c r="AF280" s="365"/>
      <c r="AG280" s="365"/>
      <c r="AH280" s="366"/>
      <c r="AI280" s="365"/>
      <c r="AJ280" s="365"/>
      <c r="AK280" s="365"/>
      <c r="AL280" s="365"/>
      <c r="AM280" s="365"/>
      <c r="AN280" s="365"/>
      <c r="AO280" s="365"/>
      <c r="AP280" s="365"/>
      <c r="AQ280" s="365"/>
      <c r="AR280" s="365"/>
      <c r="AS280" s="365"/>
    </row>
    <row r="281" spans="1:45" ht="15.75" customHeight="1">
      <c r="A281" s="315" t="s">
        <v>132</v>
      </c>
      <c r="B281" s="316"/>
      <c r="C281" s="317"/>
      <c r="D281" s="318" t="str">
        <f>'(7) vstupní data'!$H$24</f>
        <v>Český pohár          25.- 26.2014         starší žákyně</v>
      </c>
      <c r="E281" s="319"/>
      <c r="F281" s="319"/>
      <c r="G281" s="319"/>
      <c r="H281" s="319"/>
      <c r="I281" s="319"/>
      <c r="J281" s="319"/>
      <c r="K281" s="319"/>
      <c r="L281" s="319"/>
      <c r="M281" s="319"/>
      <c r="N281" s="319"/>
      <c r="O281" s="319"/>
      <c r="P281" s="319"/>
      <c r="Q281" s="319"/>
      <c r="R281" s="319"/>
      <c r="S281" s="319"/>
      <c r="T281" s="319"/>
      <c r="U281" s="319"/>
      <c r="V281" s="319"/>
      <c r="W281" s="319"/>
      <c r="X281" s="319"/>
      <c r="Y281" s="319"/>
      <c r="Z281" s="319"/>
      <c r="AA281" s="319"/>
      <c r="AB281" s="319"/>
      <c r="AC281" s="319"/>
      <c r="AD281" s="319"/>
      <c r="AE281" s="319"/>
      <c r="AF281" s="320"/>
      <c r="AG281" s="321"/>
      <c r="AH281" s="321"/>
      <c r="AI281" s="321"/>
      <c r="AJ281" s="321"/>
      <c r="AK281" s="321"/>
      <c r="AL281" s="318" t="s">
        <v>133</v>
      </c>
      <c r="AM281" s="318"/>
      <c r="AN281" s="322" t="str">
        <f>'(7) vstupní data'!$B$11</f>
        <v>3.skupina</v>
      </c>
      <c r="AO281" s="322"/>
      <c r="AP281" s="322"/>
      <c r="AQ281" s="322"/>
      <c r="AR281" s="322"/>
      <c r="AS281" s="322"/>
    </row>
    <row r="282" spans="1:45" ht="16.5" customHeight="1">
      <c r="A282" s="315" t="s">
        <v>134</v>
      </c>
      <c r="B282" s="316"/>
      <c r="C282" s="317"/>
      <c r="D282" s="318" t="str">
        <f>CONCATENATE('(7) vstupní data'!$B$1,", ",'(7) vstupní data'!$B$3)</f>
        <v>TJ Orion Praha, ZŠ Mráčkova 3090 Praha 12</v>
      </c>
      <c r="E282" s="319"/>
      <c r="F282" s="319"/>
      <c r="G282" s="319"/>
      <c r="H282" s="319"/>
      <c r="I282" s="319"/>
      <c r="J282" s="319"/>
      <c r="K282" s="319"/>
      <c r="L282" s="319"/>
      <c r="M282" s="319"/>
      <c r="N282" s="319"/>
      <c r="O282" s="319"/>
      <c r="P282" s="319"/>
      <c r="Q282" s="319"/>
      <c r="R282" s="319"/>
      <c r="S282" s="319"/>
      <c r="T282" s="319"/>
      <c r="U282" s="319"/>
      <c r="V282" s="319"/>
      <c r="W282" s="319"/>
      <c r="X282" s="319"/>
      <c r="Y282" s="319"/>
      <c r="Z282" s="319"/>
      <c r="AA282" s="319"/>
      <c r="AB282" s="319"/>
      <c r="AC282" s="319"/>
      <c r="AD282" s="319"/>
      <c r="AE282" s="319"/>
      <c r="AF282" s="320"/>
      <c r="AG282" s="321"/>
      <c r="AH282" s="321"/>
      <c r="AI282" s="321"/>
      <c r="AJ282" s="321"/>
      <c r="AK282" s="321"/>
      <c r="AL282" s="321"/>
      <c r="AM282" s="321"/>
      <c r="AN282" s="321"/>
      <c r="AO282" s="321"/>
      <c r="AP282" s="321"/>
      <c r="AQ282" s="321"/>
      <c r="AR282" s="321"/>
      <c r="AS282" s="321"/>
    </row>
    <row r="283" spans="1:45" ht="15.75" customHeight="1">
      <c r="A283" s="323"/>
      <c r="B283" s="323"/>
      <c r="C283" s="324"/>
      <c r="D283" s="324"/>
      <c r="E283" s="324"/>
      <c r="F283" s="324"/>
      <c r="G283" s="324"/>
      <c r="H283" s="324"/>
      <c r="I283" s="324"/>
      <c r="J283" s="324"/>
      <c r="K283" s="324"/>
      <c r="L283" s="324"/>
      <c r="M283" s="324"/>
      <c r="N283" s="324"/>
      <c r="O283" s="324"/>
      <c r="P283" s="324"/>
      <c r="Q283" s="324"/>
      <c r="R283" s="324"/>
      <c r="S283" s="324"/>
      <c r="T283" s="324"/>
      <c r="U283" s="324"/>
      <c r="V283" s="324"/>
      <c r="W283" s="324"/>
      <c r="X283" s="324"/>
      <c r="Y283" s="324"/>
      <c r="Z283" s="324"/>
      <c r="AA283" s="324"/>
      <c r="AB283" s="324"/>
      <c r="AC283" s="324"/>
      <c r="AD283" s="324"/>
      <c r="AE283" s="324"/>
      <c r="AF283" s="321"/>
      <c r="AG283" s="321"/>
      <c r="AH283" s="321"/>
      <c r="AI283" s="321"/>
      <c r="AJ283" s="321"/>
      <c r="AK283" s="321"/>
      <c r="AL283" s="321"/>
      <c r="AM283" s="321"/>
      <c r="AN283" s="325" t="s">
        <v>135</v>
      </c>
      <c r="AO283" s="325"/>
      <c r="AP283" s="325"/>
      <c r="AQ283" s="325"/>
      <c r="AR283" s="326">
        <v>11</v>
      </c>
      <c r="AS283" s="326"/>
    </row>
    <row r="284" spans="1:45" ht="16.5" customHeight="1">
      <c r="A284" s="327" t="s">
        <v>136</v>
      </c>
      <c r="B284" s="327"/>
      <c r="C284" s="327"/>
      <c r="D284" s="327"/>
      <c r="E284" s="327"/>
      <c r="F284" s="328" t="s">
        <v>137</v>
      </c>
      <c r="G284" s="328"/>
      <c r="H284" s="329" t="str">
        <f>VLOOKUP(AR283,'(7) vstupní data'!$H$2:$P$29,2,0)</f>
        <v>SK Kometa B</v>
      </c>
      <c r="I284" s="329"/>
      <c r="J284" s="329"/>
      <c r="K284" s="329"/>
      <c r="L284" s="329"/>
      <c r="M284" s="329"/>
      <c r="N284" s="329"/>
      <c r="O284" s="329"/>
      <c r="P284" s="329"/>
      <c r="Q284" s="329"/>
      <c r="R284" s="329"/>
      <c r="S284" s="329"/>
      <c r="T284" s="329"/>
      <c r="U284" s="329"/>
      <c r="V284" s="329"/>
      <c r="W284" s="330" t="s">
        <v>138</v>
      </c>
      <c r="X284" s="330"/>
      <c r="Y284" s="329" t="str">
        <f>VLOOKUP(AR283,'(7) vstupní data'!$H$2:$P$29,6,0)</f>
        <v>TJ Kralupy</v>
      </c>
      <c r="Z284" s="329"/>
      <c r="AA284" s="329"/>
      <c r="AB284" s="329"/>
      <c r="AC284" s="329"/>
      <c r="AD284" s="329"/>
      <c r="AE284" s="329"/>
      <c r="AF284" s="329"/>
      <c r="AG284" s="329"/>
      <c r="AH284" s="329"/>
      <c r="AI284" s="329"/>
      <c r="AJ284" s="329"/>
      <c r="AK284" s="329"/>
      <c r="AL284" s="329"/>
      <c r="AM284" s="329"/>
      <c r="AN284" s="325"/>
      <c r="AO284" s="325"/>
      <c r="AP284" s="325"/>
      <c r="AQ284" s="325"/>
      <c r="AR284" s="326"/>
      <c r="AS284" s="326"/>
    </row>
    <row r="285" spans="1:45" ht="7.5" customHeight="1">
      <c r="A285" s="331"/>
      <c r="B285" s="331"/>
      <c r="C285" s="331"/>
      <c r="D285" s="331"/>
      <c r="E285" s="331"/>
      <c r="F285" s="331"/>
      <c r="G285" s="331"/>
      <c r="H285" s="331"/>
      <c r="I285" s="331"/>
      <c r="J285" s="331"/>
      <c r="K285" s="331"/>
      <c r="L285" s="331"/>
      <c r="M285" s="331"/>
      <c r="N285" s="331"/>
      <c r="O285" s="331"/>
      <c r="P285" s="331"/>
      <c r="Q285" s="331"/>
      <c r="R285" s="331"/>
      <c r="S285" s="331"/>
      <c r="T285" s="331"/>
      <c r="U285" s="331"/>
      <c r="V285" s="331"/>
      <c r="W285" s="331"/>
      <c r="X285" s="331"/>
      <c r="Y285" s="331"/>
      <c r="Z285" s="331"/>
      <c r="AA285" s="331"/>
      <c r="AB285" s="331"/>
      <c r="AC285" s="331"/>
      <c r="AD285" s="331"/>
      <c r="AE285" s="331"/>
      <c r="AF285" s="331"/>
      <c r="AG285" s="331"/>
      <c r="AH285" s="331"/>
      <c r="AI285" s="331"/>
      <c r="AJ285" s="331"/>
      <c r="AK285" s="331"/>
      <c r="AL285" s="331"/>
      <c r="AM285" s="331"/>
      <c r="AN285" s="331"/>
      <c r="AO285" s="331"/>
      <c r="AP285" s="331"/>
      <c r="AQ285" s="331"/>
      <c r="AR285" s="331"/>
      <c r="AS285" s="331"/>
    </row>
    <row r="286" spans="1:45" ht="15.75" customHeight="1">
      <c r="A286" s="331"/>
      <c r="B286" s="332" t="s">
        <v>79</v>
      </c>
      <c r="C286" s="332"/>
      <c r="D286" s="332"/>
      <c r="E286" s="332"/>
      <c r="F286" s="332"/>
      <c r="G286" s="332"/>
      <c r="H286" s="332"/>
      <c r="I286" s="332"/>
      <c r="J286" s="332"/>
      <c r="K286" s="332"/>
      <c r="L286" s="332"/>
      <c r="M286" s="332"/>
      <c r="N286" s="332"/>
      <c r="O286" s="332"/>
      <c r="P286" s="331"/>
      <c r="Q286" s="332" t="s">
        <v>80</v>
      </c>
      <c r="R286" s="332"/>
      <c r="S286" s="332"/>
      <c r="T286" s="332"/>
      <c r="U286" s="332"/>
      <c r="V286" s="332"/>
      <c r="W286" s="332"/>
      <c r="X286" s="332"/>
      <c r="Y286" s="332"/>
      <c r="Z286" s="332"/>
      <c r="AA286" s="332"/>
      <c r="AB286" s="332"/>
      <c r="AC286" s="332"/>
      <c r="AD286" s="332"/>
      <c r="AE286" s="331"/>
      <c r="AF286" s="332" t="s">
        <v>81</v>
      </c>
      <c r="AG286" s="332"/>
      <c r="AH286" s="332"/>
      <c r="AI286" s="332"/>
      <c r="AJ286" s="332"/>
      <c r="AK286" s="332"/>
      <c r="AL286" s="332"/>
      <c r="AM286" s="332"/>
      <c r="AN286" s="332"/>
      <c r="AO286" s="332"/>
      <c r="AP286" s="332"/>
      <c r="AQ286" s="332"/>
      <c r="AR286" s="332"/>
      <c r="AS286" s="332"/>
    </row>
    <row r="287" spans="1:45" ht="15" customHeight="1">
      <c r="A287" s="333"/>
      <c r="B287" s="334" t="s">
        <v>84</v>
      </c>
      <c r="C287" s="334"/>
      <c r="D287" s="334"/>
      <c r="E287" s="334"/>
      <c r="F287" s="334"/>
      <c r="G287" s="334"/>
      <c r="H287" s="334"/>
      <c r="I287" s="334" t="s">
        <v>85</v>
      </c>
      <c r="J287" s="334"/>
      <c r="K287" s="334"/>
      <c r="L287" s="334"/>
      <c r="M287" s="334"/>
      <c r="N287" s="334"/>
      <c r="O287" s="334"/>
      <c r="P287" s="331"/>
      <c r="Q287" s="334" t="s">
        <v>84</v>
      </c>
      <c r="R287" s="334"/>
      <c r="S287" s="334"/>
      <c r="T287" s="334"/>
      <c r="U287" s="334"/>
      <c r="V287" s="334"/>
      <c r="W287" s="334"/>
      <c r="X287" s="334" t="s">
        <v>85</v>
      </c>
      <c r="Y287" s="334"/>
      <c r="Z287" s="334"/>
      <c r="AA287" s="334"/>
      <c r="AB287" s="334"/>
      <c r="AC287" s="334"/>
      <c r="AD287" s="334"/>
      <c r="AE287" s="331"/>
      <c r="AF287" s="334" t="s">
        <v>84</v>
      </c>
      <c r="AG287" s="334"/>
      <c r="AH287" s="334"/>
      <c r="AI287" s="334"/>
      <c r="AJ287" s="334"/>
      <c r="AK287" s="334"/>
      <c r="AL287" s="334"/>
      <c r="AM287" s="334" t="s">
        <v>85</v>
      </c>
      <c r="AN287" s="334"/>
      <c r="AO287" s="334"/>
      <c r="AP287" s="334"/>
      <c r="AQ287" s="334"/>
      <c r="AR287" s="334"/>
      <c r="AS287" s="334"/>
    </row>
    <row r="288" spans="1:45" ht="15" customHeight="1">
      <c r="A288" s="333"/>
      <c r="B288" s="335" t="s">
        <v>86</v>
      </c>
      <c r="C288" s="335"/>
      <c r="D288" s="335"/>
      <c r="E288" s="335"/>
      <c r="F288" s="335"/>
      <c r="G288" s="335"/>
      <c r="H288" s="335"/>
      <c r="I288" s="335" t="s">
        <v>86</v>
      </c>
      <c r="J288" s="335"/>
      <c r="K288" s="335"/>
      <c r="L288" s="335"/>
      <c r="M288" s="335"/>
      <c r="N288" s="335"/>
      <c r="O288" s="335"/>
      <c r="P288" s="331"/>
      <c r="Q288" s="335" t="s">
        <v>86</v>
      </c>
      <c r="R288" s="335"/>
      <c r="S288" s="335"/>
      <c r="T288" s="335"/>
      <c r="U288" s="335"/>
      <c r="V288" s="335"/>
      <c r="W288" s="335"/>
      <c r="X288" s="335" t="s">
        <v>86</v>
      </c>
      <c r="Y288" s="335"/>
      <c r="Z288" s="335"/>
      <c r="AA288" s="335"/>
      <c r="AB288" s="335"/>
      <c r="AC288" s="335"/>
      <c r="AD288" s="335"/>
      <c r="AE288" s="331"/>
      <c r="AF288" s="335" t="s">
        <v>86</v>
      </c>
      <c r="AG288" s="335"/>
      <c r="AH288" s="335"/>
      <c r="AI288" s="335"/>
      <c r="AJ288" s="335"/>
      <c r="AK288" s="335"/>
      <c r="AL288" s="335"/>
      <c r="AM288" s="335" t="s">
        <v>86</v>
      </c>
      <c r="AN288" s="335"/>
      <c r="AO288" s="335"/>
      <c r="AP288" s="335"/>
      <c r="AQ288" s="335"/>
      <c r="AR288" s="335"/>
      <c r="AS288" s="335"/>
    </row>
    <row r="289" spans="1:45" ht="15" customHeight="1">
      <c r="A289" s="336" t="s">
        <v>87</v>
      </c>
      <c r="B289" s="337">
        <v>1</v>
      </c>
      <c r="C289" s="338"/>
      <c r="D289" s="338"/>
      <c r="E289" s="338"/>
      <c r="F289" s="339">
        <v>1</v>
      </c>
      <c r="G289" s="339">
        <v>13</v>
      </c>
      <c r="H289" s="340">
        <v>25</v>
      </c>
      <c r="I289" s="337">
        <v>1</v>
      </c>
      <c r="J289" s="338"/>
      <c r="K289" s="338"/>
      <c r="L289" s="338"/>
      <c r="M289" s="339">
        <v>1</v>
      </c>
      <c r="N289" s="339">
        <v>13</v>
      </c>
      <c r="O289" s="340">
        <v>25</v>
      </c>
      <c r="P289" s="331"/>
      <c r="Q289" s="337">
        <v>1</v>
      </c>
      <c r="R289" s="338"/>
      <c r="S289" s="338"/>
      <c r="T289" s="338"/>
      <c r="U289" s="339">
        <v>1</v>
      </c>
      <c r="V289" s="339">
        <v>13</v>
      </c>
      <c r="W289" s="340">
        <v>25</v>
      </c>
      <c r="X289" s="337">
        <v>1</v>
      </c>
      <c r="Y289" s="338"/>
      <c r="Z289" s="338"/>
      <c r="AA289" s="338"/>
      <c r="AB289" s="339">
        <v>1</v>
      </c>
      <c r="AC289" s="339">
        <v>13</v>
      </c>
      <c r="AD289" s="340">
        <v>25</v>
      </c>
      <c r="AE289" s="331"/>
      <c r="AF289" s="337">
        <v>1</v>
      </c>
      <c r="AG289" s="338"/>
      <c r="AH289" s="338"/>
      <c r="AI289" s="338"/>
      <c r="AJ289" s="339">
        <v>1</v>
      </c>
      <c r="AK289" s="339">
        <v>13</v>
      </c>
      <c r="AL289" s="340">
        <v>25</v>
      </c>
      <c r="AM289" s="337">
        <v>1</v>
      </c>
      <c r="AN289" s="338"/>
      <c r="AO289" s="338"/>
      <c r="AP289" s="338"/>
      <c r="AQ289" s="339">
        <v>1</v>
      </c>
      <c r="AR289" s="339">
        <v>13</v>
      </c>
      <c r="AS289" s="340">
        <v>25</v>
      </c>
    </row>
    <row r="290" spans="1:45" ht="15" customHeight="1">
      <c r="A290" s="336"/>
      <c r="B290" s="337"/>
      <c r="C290" s="338"/>
      <c r="D290" s="338"/>
      <c r="E290" s="338"/>
      <c r="F290" s="341">
        <v>2</v>
      </c>
      <c r="G290" s="341">
        <v>14</v>
      </c>
      <c r="H290" s="342">
        <v>26</v>
      </c>
      <c r="I290" s="337"/>
      <c r="J290" s="338"/>
      <c r="K290" s="338"/>
      <c r="L290" s="338"/>
      <c r="M290" s="341">
        <v>2</v>
      </c>
      <c r="N290" s="341">
        <v>14</v>
      </c>
      <c r="O290" s="342">
        <v>26</v>
      </c>
      <c r="P290" s="331"/>
      <c r="Q290" s="337"/>
      <c r="R290" s="338"/>
      <c r="S290" s="338"/>
      <c r="T290" s="338"/>
      <c r="U290" s="341">
        <v>2</v>
      </c>
      <c r="V290" s="341">
        <v>14</v>
      </c>
      <c r="W290" s="342">
        <v>26</v>
      </c>
      <c r="X290" s="337"/>
      <c r="Y290" s="338"/>
      <c r="Z290" s="338"/>
      <c r="AA290" s="338"/>
      <c r="AB290" s="341">
        <v>2</v>
      </c>
      <c r="AC290" s="341">
        <v>14</v>
      </c>
      <c r="AD290" s="342">
        <v>26</v>
      </c>
      <c r="AE290" s="331"/>
      <c r="AF290" s="337"/>
      <c r="AG290" s="338"/>
      <c r="AH290" s="338"/>
      <c r="AI290" s="338"/>
      <c r="AJ290" s="341">
        <v>2</v>
      </c>
      <c r="AK290" s="341">
        <v>14</v>
      </c>
      <c r="AL290" s="342">
        <v>26</v>
      </c>
      <c r="AM290" s="337"/>
      <c r="AN290" s="338"/>
      <c r="AO290" s="338"/>
      <c r="AP290" s="338"/>
      <c r="AQ290" s="341">
        <v>2</v>
      </c>
      <c r="AR290" s="341">
        <v>14</v>
      </c>
      <c r="AS290" s="342">
        <v>26</v>
      </c>
    </row>
    <row r="291" spans="1:45" ht="15" customHeight="1">
      <c r="A291" s="336"/>
      <c r="B291" s="337">
        <v>2</v>
      </c>
      <c r="C291" s="338"/>
      <c r="D291" s="338"/>
      <c r="E291" s="338"/>
      <c r="F291" s="341">
        <v>3</v>
      </c>
      <c r="G291" s="341">
        <v>15</v>
      </c>
      <c r="H291" s="342">
        <v>27</v>
      </c>
      <c r="I291" s="337">
        <v>2</v>
      </c>
      <c r="J291" s="338"/>
      <c r="K291" s="338"/>
      <c r="L291" s="338"/>
      <c r="M291" s="341">
        <v>3</v>
      </c>
      <c r="N291" s="341">
        <v>15</v>
      </c>
      <c r="O291" s="342">
        <v>27</v>
      </c>
      <c r="P291" s="331"/>
      <c r="Q291" s="337">
        <v>2</v>
      </c>
      <c r="R291" s="338"/>
      <c r="S291" s="338"/>
      <c r="T291" s="338"/>
      <c r="U291" s="341">
        <v>3</v>
      </c>
      <c r="V291" s="341">
        <v>15</v>
      </c>
      <c r="W291" s="342">
        <v>27</v>
      </c>
      <c r="X291" s="337">
        <v>2</v>
      </c>
      <c r="Y291" s="338"/>
      <c r="Z291" s="338"/>
      <c r="AA291" s="338"/>
      <c r="AB291" s="341">
        <v>3</v>
      </c>
      <c r="AC291" s="341">
        <v>15</v>
      </c>
      <c r="AD291" s="342">
        <v>27</v>
      </c>
      <c r="AE291" s="331"/>
      <c r="AF291" s="337">
        <v>2</v>
      </c>
      <c r="AG291" s="338"/>
      <c r="AH291" s="338"/>
      <c r="AI291" s="338"/>
      <c r="AJ291" s="341">
        <v>3</v>
      </c>
      <c r="AK291" s="341">
        <v>15</v>
      </c>
      <c r="AL291" s="342">
        <v>27</v>
      </c>
      <c r="AM291" s="337">
        <v>2</v>
      </c>
      <c r="AN291" s="338"/>
      <c r="AO291" s="338"/>
      <c r="AP291" s="338"/>
      <c r="AQ291" s="341">
        <v>3</v>
      </c>
      <c r="AR291" s="341">
        <v>15</v>
      </c>
      <c r="AS291" s="342">
        <v>27</v>
      </c>
    </row>
    <row r="292" spans="1:45" ht="15" customHeight="1">
      <c r="A292" s="336"/>
      <c r="B292" s="337"/>
      <c r="C292" s="343"/>
      <c r="D292" s="338"/>
      <c r="E292" s="338"/>
      <c r="F292" s="341">
        <v>4</v>
      </c>
      <c r="G292" s="341">
        <v>16</v>
      </c>
      <c r="H292" s="342">
        <v>28</v>
      </c>
      <c r="I292" s="337"/>
      <c r="J292" s="343"/>
      <c r="K292" s="338"/>
      <c r="L292" s="338"/>
      <c r="M292" s="341">
        <v>4</v>
      </c>
      <c r="N292" s="341">
        <v>16</v>
      </c>
      <c r="O292" s="342">
        <v>28</v>
      </c>
      <c r="P292" s="331"/>
      <c r="Q292" s="337"/>
      <c r="R292" s="343"/>
      <c r="S292" s="338"/>
      <c r="T292" s="338"/>
      <c r="U292" s="341">
        <v>4</v>
      </c>
      <c r="V292" s="341">
        <v>16</v>
      </c>
      <c r="W292" s="342">
        <v>28</v>
      </c>
      <c r="X292" s="337"/>
      <c r="Y292" s="343"/>
      <c r="Z292" s="338"/>
      <c r="AA292" s="338"/>
      <c r="AB292" s="341">
        <v>4</v>
      </c>
      <c r="AC292" s="341">
        <v>16</v>
      </c>
      <c r="AD292" s="342">
        <v>28</v>
      </c>
      <c r="AE292" s="331"/>
      <c r="AF292" s="337"/>
      <c r="AG292" s="343"/>
      <c r="AH292" s="338"/>
      <c r="AI292" s="338"/>
      <c r="AJ292" s="341">
        <v>4</v>
      </c>
      <c r="AK292" s="341">
        <v>16</v>
      </c>
      <c r="AL292" s="342">
        <v>28</v>
      </c>
      <c r="AM292" s="337"/>
      <c r="AN292" s="343"/>
      <c r="AO292" s="338"/>
      <c r="AP292" s="338"/>
      <c r="AQ292" s="341">
        <v>4</v>
      </c>
      <c r="AR292" s="341">
        <v>16</v>
      </c>
      <c r="AS292" s="342">
        <v>28</v>
      </c>
    </row>
    <row r="293" spans="1:45" ht="15" customHeight="1">
      <c r="A293" s="336"/>
      <c r="B293" s="337">
        <v>3</v>
      </c>
      <c r="C293" s="338"/>
      <c r="D293" s="338"/>
      <c r="E293" s="338"/>
      <c r="F293" s="341">
        <v>5</v>
      </c>
      <c r="G293" s="341">
        <v>17</v>
      </c>
      <c r="H293" s="342">
        <v>29</v>
      </c>
      <c r="I293" s="337">
        <v>3</v>
      </c>
      <c r="J293" s="338"/>
      <c r="K293" s="338"/>
      <c r="L293" s="338"/>
      <c r="M293" s="341">
        <v>5</v>
      </c>
      <c r="N293" s="341">
        <v>17</v>
      </c>
      <c r="O293" s="342">
        <v>29</v>
      </c>
      <c r="P293" s="331"/>
      <c r="Q293" s="337">
        <v>3</v>
      </c>
      <c r="R293" s="338"/>
      <c r="S293" s="338"/>
      <c r="T293" s="338"/>
      <c r="U293" s="341">
        <v>5</v>
      </c>
      <c r="V293" s="341">
        <v>17</v>
      </c>
      <c r="W293" s="342">
        <v>29</v>
      </c>
      <c r="X293" s="337">
        <v>3</v>
      </c>
      <c r="Y293" s="338"/>
      <c r="Z293" s="338"/>
      <c r="AA293" s="338"/>
      <c r="AB293" s="341">
        <v>5</v>
      </c>
      <c r="AC293" s="341">
        <v>17</v>
      </c>
      <c r="AD293" s="342">
        <v>29</v>
      </c>
      <c r="AE293" s="331"/>
      <c r="AF293" s="337">
        <v>3</v>
      </c>
      <c r="AG293" s="338"/>
      <c r="AH293" s="338"/>
      <c r="AI293" s="338"/>
      <c r="AJ293" s="341">
        <v>5</v>
      </c>
      <c r="AK293" s="341">
        <v>17</v>
      </c>
      <c r="AL293" s="342">
        <v>29</v>
      </c>
      <c r="AM293" s="337">
        <v>3</v>
      </c>
      <c r="AN293" s="338"/>
      <c r="AO293" s="338"/>
      <c r="AP293" s="338"/>
      <c r="AQ293" s="341">
        <v>5</v>
      </c>
      <c r="AR293" s="341">
        <v>17</v>
      </c>
      <c r="AS293" s="342">
        <v>29</v>
      </c>
    </row>
    <row r="294" spans="1:45" ht="15" customHeight="1">
      <c r="A294" s="336"/>
      <c r="B294" s="337"/>
      <c r="C294" s="343"/>
      <c r="D294" s="338"/>
      <c r="E294" s="338"/>
      <c r="F294" s="341">
        <v>6</v>
      </c>
      <c r="G294" s="341">
        <v>18</v>
      </c>
      <c r="H294" s="342">
        <v>30</v>
      </c>
      <c r="I294" s="337"/>
      <c r="J294" s="343"/>
      <c r="K294" s="338"/>
      <c r="L294" s="338"/>
      <c r="M294" s="341">
        <v>6</v>
      </c>
      <c r="N294" s="341">
        <v>18</v>
      </c>
      <c r="O294" s="342">
        <v>30</v>
      </c>
      <c r="P294" s="331"/>
      <c r="Q294" s="337"/>
      <c r="R294" s="343"/>
      <c r="S294" s="338"/>
      <c r="T294" s="338"/>
      <c r="U294" s="341">
        <v>6</v>
      </c>
      <c r="V294" s="341">
        <v>18</v>
      </c>
      <c r="W294" s="342">
        <v>30</v>
      </c>
      <c r="X294" s="337"/>
      <c r="Y294" s="343"/>
      <c r="Z294" s="338"/>
      <c r="AA294" s="338"/>
      <c r="AB294" s="341">
        <v>6</v>
      </c>
      <c r="AC294" s="341">
        <v>18</v>
      </c>
      <c r="AD294" s="342">
        <v>30</v>
      </c>
      <c r="AE294" s="331"/>
      <c r="AF294" s="337"/>
      <c r="AG294" s="343"/>
      <c r="AH294" s="338"/>
      <c r="AI294" s="338"/>
      <c r="AJ294" s="341">
        <v>6</v>
      </c>
      <c r="AK294" s="341">
        <v>18</v>
      </c>
      <c r="AL294" s="342">
        <v>30</v>
      </c>
      <c r="AM294" s="337"/>
      <c r="AN294" s="343"/>
      <c r="AO294" s="338"/>
      <c r="AP294" s="338"/>
      <c r="AQ294" s="341">
        <v>6</v>
      </c>
      <c r="AR294" s="341">
        <v>18</v>
      </c>
      <c r="AS294" s="342">
        <v>30</v>
      </c>
    </row>
    <row r="295" spans="1:45" ht="15" customHeight="1">
      <c r="A295" s="336"/>
      <c r="B295" s="337">
        <v>4</v>
      </c>
      <c r="C295" s="338"/>
      <c r="D295" s="338"/>
      <c r="E295" s="338"/>
      <c r="F295" s="341">
        <v>7</v>
      </c>
      <c r="G295" s="341">
        <v>19</v>
      </c>
      <c r="H295" s="342">
        <v>31</v>
      </c>
      <c r="I295" s="337">
        <v>4</v>
      </c>
      <c r="J295" s="338"/>
      <c r="K295" s="338"/>
      <c r="L295" s="338"/>
      <c r="M295" s="341">
        <v>7</v>
      </c>
      <c r="N295" s="341">
        <v>19</v>
      </c>
      <c r="O295" s="342">
        <v>31</v>
      </c>
      <c r="P295" s="331"/>
      <c r="Q295" s="337">
        <v>4</v>
      </c>
      <c r="R295" s="338"/>
      <c r="S295" s="338"/>
      <c r="T295" s="338"/>
      <c r="U295" s="341">
        <v>7</v>
      </c>
      <c r="V295" s="341">
        <v>19</v>
      </c>
      <c r="W295" s="342">
        <v>31</v>
      </c>
      <c r="X295" s="337">
        <v>4</v>
      </c>
      <c r="Y295" s="338"/>
      <c r="Z295" s="338"/>
      <c r="AA295" s="338"/>
      <c r="AB295" s="341">
        <v>7</v>
      </c>
      <c r="AC295" s="341">
        <v>19</v>
      </c>
      <c r="AD295" s="342">
        <v>31</v>
      </c>
      <c r="AE295" s="331"/>
      <c r="AF295" s="337">
        <v>4</v>
      </c>
      <c r="AG295" s="338"/>
      <c r="AH295" s="338"/>
      <c r="AI295" s="338"/>
      <c r="AJ295" s="341">
        <v>7</v>
      </c>
      <c r="AK295" s="341">
        <v>19</v>
      </c>
      <c r="AL295" s="342">
        <v>31</v>
      </c>
      <c r="AM295" s="337">
        <v>4</v>
      </c>
      <c r="AN295" s="338"/>
      <c r="AO295" s="338"/>
      <c r="AP295" s="338"/>
      <c r="AQ295" s="341">
        <v>7</v>
      </c>
      <c r="AR295" s="341">
        <v>19</v>
      </c>
      <c r="AS295" s="342">
        <v>31</v>
      </c>
    </row>
    <row r="296" spans="1:45" ht="15" customHeight="1">
      <c r="A296" s="336"/>
      <c r="B296" s="337"/>
      <c r="C296" s="343"/>
      <c r="D296" s="338"/>
      <c r="E296" s="338"/>
      <c r="F296" s="341">
        <v>8</v>
      </c>
      <c r="G296" s="341">
        <v>20</v>
      </c>
      <c r="H296" s="342">
        <v>32</v>
      </c>
      <c r="I296" s="337"/>
      <c r="J296" s="343"/>
      <c r="K296" s="338"/>
      <c r="L296" s="338"/>
      <c r="M296" s="341">
        <v>8</v>
      </c>
      <c r="N296" s="341">
        <v>20</v>
      </c>
      <c r="O296" s="342">
        <v>32</v>
      </c>
      <c r="P296" s="331"/>
      <c r="Q296" s="337"/>
      <c r="R296" s="343"/>
      <c r="S296" s="338"/>
      <c r="T296" s="338"/>
      <c r="U296" s="341">
        <v>8</v>
      </c>
      <c r="V296" s="341">
        <v>20</v>
      </c>
      <c r="W296" s="342">
        <v>32</v>
      </c>
      <c r="X296" s="337"/>
      <c r="Y296" s="343"/>
      <c r="Z296" s="338"/>
      <c r="AA296" s="338"/>
      <c r="AB296" s="341">
        <v>8</v>
      </c>
      <c r="AC296" s="341">
        <v>20</v>
      </c>
      <c r="AD296" s="342">
        <v>32</v>
      </c>
      <c r="AE296" s="331"/>
      <c r="AF296" s="337"/>
      <c r="AG296" s="343"/>
      <c r="AH296" s="338"/>
      <c r="AI296" s="338"/>
      <c r="AJ296" s="341">
        <v>8</v>
      </c>
      <c r="AK296" s="341">
        <v>20</v>
      </c>
      <c r="AL296" s="342">
        <v>32</v>
      </c>
      <c r="AM296" s="337"/>
      <c r="AN296" s="343"/>
      <c r="AO296" s="338"/>
      <c r="AP296" s="338"/>
      <c r="AQ296" s="341">
        <v>8</v>
      </c>
      <c r="AR296" s="341">
        <v>20</v>
      </c>
      <c r="AS296" s="342">
        <v>32</v>
      </c>
    </row>
    <row r="297" spans="1:45" ht="15" customHeight="1">
      <c r="A297" s="336"/>
      <c r="B297" s="337">
        <v>5</v>
      </c>
      <c r="C297" s="338"/>
      <c r="D297" s="338"/>
      <c r="E297" s="338"/>
      <c r="F297" s="341">
        <v>9</v>
      </c>
      <c r="G297" s="341">
        <v>21</v>
      </c>
      <c r="H297" s="342">
        <v>33</v>
      </c>
      <c r="I297" s="337">
        <v>5</v>
      </c>
      <c r="J297" s="338"/>
      <c r="K297" s="338"/>
      <c r="L297" s="338"/>
      <c r="M297" s="341">
        <v>9</v>
      </c>
      <c r="N297" s="341">
        <v>21</v>
      </c>
      <c r="O297" s="342">
        <v>33</v>
      </c>
      <c r="P297" s="331"/>
      <c r="Q297" s="337">
        <v>5</v>
      </c>
      <c r="R297" s="338"/>
      <c r="S297" s="338"/>
      <c r="T297" s="338"/>
      <c r="U297" s="341">
        <v>9</v>
      </c>
      <c r="V297" s="341">
        <v>21</v>
      </c>
      <c r="W297" s="342">
        <v>33</v>
      </c>
      <c r="X297" s="337">
        <v>5</v>
      </c>
      <c r="Y297" s="338"/>
      <c r="Z297" s="338"/>
      <c r="AA297" s="338"/>
      <c r="AB297" s="341">
        <v>9</v>
      </c>
      <c r="AC297" s="341">
        <v>21</v>
      </c>
      <c r="AD297" s="342">
        <v>33</v>
      </c>
      <c r="AE297" s="331"/>
      <c r="AF297" s="337">
        <v>5</v>
      </c>
      <c r="AG297" s="338"/>
      <c r="AH297" s="338"/>
      <c r="AI297" s="338"/>
      <c r="AJ297" s="341">
        <v>9</v>
      </c>
      <c r="AK297" s="341">
        <v>21</v>
      </c>
      <c r="AL297" s="342">
        <v>33</v>
      </c>
      <c r="AM297" s="337">
        <v>5</v>
      </c>
      <c r="AN297" s="338"/>
      <c r="AO297" s="338"/>
      <c r="AP297" s="338"/>
      <c r="AQ297" s="341">
        <v>9</v>
      </c>
      <c r="AR297" s="341">
        <v>21</v>
      </c>
      <c r="AS297" s="342">
        <v>33</v>
      </c>
    </row>
    <row r="298" spans="1:45" ht="15" customHeight="1">
      <c r="A298" s="336"/>
      <c r="B298" s="337"/>
      <c r="C298" s="343"/>
      <c r="D298" s="338"/>
      <c r="E298" s="338"/>
      <c r="F298" s="341">
        <v>10</v>
      </c>
      <c r="G298" s="341">
        <v>22</v>
      </c>
      <c r="H298" s="342">
        <v>34</v>
      </c>
      <c r="I298" s="337"/>
      <c r="J298" s="343"/>
      <c r="K298" s="338"/>
      <c r="L298" s="338"/>
      <c r="M298" s="341">
        <v>10</v>
      </c>
      <c r="N298" s="341">
        <v>22</v>
      </c>
      <c r="O298" s="342">
        <v>34</v>
      </c>
      <c r="P298" s="331"/>
      <c r="Q298" s="337"/>
      <c r="R298" s="343"/>
      <c r="S298" s="338"/>
      <c r="T298" s="338"/>
      <c r="U298" s="341">
        <v>10</v>
      </c>
      <c r="V298" s="341">
        <v>22</v>
      </c>
      <c r="W298" s="342">
        <v>34</v>
      </c>
      <c r="X298" s="337"/>
      <c r="Y298" s="343"/>
      <c r="Z298" s="338"/>
      <c r="AA298" s="338"/>
      <c r="AB298" s="341">
        <v>10</v>
      </c>
      <c r="AC298" s="341">
        <v>22</v>
      </c>
      <c r="AD298" s="342">
        <v>34</v>
      </c>
      <c r="AE298" s="331"/>
      <c r="AF298" s="337"/>
      <c r="AG298" s="343"/>
      <c r="AH298" s="338"/>
      <c r="AI298" s="338"/>
      <c r="AJ298" s="341">
        <v>10</v>
      </c>
      <c r="AK298" s="341">
        <v>22</v>
      </c>
      <c r="AL298" s="342">
        <v>34</v>
      </c>
      <c r="AM298" s="337"/>
      <c r="AN298" s="343"/>
      <c r="AO298" s="338"/>
      <c r="AP298" s="338"/>
      <c r="AQ298" s="341">
        <v>10</v>
      </c>
      <c r="AR298" s="341">
        <v>22</v>
      </c>
      <c r="AS298" s="342">
        <v>34</v>
      </c>
    </row>
    <row r="299" spans="1:45" ht="15" customHeight="1">
      <c r="A299" s="336"/>
      <c r="B299" s="337">
        <v>6</v>
      </c>
      <c r="C299" s="338"/>
      <c r="D299" s="338"/>
      <c r="E299" s="338"/>
      <c r="F299" s="341">
        <v>11</v>
      </c>
      <c r="G299" s="341">
        <v>23</v>
      </c>
      <c r="H299" s="342">
        <v>35</v>
      </c>
      <c r="I299" s="337">
        <v>6</v>
      </c>
      <c r="J299" s="338"/>
      <c r="K299" s="338"/>
      <c r="L299" s="338"/>
      <c r="M299" s="341">
        <v>11</v>
      </c>
      <c r="N299" s="341">
        <v>23</v>
      </c>
      <c r="O299" s="342">
        <v>35</v>
      </c>
      <c r="P299" s="331"/>
      <c r="Q299" s="337">
        <v>6</v>
      </c>
      <c r="R299" s="338"/>
      <c r="S299" s="338"/>
      <c r="T299" s="338"/>
      <c r="U299" s="341">
        <v>11</v>
      </c>
      <c r="V299" s="341">
        <v>23</v>
      </c>
      <c r="W299" s="342">
        <v>35</v>
      </c>
      <c r="X299" s="337">
        <v>6</v>
      </c>
      <c r="Y299" s="338"/>
      <c r="Z299" s="338"/>
      <c r="AA299" s="338"/>
      <c r="AB299" s="341">
        <v>11</v>
      </c>
      <c r="AC299" s="341">
        <v>23</v>
      </c>
      <c r="AD299" s="342">
        <v>35</v>
      </c>
      <c r="AE299" s="331"/>
      <c r="AF299" s="337">
        <v>6</v>
      </c>
      <c r="AG299" s="338"/>
      <c r="AH299" s="338"/>
      <c r="AI299" s="338"/>
      <c r="AJ299" s="341">
        <v>11</v>
      </c>
      <c r="AK299" s="341">
        <v>23</v>
      </c>
      <c r="AL299" s="342">
        <v>35</v>
      </c>
      <c r="AM299" s="337">
        <v>6</v>
      </c>
      <c r="AN299" s="338"/>
      <c r="AO299" s="338"/>
      <c r="AP299" s="338"/>
      <c r="AQ299" s="341">
        <v>11</v>
      </c>
      <c r="AR299" s="341">
        <v>23</v>
      </c>
      <c r="AS299" s="342">
        <v>35</v>
      </c>
    </row>
    <row r="300" spans="1:45" ht="15" customHeight="1">
      <c r="A300" s="336"/>
      <c r="B300" s="337"/>
      <c r="C300" s="343"/>
      <c r="D300" s="338"/>
      <c r="E300" s="338"/>
      <c r="F300" s="344">
        <v>12</v>
      </c>
      <c r="G300" s="344">
        <v>24</v>
      </c>
      <c r="H300" s="345">
        <v>36</v>
      </c>
      <c r="I300" s="337"/>
      <c r="J300" s="343"/>
      <c r="K300" s="338"/>
      <c r="L300" s="338"/>
      <c r="M300" s="344">
        <v>12</v>
      </c>
      <c r="N300" s="344">
        <v>24</v>
      </c>
      <c r="O300" s="345">
        <v>36</v>
      </c>
      <c r="P300" s="331"/>
      <c r="Q300" s="337"/>
      <c r="R300" s="343"/>
      <c r="S300" s="338"/>
      <c r="T300" s="338"/>
      <c r="U300" s="344">
        <v>12</v>
      </c>
      <c r="V300" s="344">
        <v>24</v>
      </c>
      <c r="W300" s="345">
        <v>36</v>
      </c>
      <c r="X300" s="337"/>
      <c r="Y300" s="343"/>
      <c r="Z300" s="338"/>
      <c r="AA300" s="338"/>
      <c r="AB300" s="344">
        <v>12</v>
      </c>
      <c r="AC300" s="344">
        <v>24</v>
      </c>
      <c r="AD300" s="345">
        <v>36</v>
      </c>
      <c r="AE300" s="331"/>
      <c r="AF300" s="337"/>
      <c r="AG300" s="343"/>
      <c r="AH300" s="338"/>
      <c r="AI300" s="338"/>
      <c r="AJ300" s="344">
        <v>12</v>
      </c>
      <c r="AK300" s="344">
        <v>24</v>
      </c>
      <c r="AL300" s="345">
        <v>36</v>
      </c>
      <c r="AM300" s="337"/>
      <c r="AN300" s="343"/>
      <c r="AO300" s="338"/>
      <c r="AP300" s="338"/>
      <c r="AQ300" s="344">
        <v>12</v>
      </c>
      <c r="AR300" s="344">
        <v>24</v>
      </c>
      <c r="AS300" s="345">
        <v>36</v>
      </c>
    </row>
    <row r="301" spans="1:45" ht="22.5" customHeight="1">
      <c r="A301" s="331"/>
      <c r="B301" s="346" t="s">
        <v>90</v>
      </c>
      <c r="C301" s="346"/>
      <c r="D301" s="347" t="s">
        <v>91</v>
      </c>
      <c r="E301" s="347"/>
      <c r="F301" s="348"/>
      <c r="G301" s="348"/>
      <c r="H301" s="348"/>
      <c r="I301" s="346" t="s">
        <v>90</v>
      </c>
      <c r="J301" s="346"/>
      <c r="K301" s="347" t="s">
        <v>91</v>
      </c>
      <c r="L301" s="347"/>
      <c r="M301" s="348"/>
      <c r="N301" s="348"/>
      <c r="O301" s="348"/>
      <c r="P301" s="349"/>
      <c r="Q301" s="346" t="s">
        <v>90</v>
      </c>
      <c r="R301" s="346"/>
      <c r="S301" s="347" t="s">
        <v>91</v>
      </c>
      <c r="T301" s="347"/>
      <c r="U301" s="348"/>
      <c r="V301" s="348"/>
      <c r="W301" s="348"/>
      <c r="X301" s="346" t="s">
        <v>90</v>
      </c>
      <c r="Y301" s="346"/>
      <c r="Z301" s="347" t="s">
        <v>91</v>
      </c>
      <c r="AA301" s="347"/>
      <c r="AB301" s="348"/>
      <c r="AC301" s="348"/>
      <c r="AD301" s="348"/>
      <c r="AE301" s="349"/>
      <c r="AF301" s="346" t="s">
        <v>90</v>
      </c>
      <c r="AG301" s="346"/>
      <c r="AH301" s="347" t="s">
        <v>91</v>
      </c>
      <c r="AI301" s="347"/>
      <c r="AJ301" s="348"/>
      <c r="AK301" s="348"/>
      <c r="AL301" s="348"/>
      <c r="AM301" s="346" t="s">
        <v>90</v>
      </c>
      <c r="AN301" s="346"/>
      <c r="AO301" s="347" t="s">
        <v>91</v>
      </c>
      <c r="AP301" s="347"/>
      <c r="AQ301" s="350"/>
      <c r="AR301" s="350"/>
      <c r="AS301" s="350"/>
    </row>
    <row r="302" spans="1:45" ht="7.5" customHeight="1">
      <c r="A302" s="331"/>
      <c r="B302" s="331"/>
      <c r="C302" s="331"/>
      <c r="D302" s="331"/>
      <c r="E302" s="331"/>
      <c r="F302" s="331"/>
      <c r="G302" s="331"/>
      <c r="H302" s="331"/>
      <c r="I302" s="331"/>
      <c r="J302" s="331"/>
      <c r="K302" s="331"/>
      <c r="L302" s="331"/>
      <c r="M302" s="331"/>
      <c r="N302" s="331"/>
      <c r="O302" s="331"/>
      <c r="P302" s="331"/>
      <c r="Q302" s="331"/>
      <c r="R302" s="331"/>
      <c r="S302" s="331"/>
      <c r="T302" s="331"/>
      <c r="U302" s="331"/>
      <c r="V302" s="331"/>
      <c r="W302" s="331"/>
      <c r="X302" s="331"/>
      <c r="Y302" s="331"/>
      <c r="Z302" s="331"/>
      <c r="AA302" s="331"/>
      <c r="AB302" s="331"/>
      <c r="AC302" s="331"/>
      <c r="AD302" s="331"/>
      <c r="AE302" s="331"/>
      <c r="AF302" s="331"/>
      <c r="AG302" s="331"/>
      <c r="AH302" s="331"/>
      <c r="AI302" s="331"/>
      <c r="AJ302" s="331"/>
      <c r="AK302" s="331"/>
      <c r="AL302" s="331"/>
      <c r="AM302" s="331"/>
      <c r="AN302" s="331"/>
      <c r="AO302" s="331"/>
      <c r="AP302" s="331"/>
      <c r="AQ302" s="331"/>
      <c r="AR302" s="331"/>
      <c r="AS302" s="331"/>
    </row>
    <row r="303" spans="1:46" ht="15" customHeight="1">
      <c r="A303" s="351" t="s">
        <v>139</v>
      </c>
      <c r="B303" s="352"/>
      <c r="C303" s="352"/>
      <c r="D303" s="352"/>
      <c r="E303" s="352"/>
      <c r="F303" s="353" t="s">
        <v>96</v>
      </c>
      <c r="G303" s="353"/>
      <c r="H303" s="353" t="s">
        <v>48</v>
      </c>
      <c r="I303" s="353" t="s">
        <v>97</v>
      </c>
      <c r="J303" s="353"/>
      <c r="K303" s="321"/>
      <c r="L303" s="354" t="s">
        <v>140</v>
      </c>
      <c r="M303" s="354"/>
      <c r="N303" s="354"/>
      <c r="O303" s="354"/>
      <c r="P303" s="354"/>
      <c r="Q303" s="355"/>
      <c r="R303" s="355"/>
      <c r="S303" s="355"/>
      <c r="T303" s="355"/>
      <c r="U303" s="355"/>
      <c r="V303" s="355"/>
      <c r="W303" s="355"/>
      <c r="X303" s="355"/>
      <c r="Y303" s="355"/>
      <c r="Z303" s="355"/>
      <c r="AA303" s="355"/>
      <c r="AB303" s="355"/>
      <c r="AC303" s="355"/>
      <c r="AD303" s="355"/>
      <c r="AE303" s="355"/>
      <c r="AF303" s="355"/>
      <c r="AG303" s="355"/>
      <c r="AH303" s="355"/>
      <c r="AI303" s="355"/>
      <c r="AJ303" s="355"/>
      <c r="AK303" s="355"/>
      <c r="AL303" s="355"/>
      <c r="AM303" s="355"/>
      <c r="AN303" s="355"/>
      <c r="AO303" s="326" t="s">
        <v>48</v>
      </c>
      <c r="AP303" s="326"/>
      <c r="AQ303" s="326"/>
      <c r="AR303" s="326"/>
      <c r="AS303" s="326"/>
      <c r="AT303" s="356"/>
    </row>
    <row r="304" spans="1:46" ht="16.5" customHeight="1">
      <c r="A304" s="352"/>
      <c r="B304" s="357" t="s">
        <v>141</v>
      </c>
      <c r="C304" s="357"/>
      <c r="D304" s="357"/>
      <c r="E304" s="357"/>
      <c r="F304" s="358"/>
      <c r="G304" s="358"/>
      <c r="H304" s="359" t="s">
        <v>48</v>
      </c>
      <c r="I304" s="358"/>
      <c r="J304" s="358"/>
      <c r="K304" s="360"/>
      <c r="L304" s="354"/>
      <c r="M304" s="354"/>
      <c r="N304" s="354"/>
      <c r="O304" s="354"/>
      <c r="P304" s="354"/>
      <c r="Q304" s="355"/>
      <c r="R304" s="355"/>
      <c r="S304" s="355"/>
      <c r="T304" s="355"/>
      <c r="U304" s="355"/>
      <c r="V304" s="355"/>
      <c r="W304" s="355"/>
      <c r="X304" s="355"/>
      <c r="Y304" s="355"/>
      <c r="Z304" s="355"/>
      <c r="AA304" s="355"/>
      <c r="AB304" s="355"/>
      <c r="AC304" s="355"/>
      <c r="AD304" s="355"/>
      <c r="AE304" s="355"/>
      <c r="AF304" s="355"/>
      <c r="AG304" s="355"/>
      <c r="AH304" s="355"/>
      <c r="AI304" s="355"/>
      <c r="AJ304" s="355"/>
      <c r="AK304" s="355"/>
      <c r="AL304" s="355"/>
      <c r="AM304" s="355"/>
      <c r="AN304" s="355"/>
      <c r="AO304" s="326"/>
      <c r="AP304" s="326"/>
      <c r="AQ304" s="326"/>
      <c r="AR304" s="326"/>
      <c r="AS304" s="326"/>
      <c r="AT304" s="356"/>
    </row>
    <row r="305" spans="1:45" ht="15.75" customHeight="1">
      <c r="A305" s="352"/>
      <c r="B305" s="357" t="s">
        <v>142</v>
      </c>
      <c r="C305" s="357"/>
      <c r="D305" s="357"/>
      <c r="E305" s="357"/>
      <c r="F305" s="358"/>
      <c r="G305" s="358"/>
      <c r="H305" s="359" t="s">
        <v>48</v>
      </c>
      <c r="I305" s="358"/>
      <c r="J305" s="358"/>
      <c r="K305" s="360"/>
      <c r="L305" s="361" t="s">
        <v>143</v>
      </c>
      <c r="M305" s="361"/>
      <c r="N305" s="361"/>
      <c r="O305" s="361"/>
      <c r="P305" s="361"/>
      <c r="Q305" s="361"/>
      <c r="R305" s="361"/>
      <c r="S305" s="361"/>
      <c r="T305" s="361"/>
      <c r="U305" s="361"/>
      <c r="V305" s="361"/>
      <c r="W305" s="361" t="s">
        <v>144</v>
      </c>
      <c r="X305" s="361"/>
      <c r="Y305" s="361"/>
      <c r="Z305" s="361"/>
      <c r="AA305" s="361"/>
      <c r="AB305" s="361"/>
      <c r="AC305" s="361"/>
      <c r="AD305" s="361"/>
      <c r="AE305" s="361"/>
      <c r="AF305" s="361"/>
      <c r="AG305" s="361"/>
      <c r="AH305" s="362"/>
      <c r="AI305" s="361" t="s">
        <v>145</v>
      </c>
      <c r="AJ305" s="361"/>
      <c r="AK305" s="361"/>
      <c r="AL305" s="361"/>
      <c r="AM305" s="361"/>
      <c r="AN305" s="361"/>
      <c r="AO305" s="361"/>
      <c r="AP305" s="361"/>
      <c r="AQ305" s="361"/>
      <c r="AR305" s="361"/>
      <c r="AS305" s="361"/>
    </row>
    <row r="306" spans="1:45" ht="15.75" customHeight="1">
      <c r="A306" s="352"/>
      <c r="B306" s="357" t="s">
        <v>146</v>
      </c>
      <c r="C306" s="357"/>
      <c r="D306" s="357"/>
      <c r="E306" s="357"/>
      <c r="F306" s="363"/>
      <c r="G306" s="363"/>
      <c r="H306" s="364" t="s">
        <v>48</v>
      </c>
      <c r="I306" s="363"/>
      <c r="J306" s="363"/>
      <c r="K306" s="321"/>
      <c r="L306" s="365"/>
      <c r="M306" s="365"/>
      <c r="N306" s="365"/>
      <c r="O306" s="365"/>
      <c r="P306" s="365"/>
      <c r="Q306" s="365"/>
      <c r="R306" s="365"/>
      <c r="S306" s="365"/>
      <c r="T306" s="365"/>
      <c r="U306" s="365"/>
      <c r="V306" s="365"/>
      <c r="W306" s="365"/>
      <c r="X306" s="365"/>
      <c r="Y306" s="365"/>
      <c r="Z306" s="365"/>
      <c r="AA306" s="365"/>
      <c r="AB306" s="365"/>
      <c r="AC306" s="365"/>
      <c r="AD306" s="365"/>
      <c r="AE306" s="365"/>
      <c r="AF306" s="365"/>
      <c r="AG306" s="365"/>
      <c r="AH306" s="366"/>
      <c r="AI306" s="365"/>
      <c r="AJ306" s="365"/>
      <c r="AK306" s="365"/>
      <c r="AL306" s="365"/>
      <c r="AM306" s="365"/>
      <c r="AN306" s="365"/>
      <c r="AO306" s="365"/>
      <c r="AP306" s="365"/>
      <c r="AQ306" s="365"/>
      <c r="AR306" s="365"/>
      <c r="AS306" s="365"/>
    </row>
    <row r="307" spans="1:45" ht="15.75" customHeight="1">
      <c r="A307" s="357" t="s">
        <v>40</v>
      </c>
      <c r="B307" s="357"/>
      <c r="C307" s="357"/>
      <c r="D307" s="357"/>
      <c r="E307" s="357"/>
      <c r="F307" s="358"/>
      <c r="G307" s="358"/>
      <c r="H307" s="359" t="s">
        <v>48</v>
      </c>
      <c r="I307" s="358"/>
      <c r="J307" s="358"/>
      <c r="K307" s="321"/>
      <c r="L307" s="365"/>
      <c r="M307" s="365"/>
      <c r="N307" s="365"/>
      <c r="O307" s="365"/>
      <c r="P307" s="365"/>
      <c r="Q307" s="365"/>
      <c r="R307" s="365"/>
      <c r="S307" s="365"/>
      <c r="T307" s="365"/>
      <c r="U307" s="365"/>
      <c r="V307" s="365"/>
      <c r="W307" s="365"/>
      <c r="X307" s="365"/>
      <c r="Y307" s="365"/>
      <c r="Z307" s="365"/>
      <c r="AA307" s="365"/>
      <c r="AB307" s="365"/>
      <c r="AC307" s="365"/>
      <c r="AD307" s="365"/>
      <c r="AE307" s="365"/>
      <c r="AF307" s="365"/>
      <c r="AG307" s="365"/>
      <c r="AH307" s="366"/>
      <c r="AI307" s="365"/>
      <c r="AJ307" s="365"/>
      <c r="AK307" s="365"/>
      <c r="AL307" s="365"/>
      <c r="AM307" s="365"/>
      <c r="AN307" s="365"/>
      <c r="AO307" s="365"/>
      <c r="AP307" s="365"/>
      <c r="AQ307" s="365"/>
      <c r="AR307" s="365"/>
      <c r="AS307" s="365"/>
    </row>
    <row r="308" spans="1:45" ht="15.75" customHeight="1">
      <c r="A308" s="379"/>
      <c r="B308" s="368"/>
      <c r="C308" s="368"/>
      <c r="D308" s="368"/>
      <c r="E308" s="368"/>
      <c r="F308" s="369"/>
      <c r="G308" s="369"/>
      <c r="H308" s="370"/>
      <c r="I308" s="369"/>
      <c r="J308" s="369"/>
      <c r="K308" s="321"/>
      <c r="L308" s="371"/>
      <c r="M308" s="371"/>
      <c r="N308" s="371"/>
      <c r="O308" s="371"/>
      <c r="P308" s="371"/>
      <c r="Q308" s="371"/>
      <c r="R308" s="371"/>
      <c r="S308" s="371"/>
      <c r="T308" s="371"/>
      <c r="U308" s="371"/>
      <c r="V308" s="371"/>
      <c r="W308" s="371"/>
      <c r="X308" s="371"/>
      <c r="Y308" s="371"/>
      <c r="Z308" s="371"/>
      <c r="AA308" s="371"/>
      <c r="AB308" s="371"/>
      <c r="AC308" s="371"/>
      <c r="AD308" s="371"/>
      <c r="AE308" s="371"/>
      <c r="AF308" s="371"/>
      <c r="AG308" s="372"/>
      <c r="AH308" s="366"/>
      <c r="AI308" s="373"/>
      <c r="AJ308" s="373"/>
      <c r="AK308" s="373"/>
      <c r="AL308" s="374"/>
      <c r="AM308" s="374"/>
      <c r="AN308" s="374"/>
      <c r="AO308" s="374"/>
      <c r="AP308" s="374"/>
      <c r="AQ308" s="374"/>
      <c r="AR308" s="374"/>
      <c r="AS308" s="375"/>
    </row>
    <row r="309" spans="1:45" ht="15.75" customHeight="1">
      <c r="A309" s="379"/>
      <c r="B309" s="368"/>
      <c r="C309" s="368"/>
      <c r="D309" s="368"/>
      <c r="E309" s="368"/>
      <c r="F309" s="369"/>
      <c r="G309" s="369"/>
      <c r="H309" s="370"/>
      <c r="I309" s="369"/>
      <c r="J309" s="369"/>
      <c r="K309" s="321"/>
      <c r="L309" s="376"/>
      <c r="M309" s="376"/>
      <c r="N309" s="376"/>
      <c r="O309" s="376"/>
      <c r="P309" s="376"/>
      <c r="Q309" s="376"/>
      <c r="R309" s="376"/>
      <c r="S309" s="376"/>
      <c r="T309" s="376"/>
      <c r="U309" s="376"/>
      <c r="V309" s="376"/>
      <c r="W309" s="376"/>
      <c r="X309" s="376"/>
      <c r="Y309" s="376"/>
      <c r="Z309" s="376"/>
      <c r="AA309" s="376"/>
      <c r="AB309" s="376"/>
      <c r="AC309" s="376"/>
      <c r="AD309" s="376"/>
      <c r="AE309" s="376"/>
      <c r="AF309" s="376"/>
      <c r="AG309" s="372"/>
      <c r="AH309" s="366"/>
      <c r="AI309" s="373"/>
      <c r="AJ309" s="373"/>
      <c r="AK309" s="373"/>
      <c r="AL309" s="377"/>
      <c r="AM309" s="377"/>
      <c r="AN309" s="377"/>
      <c r="AO309" s="377"/>
      <c r="AP309" s="377"/>
      <c r="AQ309" s="377"/>
      <c r="AR309" s="377"/>
      <c r="AS309" s="378"/>
    </row>
    <row r="310" spans="1:45" ht="15.75" customHeight="1">
      <c r="A310" s="315" t="s">
        <v>132</v>
      </c>
      <c r="B310" s="316"/>
      <c r="C310" s="317"/>
      <c r="D310" s="318" t="str">
        <f>'(7) vstupní data'!$H$24</f>
        <v>Český pohár          25.- 26.2014         starší žákyně</v>
      </c>
      <c r="E310" s="319"/>
      <c r="F310" s="319"/>
      <c r="G310" s="319"/>
      <c r="H310" s="319"/>
      <c r="I310" s="319"/>
      <c r="J310" s="319"/>
      <c r="K310" s="319"/>
      <c r="L310" s="319"/>
      <c r="M310" s="319"/>
      <c r="N310" s="319"/>
      <c r="O310" s="319"/>
      <c r="P310" s="319"/>
      <c r="Q310" s="319"/>
      <c r="R310" s="319"/>
      <c r="S310" s="319"/>
      <c r="T310" s="319"/>
      <c r="U310" s="319"/>
      <c r="V310" s="319"/>
      <c r="W310" s="319"/>
      <c r="X310" s="319"/>
      <c r="Y310" s="319"/>
      <c r="Z310" s="319"/>
      <c r="AA310" s="319"/>
      <c r="AB310" s="319"/>
      <c r="AC310" s="319"/>
      <c r="AD310" s="319"/>
      <c r="AE310" s="319"/>
      <c r="AF310" s="320"/>
      <c r="AG310" s="321"/>
      <c r="AH310" s="321"/>
      <c r="AI310" s="321"/>
      <c r="AJ310" s="321"/>
      <c r="AK310" s="321"/>
      <c r="AL310" s="318" t="s">
        <v>133</v>
      </c>
      <c r="AM310" s="318"/>
      <c r="AN310" s="322" t="str">
        <f>'(7) vstupní data'!$B$11</f>
        <v>3.skupina</v>
      </c>
      <c r="AO310" s="322"/>
      <c r="AP310" s="322"/>
      <c r="AQ310" s="322"/>
      <c r="AR310" s="322"/>
      <c r="AS310" s="322"/>
    </row>
    <row r="311" spans="1:45" ht="16.5" customHeight="1">
      <c r="A311" s="315" t="s">
        <v>134</v>
      </c>
      <c r="B311" s="316"/>
      <c r="C311" s="317"/>
      <c r="D311" s="318" t="str">
        <f>CONCATENATE('(7) vstupní data'!$B$1,", ",'(7) vstupní data'!$B$3)</f>
        <v>TJ Orion Praha, ZŠ Mráčkova 3090 Praha 12</v>
      </c>
      <c r="E311" s="319"/>
      <c r="F311" s="319"/>
      <c r="G311" s="319"/>
      <c r="H311" s="319"/>
      <c r="I311" s="319"/>
      <c r="J311" s="319"/>
      <c r="K311" s="319"/>
      <c r="L311" s="319"/>
      <c r="M311" s="319"/>
      <c r="N311" s="319"/>
      <c r="O311" s="319"/>
      <c r="P311" s="319"/>
      <c r="Q311" s="319"/>
      <c r="R311" s="319"/>
      <c r="S311" s="319"/>
      <c r="T311" s="319"/>
      <c r="U311" s="319"/>
      <c r="V311" s="319"/>
      <c r="W311" s="319"/>
      <c r="X311" s="319"/>
      <c r="Y311" s="319"/>
      <c r="Z311" s="319"/>
      <c r="AA311" s="319"/>
      <c r="AB311" s="319"/>
      <c r="AC311" s="319"/>
      <c r="AD311" s="319"/>
      <c r="AE311" s="319"/>
      <c r="AF311" s="320"/>
      <c r="AG311" s="321"/>
      <c r="AH311" s="321"/>
      <c r="AI311" s="321"/>
      <c r="AJ311" s="321"/>
      <c r="AK311" s="321"/>
      <c r="AL311" s="321"/>
      <c r="AM311" s="321"/>
      <c r="AN311" s="321"/>
      <c r="AO311" s="321"/>
      <c r="AP311" s="321"/>
      <c r="AQ311" s="321"/>
      <c r="AR311" s="321"/>
      <c r="AS311" s="321"/>
    </row>
    <row r="312" spans="1:45" ht="15.75" customHeight="1">
      <c r="A312" s="323"/>
      <c r="B312" s="323"/>
      <c r="C312" s="324"/>
      <c r="D312" s="324"/>
      <c r="E312" s="324"/>
      <c r="F312" s="324"/>
      <c r="G312" s="324"/>
      <c r="H312" s="324"/>
      <c r="I312" s="324"/>
      <c r="J312" s="324"/>
      <c r="K312" s="324"/>
      <c r="L312" s="324"/>
      <c r="M312" s="324"/>
      <c r="N312" s="324"/>
      <c r="O312" s="324"/>
      <c r="P312" s="324"/>
      <c r="Q312" s="324"/>
      <c r="R312" s="324"/>
      <c r="S312" s="324"/>
      <c r="T312" s="324"/>
      <c r="U312" s="324"/>
      <c r="V312" s="324"/>
      <c r="W312" s="324"/>
      <c r="X312" s="324"/>
      <c r="Y312" s="324"/>
      <c r="Z312" s="324"/>
      <c r="AA312" s="324"/>
      <c r="AB312" s="324"/>
      <c r="AC312" s="324"/>
      <c r="AD312" s="324"/>
      <c r="AE312" s="324"/>
      <c r="AF312" s="321"/>
      <c r="AG312" s="321"/>
      <c r="AH312" s="321"/>
      <c r="AI312" s="321"/>
      <c r="AJ312" s="321"/>
      <c r="AK312" s="321"/>
      <c r="AL312" s="321"/>
      <c r="AM312" s="321"/>
      <c r="AN312" s="325" t="s">
        <v>135</v>
      </c>
      <c r="AO312" s="325"/>
      <c r="AP312" s="325"/>
      <c r="AQ312" s="325"/>
      <c r="AR312" s="326">
        <v>12</v>
      </c>
      <c r="AS312" s="326"/>
    </row>
    <row r="313" spans="1:45" ht="16.5" customHeight="1">
      <c r="A313" s="327" t="s">
        <v>136</v>
      </c>
      <c r="B313" s="327"/>
      <c r="C313" s="327"/>
      <c r="D313" s="327"/>
      <c r="E313" s="327"/>
      <c r="F313" s="328" t="s">
        <v>137</v>
      </c>
      <c r="G313" s="328"/>
      <c r="H313" s="329" t="str">
        <f>VLOOKUP(AR312,'(7) vstupní data'!$H$2:$P$29,2,0)</f>
        <v>TJ Orion Praha</v>
      </c>
      <c r="I313" s="329"/>
      <c r="J313" s="329"/>
      <c r="K313" s="329"/>
      <c r="L313" s="329"/>
      <c r="M313" s="329"/>
      <c r="N313" s="329"/>
      <c r="O313" s="329"/>
      <c r="P313" s="329"/>
      <c r="Q313" s="329"/>
      <c r="R313" s="329"/>
      <c r="S313" s="329"/>
      <c r="T313" s="329"/>
      <c r="U313" s="329"/>
      <c r="V313" s="329"/>
      <c r="W313" s="330" t="s">
        <v>138</v>
      </c>
      <c r="X313" s="330"/>
      <c r="Y313" s="329" t="str">
        <f>VLOOKUP(AR312,'(7) vstupní data'!$H$2:$P$29,6,0)</f>
        <v>SK Třebín B</v>
      </c>
      <c r="Z313" s="329"/>
      <c r="AA313" s="329"/>
      <c r="AB313" s="329"/>
      <c r="AC313" s="329"/>
      <c r="AD313" s="329"/>
      <c r="AE313" s="329"/>
      <c r="AF313" s="329"/>
      <c r="AG313" s="329"/>
      <c r="AH313" s="329"/>
      <c r="AI313" s="329"/>
      <c r="AJ313" s="329"/>
      <c r="AK313" s="329"/>
      <c r="AL313" s="329"/>
      <c r="AM313" s="329"/>
      <c r="AN313" s="325"/>
      <c r="AO313" s="325"/>
      <c r="AP313" s="325"/>
      <c r="AQ313" s="325"/>
      <c r="AR313" s="326"/>
      <c r="AS313" s="326"/>
    </row>
    <row r="314" spans="1:45" ht="7.5" customHeight="1">
      <c r="A314" s="331"/>
      <c r="B314" s="331"/>
      <c r="C314" s="331"/>
      <c r="D314" s="331"/>
      <c r="E314" s="331"/>
      <c r="F314" s="331"/>
      <c r="G314" s="331"/>
      <c r="H314" s="331"/>
      <c r="I314" s="331"/>
      <c r="J314" s="331"/>
      <c r="K314" s="331"/>
      <c r="L314" s="331"/>
      <c r="M314" s="331"/>
      <c r="N314" s="331"/>
      <c r="O314" s="331"/>
      <c r="P314" s="331"/>
      <c r="Q314" s="331"/>
      <c r="R314" s="331"/>
      <c r="S314" s="331"/>
      <c r="T314" s="331"/>
      <c r="U314" s="331"/>
      <c r="V314" s="331"/>
      <c r="W314" s="331"/>
      <c r="X314" s="331"/>
      <c r="Y314" s="331"/>
      <c r="Z314" s="331"/>
      <c r="AA314" s="331"/>
      <c r="AB314" s="331"/>
      <c r="AC314" s="331"/>
      <c r="AD314" s="331"/>
      <c r="AE314" s="331"/>
      <c r="AF314" s="331"/>
      <c r="AG314" s="331"/>
      <c r="AH314" s="331"/>
      <c r="AI314" s="331"/>
      <c r="AJ314" s="331"/>
      <c r="AK314" s="331"/>
      <c r="AL314" s="331"/>
      <c r="AM314" s="331"/>
      <c r="AN314" s="331"/>
      <c r="AO314" s="331"/>
      <c r="AP314" s="331"/>
      <c r="AQ314" s="331"/>
      <c r="AR314" s="331"/>
      <c r="AS314" s="331"/>
    </row>
    <row r="315" spans="1:45" ht="15.75" customHeight="1">
      <c r="A315" s="331"/>
      <c r="B315" s="332" t="s">
        <v>79</v>
      </c>
      <c r="C315" s="332"/>
      <c r="D315" s="332"/>
      <c r="E315" s="332"/>
      <c r="F315" s="332"/>
      <c r="G315" s="332"/>
      <c r="H315" s="332"/>
      <c r="I315" s="332"/>
      <c r="J315" s="332"/>
      <c r="K315" s="332"/>
      <c r="L315" s="332"/>
      <c r="M315" s="332"/>
      <c r="N315" s="332"/>
      <c r="O315" s="332"/>
      <c r="P315" s="331"/>
      <c r="Q315" s="332" t="s">
        <v>80</v>
      </c>
      <c r="R315" s="332"/>
      <c r="S315" s="332"/>
      <c r="T315" s="332"/>
      <c r="U315" s="332"/>
      <c r="V315" s="332"/>
      <c r="W315" s="332"/>
      <c r="X315" s="332"/>
      <c r="Y315" s="332"/>
      <c r="Z315" s="332"/>
      <c r="AA315" s="332"/>
      <c r="AB315" s="332"/>
      <c r="AC315" s="332"/>
      <c r="AD315" s="332"/>
      <c r="AE315" s="331"/>
      <c r="AF315" s="332" t="s">
        <v>81</v>
      </c>
      <c r="AG315" s="332"/>
      <c r="AH315" s="332"/>
      <c r="AI315" s="332"/>
      <c r="AJ315" s="332"/>
      <c r="AK315" s="332"/>
      <c r="AL315" s="332"/>
      <c r="AM315" s="332"/>
      <c r="AN315" s="332"/>
      <c r="AO315" s="332"/>
      <c r="AP315" s="332"/>
      <c r="AQ315" s="332"/>
      <c r="AR315" s="332"/>
      <c r="AS315" s="332"/>
    </row>
    <row r="316" spans="1:45" ht="15" customHeight="1">
      <c r="A316" s="333"/>
      <c r="B316" s="334" t="s">
        <v>84</v>
      </c>
      <c r="C316" s="334"/>
      <c r="D316" s="334"/>
      <c r="E316" s="334"/>
      <c r="F316" s="334"/>
      <c r="G316" s="334"/>
      <c r="H316" s="334"/>
      <c r="I316" s="334" t="s">
        <v>85</v>
      </c>
      <c r="J316" s="334"/>
      <c r="K316" s="334"/>
      <c r="L316" s="334"/>
      <c r="M316" s="334"/>
      <c r="N316" s="334"/>
      <c r="O316" s="334"/>
      <c r="P316" s="331"/>
      <c r="Q316" s="334" t="s">
        <v>84</v>
      </c>
      <c r="R316" s="334"/>
      <c r="S316" s="334"/>
      <c r="T316" s="334"/>
      <c r="U316" s="334"/>
      <c r="V316" s="334"/>
      <c r="W316" s="334"/>
      <c r="X316" s="334" t="s">
        <v>85</v>
      </c>
      <c r="Y316" s="334"/>
      <c r="Z316" s="334"/>
      <c r="AA316" s="334"/>
      <c r="AB316" s="334"/>
      <c r="AC316" s="334"/>
      <c r="AD316" s="334"/>
      <c r="AE316" s="331"/>
      <c r="AF316" s="334" t="s">
        <v>84</v>
      </c>
      <c r="AG316" s="334"/>
      <c r="AH316" s="334"/>
      <c r="AI316" s="334"/>
      <c r="AJ316" s="334"/>
      <c r="AK316" s="334"/>
      <c r="AL316" s="334"/>
      <c r="AM316" s="334" t="s">
        <v>85</v>
      </c>
      <c r="AN316" s="334"/>
      <c r="AO316" s="334"/>
      <c r="AP316" s="334"/>
      <c r="AQ316" s="334"/>
      <c r="AR316" s="334"/>
      <c r="AS316" s="334"/>
    </row>
    <row r="317" spans="1:45" ht="15" customHeight="1">
      <c r="A317" s="333"/>
      <c r="B317" s="335" t="s">
        <v>86</v>
      </c>
      <c r="C317" s="335"/>
      <c r="D317" s="335"/>
      <c r="E317" s="335"/>
      <c r="F317" s="335"/>
      <c r="G317" s="335"/>
      <c r="H317" s="335"/>
      <c r="I317" s="335" t="s">
        <v>86</v>
      </c>
      <c r="J317" s="335"/>
      <c r="K317" s="335"/>
      <c r="L317" s="335"/>
      <c r="M317" s="335"/>
      <c r="N317" s="335"/>
      <c r="O317" s="335"/>
      <c r="P317" s="331"/>
      <c r="Q317" s="335" t="s">
        <v>86</v>
      </c>
      <c r="R317" s="335"/>
      <c r="S317" s="335"/>
      <c r="T317" s="335"/>
      <c r="U317" s="335"/>
      <c r="V317" s="335"/>
      <c r="W317" s="335"/>
      <c r="X317" s="335" t="s">
        <v>86</v>
      </c>
      <c r="Y317" s="335"/>
      <c r="Z317" s="335"/>
      <c r="AA317" s="335"/>
      <c r="AB317" s="335"/>
      <c r="AC317" s="335"/>
      <c r="AD317" s="335"/>
      <c r="AE317" s="331"/>
      <c r="AF317" s="335" t="s">
        <v>86</v>
      </c>
      <c r="AG317" s="335"/>
      <c r="AH317" s="335"/>
      <c r="AI317" s="335"/>
      <c r="AJ317" s="335"/>
      <c r="AK317" s="335"/>
      <c r="AL317" s="335"/>
      <c r="AM317" s="335" t="s">
        <v>86</v>
      </c>
      <c r="AN317" s="335"/>
      <c r="AO317" s="335"/>
      <c r="AP317" s="335"/>
      <c r="AQ317" s="335"/>
      <c r="AR317" s="335"/>
      <c r="AS317" s="335"/>
    </row>
    <row r="318" spans="1:45" ht="15" customHeight="1">
      <c r="A318" s="336" t="s">
        <v>87</v>
      </c>
      <c r="B318" s="337">
        <v>1</v>
      </c>
      <c r="C318" s="338"/>
      <c r="D318" s="338"/>
      <c r="E318" s="338"/>
      <c r="F318" s="339">
        <v>1</v>
      </c>
      <c r="G318" s="339">
        <v>13</v>
      </c>
      <c r="H318" s="340">
        <v>25</v>
      </c>
      <c r="I318" s="337">
        <v>1</v>
      </c>
      <c r="J318" s="338"/>
      <c r="K318" s="338"/>
      <c r="L318" s="338"/>
      <c r="M318" s="339">
        <v>1</v>
      </c>
      <c r="N318" s="339">
        <v>13</v>
      </c>
      <c r="O318" s="340">
        <v>25</v>
      </c>
      <c r="P318" s="331"/>
      <c r="Q318" s="337">
        <v>1</v>
      </c>
      <c r="R318" s="338"/>
      <c r="S318" s="338"/>
      <c r="T318" s="338"/>
      <c r="U318" s="339">
        <v>1</v>
      </c>
      <c r="V318" s="339">
        <v>13</v>
      </c>
      <c r="W318" s="340">
        <v>25</v>
      </c>
      <c r="X318" s="337">
        <v>1</v>
      </c>
      <c r="Y318" s="338"/>
      <c r="Z318" s="338"/>
      <c r="AA318" s="338"/>
      <c r="AB318" s="339">
        <v>1</v>
      </c>
      <c r="AC318" s="339">
        <v>13</v>
      </c>
      <c r="AD318" s="340">
        <v>25</v>
      </c>
      <c r="AE318" s="331"/>
      <c r="AF318" s="337">
        <v>1</v>
      </c>
      <c r="AG318" s="338"/>
      <c r="AH318" s="338"/>
      <c r="AI318" s="338"/>
      <c r="AJ318" s="339">
        <v>1</v>
      </c>
      <c r="AK318" s="339">
        <v>13</v>
      </c>
      <c r="AL318" s="340">
        <v>25</v>
      </c>
      <c r="AM318" s="337">
        <v>1</v>
      </c>
      <c r="AN318" s="338"/>
      <c r="AO318" s="338"/>
      <c r="AP318" s="338"/>
      <c r="AQ318" s="339">
        <v>1</v>
      </c>
      <c r="AR318" s="339">
        <v>13</v>
      </c>
      <c r="AS318" s="340">
        <v>25</v>
      </c>
    </row>
    <row r="319" spans="1:45" ht="15" customHeight="1">
      <c r="A319" s="336"/>
      <c r="B319" s="337"/>
      <c r="C319" s="338"/>
      <c r="D319" s="338"/>
      <c r="E319" s="338"/>
      <c r="F319" s="341">
        <v>2</v>
      </c>
      <c r="G319" s="341">
        <v>14</v>
      </c>
      <c r="H319" s="342">
        <v>26</v>
      </c>
      <c r="I319" s="337"/>
      <c r="J319" s="338"/>
      <c r="K319" s="338"/>
      <c r="L319" s="338"/>
      <c r="M319" s="341">
        <v>2</v>
      </c>
      <c r="N319" s="341">
        <v>14</v>
      </c>
      <c r="O319" s="342">
        <v>26</v>
      </c>
      <c r="P319" s="331"/>
      <c r="Q319" s="337"/>
      <c r="R319" s="338"/>
      <c r="S319" s="338"/>
      <c r="T319" s="338"/>
      <c r="U319" s="341">
        <v>2</v>
      </c>
      <c r="V319" s="341">
        <v>14</v>
      </c>
      <c r="W319" s="342">
        <v>26</v>
      </c>
      <c r="X319" s="337"/>
      <c r="Y319" s="338"/>
      <c r="Z319" s="338"/>
      <c r="AA319" s="338"/>
      <c r="AB319" s="341">
        <v>2</v>
      </c>
      <c r="AC319" s="341">
        <v>14</v>
      </c>
      <c r="AD319" s="342">
        <v>26</v>
      </c>
      <c r="AE319" s="331"/>
      <c r="AF319" s="337"/>
      <c r="AG319" s="338"/>
      <c r="AH319" s="338"/>
      <c r="AI319" s="338"/>
      <c r="AJ319" s="341">
        <v>2</v>
      </c>
      <c r="AK319" s="341">
        <v>14</v>
      </c>
      <c r="AL319" s="342">
        <v>26</v>
      </c>
      <c r="AM319" s="337"/>
      <c r="AN319" s="338"/>
      <c r="AO319" s="338"/>
      <c r="AP319" s="338"/>
      <c r="AQ319" s="341">
        <v>2</v>
      </c>
      <c r="AR319" s="341">
        <v>14</v>
      </c>
      <c r="AS319" s="342">
        <v>26</v>
      </c>
    </row>
    <row r="320" spans="1:45" ht="15" customHeight="1">
      <c r="A320" s="336"/>
      <c r="B320" s="337">
        <v>2</v>
      </c>
      <c r="C320" s="338"/>
      <c r="D320" s="338"/>
      <c r="E320" s="338"/>
      <c r="F320" s="341">
        <v>3</v>
      </c>
      <c r="G320" s="341">
        <v>15</v>
      </c>
      <c r="H320" s="342">
        <v>27</v>
      </c>
      <c r="I320" s="337">
        <v>2</v>
      </c>
      <c r="J320" s="338"/>
      <c r="K320" s="338"/>
      <c r="L320" s="338"/>
      <c r="M320" s="341">
        <v>3</v>
      </c>
      <c r="N320" s="341">
        <v>15</v>
      </c>
      <c r="O320" s="342">
        <v>27</v>
      </c>
      <c r="P320" s="331"/>
      <c r="Q320" s="337">
        <v>2</v>
      </c>
      <c r="R320" s="338"/>
      <c r="S320" s="338"/>
      <c r="T320" s="338"/>
      <c r="U320" s="341">
        <v>3</v>
      </c>
      <c r="V320" s="341">
        <v>15</v>
      </c>
      <c r="W320" s="342">
        <v>27</v>
      </c>
      <c r="X320" s="337">
        <v>2</v>
      </c>
      <c r="Y320" s="338"/>
      <c r="Z320" s="338"/>
      <c r="AA320" s="338"/>
      <c r="AB320" s="341">
        <v>3</v>
      </c>
      <c r="AC320" s="341">
        <v>15</v>
      </c>
      <c r="AD320" s="342">
        <v>27</v>
      </c>
      <c r="AE320" s="331"/>
      <c r="AF320" s="337">
        <v>2</v>
      </c>
      <c r="AG320" s="338"/>
      <c r="AH320" s="338"/>
      <c r="AI320" s="338"/>
      <c r="AJ320" s="341">
        <v>3</v>
      </c>
      <c r="AK320" s="341">
        <v>15</v>
      </c>
      <c r="AL320" s="342">
        <v>27</v>
      </c>
      <c r="AM320" s="337">
        <v>2</v>
      </c>
      <c r="AN320" s="338"/>
      <c r="AO320" s="338"/>
      <c r="AP320" s="338"/>
      <c r="AQ320" s="341">
        <v>3</v>
      </c>
      <c r="AR320" s="341">
        <v>15</v>
      </c>
      <c r="AS320" s="342">
        <v>27</v>
      </c>
    </row>
    <row r="321" spans="1:45" ht="15" customHeight="1">
      <c r="A321" s="336"/>
      <c r="B321" s="337"/>
      <c r="C321" s="343"/>
      <c r="D321" s="338"/>
      <c r="E321" s="338"/>
      <c r="F321" s="341">
        <v>4</v>
      </c>
      <c r="G321" s="341">
        <v>16</v>
      </c>
      <c r="H321" s="342">
        <v>28</v>
      </c>
      <c r="I321" s="337"/>
      <c r="J321" s="343"/>
      <c r="K321" s="338"/>
      <c r="L321" s="338"/>
      <c r="M321" s="341">
        <v>4</v>
      </c>
      <c r="N321" s="341">
        <v>16</v>
      </c>
      <c r="O321" s="342">
        <v>28</v>
      </c>
      <c r="P321" s="331"/>
      <c r="Q321" s="337"/>
      <c r="R321" s="343"/>
      <c r="S321" s="338"/>
      <c r="T321" s="338"/>
      <c r="U321" s="341">
        <v>4</v>
      </c>
      <c r="V321" s="341">
        <v>16</v>
      </c>
      <c r="W321" s="342">
        <v>28</v>
      </c>
      <c r="X321" s="337"/>
      <c r="Y321" s="343"/>
      <c r="Z321" s="338"/>
      <c r="AA321" s="338"/>
      <c r="AB321" s="341">
        <v>4</v>
      </c>
      <c r="AC321" s="341">
        <v>16</v>
      </c>
      <c r="AD321" s="342">
        <v>28</v>
      </c>
      <c r="AE321" s="331"/>
      <c r="AF321" s="337"/>
      <c r="AG321" s="343"/>
      <c r="AH321" s="338"/>
      <c r="AI321" s="338"/>
      <c r="AJ321" s="341">
        <v>4</v>
      </c>
      <c r="AK321" s="341">
        <v>16</v>
      </c>
      <c r="AL321" s="342">
        <v>28</v>
      </c>
      <c r="AM321" s="337"/>
      <c r="AN321" s="343"/>
      <c r="AO321" s="338"/>
      <c r="AP321" s="338"/>
      <c r="AQ321" s="341">
        <v>4</v>
      </c>
      <c r="AR321" s="341">
        <v>16</v>
      </c>
      <c r="AS321" s="342">
        <v>28</v>
      </c>
    </row>
    <row r="322" spans="1:45" ht="15" customHeight="1">
      <c r="A322" s="336"/>
      <c r="B322" s="337">
        <v>3</v>
      </c>
      <c r="C322" s="338"/>
      <c r="D322" s="338"/>
      <c r="E322" s="338"/>
      <c r="F322" s="341">
        <v>5</v>
      </c>
      <c r="G322" s="341">
        <v>17</v>
      </c>
      <c r="H322" s="342">
        <v>29</v>
      </c>
      <c r="I322" s="337">
        <v>3</v>
      </c>
      <c r="J322" s="338"/>
      <c r="K322" s="338"/>
      <c r="L322" s="338"/>
      <c r="M322" s="341">
        <v>5</v>
      </c>
      <c r="N322" s="341">
        <v>17</v>
      </c>
      <c r="O322" s="342">
        <v>29</v>
      </c>
      <c r="P322" s="331"/>
      <c r="Q322" s="337">
        <v>3</v>
      </c>
      <c r="R322" s="338"/>
      <c r="S322" s="338"/>
      <c r="T322" s="338"/>
      <c r="U322" s="341">
        <v>5</v>
      </c>
      <c r="V322" s="341">
        <v>17</v>
      </c>
      <c r="W322" s="342">
        <v>29</v>
      </c>
      <c r="X322" s="337">
        <v>3</v>
      </c>
      <c r="Y322" s="338"/>
      <c r="Z322" s="338"/>
      <c r="AA322" s="338"/>
      <c r="AB322" s="341">
        <v>5</v>
      </c>
      <c r="AC322" s="341">
        <v>17</v>
      </c>
      <c r="AD322" s="342">
        <v>29</v>
      </c>
      <c r="AE322" s="331"/>
      <c r="AF322" s="337">
        <v>3</v>
      </c>
      <c r="AG322" s="338"/>
      <c r="AH322" s="338"/>
      <c r="AI322" s="338"/>
      <c r="AJ322" s="341">
        <v>5</v>
      </c>
      <c r="AK322" s="341">
        <v>17</v>
      </c>
      <c r="AL322" s="342">
        <v>29</v>
      </c>
      <c r="AM322" s="337">
        <v>3</v>
      </c>
      <c r="AN322" s="338"/>
      <c r="AO322" s="338"/>
      <c r="AP322" s="338"/>
      <c r="AQ322" s="341">
        <v>5</v>
      </c>
      <c r="AR322" s="341">
        <v>17</v>
      </c>
      <c r="AS322" s="342">
        <v>29</v>
      </c>
    </row>
    <row r="323" spans="1:45" ht="15" customHeight="1">
      <c r="A323" s="336"/>
      <c r="B323" s="337"/>
      <c r="C323" s="343"/>
      <c r="D323" s="338"/>
      <c r="E323" s="338"/>
      <c r="F323" s="341">
        <v>6</v>
      </c>
      <c r="G323" s="341">
        <v>18</v>
      </c>
      <c r="H323" s="342">
        <v>30</v>
      </c>
      <c r="I323" s="337"/>
      <c r="J323" s="343"/>
      <c r="K323" s="338"/>
      <c r="L323" s="338"/>
      <c r="M323" s="341">
        <v>6</v>
      </c>
      <c r="N323" s="341">
        <v>18</v>
      </c>
      <c r="O323" s="342">
        <v>30</v>
      </c>
      <c r="P323" s="331"/>
      <c r="Q323" s="337"/>
      <c r="R323" s="343"/>
      <c r="S323" s="338"/>
      <c r="T323" s="338"/>
      <c r="U323" s="341">
        <v>6</v>
      </c>
      <c r="V323" s="341">
        <v>18</v>
      </c>
      <c r="W323" s="342">
        <v>30</v>
      </c>
      <c r="X323" s="337"/>
      <c r="Y323" s="343"/>
      <c r="Z323" s="338"/>
      <c r="AA323" s="338"/>
      <c r="AB323" s="341">
        <v>6</v>
      </c>
      <c r="AC323" s="341">
        <v>18</v>
      </c>
      <c r="AD323" s="342">
        <v>30</v>
      </c>
      <c r="AE323" s="331"/>
      <c r="AF323" s="337"/>
      <c r="AG323" s="343"/>
      <c r="AH323" s="338"/>
      <c r="AI323" s="338"/>
      <c r="AJ323" s="341">
        <v>6</v>
      </c>
      <c r="AK323" s="341">
        <v>18</v>
      </c>
      <c r="AL323" s="342">
        <v>30</v>
      </c>
      <c r="AM323" s="337"/>
      <c r="AN323" s="343"/>
      <c r="AO323" s="338"/>
      <c r="AP323" s="338"/>
      <c r="AQ323" s="341">
        <v>6</v>
      </c>
      <c r="AR323" s="341">
        <v>18</v>
      </c>
      <c r="AS323" s="342">
        <v>30</v>
      </c>
    </row>
    <row r="324" spans="1:45" ht="15" customHeight="1">
      <c r="A324" s="336"/>
      <c r="B324" s="337">
        <v>4</v>
      </c>
      <c r="C324" s="338"/>
      <c r="D324" s="338"/>
      <c r="E324" s="338"/>
      <c r="F324" s="341">
        <v>7</v>
      </c>
      <c r="G324" s="341">
        <v>19</v>
      </c>
      <c r="H324" s="342">
        <v>31</v>
      </c>
      <c r="I324" s="337">
        <v>4</v>
      </c>
      <c r="J324" s="338"/>
      <c r="K324" s="338"/>
      <c r="L324" s="338"/>
      <c r="M324" s="341">
        <v>7</v>
      </c>
      <c r="N324" s="341">
        <v>19</v>
      </c>
      <c r="O324" s="342">
        <v>31</v>
      </c>
      <c r="P324" s="331"/>
      <c r="Q324" s="337">
        <v>4</v>
      </c>
      <c r="R324" s="338"/>
      <c r="S324" s="338"/>
      <c r="T324" s="338"/>
      <c r="U324" s="341">
        <v>7</v>
      </c>
      <c r="V324" s="341">
        <v>19</v>
      </c>
      <c r="W324" s="342">
        <v>31</v>
      </c>
      <c r="X324" s="337">
        <v>4</v>
      </c>
      <c r="Y324" s="338"/>
      <c r="Z324" s="338"/>
      <c r="AA324" s="338"/>
      <c r="AB324" s="341">
        <v>7</v>
      </c>
      <c r="AC324" s="341">
        <v>19</v>
      </c>
      <c r="AD324" s="342">
        <v>31</v>
      </c>
      <c r="AE324" s="331"/>
      <c r="AF324" s="337">
        <v>4</v>
      </c>
      <c r="AG324" s="338"/>
      <c r="AH324" s="338"/>
      <c r="AI324" s="338"/>
      <c r="AJ324" s="341">
        <v>7</v>
      </c>
      <c r="AK324" s="341">
        <v>19</v>
      </c>
      <c r="AL324" s="342">
        <v>31</v>
      </c>
      <c r="AM324" s="337">
        <v>4</v>
      </c>
      <c r="AN324" s="338"/>
      <c r="AO324" s="338"/>
      <c r="AP324" s="338"/>
      <c r="AQ324" s="341">
        <v>7</v>
      </c>
      <c r="AR324" s="341">
        <v>19</v>
      </c>
      <c r="AS324" s="342">
        <v>31</v>
      </c>
    </row>
    <row r="325" spans="1:45" ht="15" customHeight="1">
      <c r="A325" s="336"/>
      <c r="B325" s="337"/>
      <c r="C325" s="343"/>
      <c r="D325" s="338"/>
      <c r="E325" s="338"/>
      <c r="F325" s="341">
        <v>8</v>
      </c>
      <c r="G325" s="341">
        <v>20</v>
      </c>
      <c r="H325" s="342">
        <v>32</v>
      </c>
      <c r="I325" s="337"/>
      <c r="J325" s="343"/>
      <c r="K325" s="338"/>
      <c r="L325" s="338"/>
      <c r="M325" s="341">
        <v>8</v>
      </c>
      <c r="N325" s="341">
        <v>20</v>
      </c>
      <c r="O325" s="342">
        <v>32</v>
      </c>
      <c r="P325" s="331"/>
      <c r="Q325" s="337"/>
      <c r="R325" s="343"/>
      <c r="S325" s="338"/>
      <c r="T325" s="338"/>
      <c r="U325" s="341">
        <v>8</v>
      </c>
      <c r="V325" s="341">
        <v>20</v>
      </c>
      <c r="W325" s="342">
        <v>32</v>
      </c>
      <c r="X325" s="337"/>
      <c r="Y325" s="343"/>
      <c r="Z325" s="338"/>
      <c r="AA325" s="338"/>
      <c r="AB325" s="341">
        <v>8</v>
      </c>
      <c r="AC325" s="341">
        <v>20</v>
      </c>
      <c r="AD325" s="342">
        <v>32</v>
      </c>
      <c r="AE325" s="331"/>
      <c r="AF325" s="337"/>
      <c r="AG325" s="343"/>
      <c r="AH325" s="338"/>
      <c r="AI325" s="338"/>
      <c r="AJ325" s="341">
        <v>8</v>
      </c>
      <c r="AK325" s="341">
        <v>20</v>
      </c>
      <c r="AL325" s="342">
        <v>32</v>
      </c>
      <c r="AM325" s="337"/>
      <c r="AN325" s="343"/>
      <c r="AO325" s="338"/>
      <c r="AP325" s="338"/>
      <c r="AQ325" s="341">
        <v>8</v>
      </c>
      <c r="AR325" s="341">
        <v>20</v>
      </c>
      <c r="AS325" s="342">
        <v>32</v>
      </c>
    </row>
    <row r="326" spans="1:45" ht="15" customHeight="1">
      <c r="A326" s="336"/>
      <c r="B326" s="337">
        <v>5</v>
      </c>
      <c r="C326" s="338"/>
      <c r="D326" s="338"/>
      <c r="E326" s="338"/>
      <c r="F326" s="341">
        <v>9</v>
      </c>
      <c r="G326" s="341">
        <v>21</v>
      </c>
      <c r="H326" s="342">
        <v>33</v>
      </c>
      <c r="I326" s="337">
        <v>5</v>
      </c>
      <c r="J326" s="338"/>
      <c r="K326" s="338"/>
      <c r="L326" s="338"/>
      <c r="M326" s="341">
        <v>9</v>
      </c>
      <c r="N326" s="341">
        <v>21</v>
      </c>
      <c r="O326" s="342">
        <v>33</v>
      </c>
      <c r="P326" s="331"/>
      <c r="Q326" s="337">
        <v>5</v>
      </c>
      <c r="R326" s="338"/>
      <c r="S326" s="338"/>
      <c r="T326" s="338"/>
      <c r="U326" s="341">
        <v>9</v>
      </c>
      <c r="V326" s="341">
        <v>21</v>
      </c>
      <c r="W326" s="342">
        <v>33</v>
      </c>
      <c r="X326" s="337">
        <v>5</v>
      </c>
      <c r="Y326" s="338"/>
      <c r="Z326" s="338"/>
      <c r="AA326" s="338"/>
      <c r="AB326" s="341">
        <v>9</v>
      </c>
      <c r="AC326" s="341">
        <v>21</v>
      </c>
      <c r="AD326" s="342">
        <v>33</v>
      </c>
      <c r="AE326" s="331"/>
      <c r="AF326" s="337">
        <v>5</v>
      </c>
      <c r="AG326" s="338"/>
      <c r="AH326" s="338"/>
      <c r="AI326" s="338"/>
      <c r="AJ326" s="341">
        <v>9</v>
      </c>
      <c r="AK326" s="341">
        <v>21</v>
      </c>
      <c r="AL326" s="342">
        <v>33</v>
      </c>
      <c r="AM326" s="337">
        <v>5</v>
      </c>
      <c r="AN326" s="338"/>
      <c r="AO326" s="338"/>
      <c r="AP326" s="338"/>
      <c r="AQ326" s="341">
        <v>9</v>
      </c>
      <c r="AR326" s="341">
        <v>21</v>
      </c>
      <c r="AS326" s="342">
        <v>33</v>
      </c>
    </row>
    <row r="327" spans="1:45" ht="15" customHeight="1">
      <c r="A327" s="336"/>
      <c r="B327" s="337"/>
      <c r="C327" s="343"/>
      <c r="D327" s="338"/>
      <c r="E327" s="338"/>
      <c r="F327" s="341">
        <v>10</v>
      </c>
      <c r="G327" s="341">
        <v>22</v>
      </c>
      <c r="H327" s="342">
        <v>34</v>
      </c>
      <c r="I327" s="337"/>
      <c r="J327" s="343"/>
      <c r="K327" s="338"/>
      <c r="L327" s="338"/>
      <c r="M327" s="341">
        <v>10</v>
      </c>
      <c r="N327" s="341">
        <v>22</v>
      </c>
      <c r="O327" s="342">
        <v>34</v>
      </c>
      <c r="P327" s="331"/>
      <c r="Q327" s="337"/>
      <c r="R327" s="343"/>
      <c r="S327" s="338"/>
      <c r="T327" s="338"/>
      <c r="U327" s="341">
        <v>10</v>
      </c>
      <c r="V327" s="341">
        <v>22</v>
      </c>
      <c r="W327" s="342">
        <v>34</v>
      </c>
      <c r="X327" s="337"/>
      <c r="Y327" s="343"/>
      <c r="Z327" s="338"/>
      <c r="AA327" s="338"/>
      <c r="AB327" s="341">
        <v>10</v>
      </c>
      <c r="AC327" s="341">
        <v>22</v>
      </c>
      <c r="AD327" s="342">
        <v>34</v>
      </c>
      <c r="AE327" s="331"/>
      <c r="AF327" s="337"/>
      <c r="AG327" s="343"/>
      <c r="AH327" s="338"/>
      <c r="AI327" s="338"/>
      <c r="AJ327" s="341">
        <v>10</v>
      </c>
      <c r="AK327" s="341">
        <v>22</v>
      </c>
      <c r="AL327" s="342">
        <v>34</v>
      </c>
      <c r="AM327" s="337"/>
      <c r="AN327" s="343"/>
      <c r="AO327" s="338"/>
      <c r="AP327" s="338"/>
      <c r="AQ327" s="341">
        <v>10</v>
      </c>
      <c r="AR327" s="341">
        <v>22</v>
      </c>
      <c r="AS327" s="342">
        <v>34</v>
      </c>
    </row>
    <row r="328" spans="1:45" ht="15" customHeight="1">
      <c r="A328" s="336"/>
      <c r="B328" s="337">
        <v>6</v>
      </c>
      <c r="C328" s="338"/>
      <c r="D328" s="338"/>
      <c r="E328" s="338"/>
      <c r="F328" s="341">
        <v>11</v>
      </c>
      <c r="G328" s="341">
        <v>23</v>
      </c>
      <c r="H328" s="342">
        <v>35</v>
      </c>
      <c r="I328" s="337">
        <v>6</v>
      </c>
      <c r="J328" s="338"/>
      <c r="K328" s="338"/>
      <c r="L328" s="338"/>
      <c r="M328" s="341">
        <v>11</v>
      </c>
      <c r="N328" s="341">
        <v>23</v>
      </c>
      <c r="O328" s="342">
        <v>35</v>
      </c>
      <c r="P328" s="331"/>
      <c r="Q328" s="337">
        <v>6</v>
      </c>
      <c r="R328" s="338"/>
      <c r="S328" s="338"/>
      <c r="T328" s="338"/>
      <c r="U328" s="341">
        <v>11</v>
      </c>
      <c r="V328" s="341">
        <v>23</v>
      </c>
      <c r="W328" s="342">
        <v>35</v>
      </c>
      <c r="X328" s="337">
        <v>6</v>
      </c>
      <c r="Y328" s="338"/>
      <c r="Z328" s="338"/>
      <c r="AA328" s="338"/>
      <c r="AB328" s="341">
        <v>11</v>
      </c>
      <c r="AC328" s="341">
        <v>23</v>
      </c>
      <c r="AD328" s="342">
        <v>35</v>
      </c>
      <c r="AE328" s="331"/>
      <c r="AF328" s="337">
        <v>6</v>
      </c>
      <c r="AG328" s="338"/>
      <c r="AH328" s="338"/>
      <c r="AI328" s="338"/>
      <c r="AJ328" s="341">
        <v>11</v>
      </c>
      <c r="AK328" s="341">
        <v>23</v>
      </c>
      <c r="AL328" s="342">
        <v>35</v>
      </c>
      <c r="AM328" s="337">
        <v>6</v>
      </c>
      <c r="AN328" s="338"/>
      <c r="AO328" s="338"/>
      <c r="AP328" s="338"/>
      <c r="AQ328" s="341">
        <v>11</v>
      </c>
      <c r="AR328" s="341">
        <v>23</v>
      </c>
      <c r="AS328" s="342">
        <v>35</v>
      </c>
    </row>
    <row r="329" spans="1:45" ht="15" customHeight="1">
      <c r="A329" s="336"/>
      <c r="B329" s="337"/>
      <c r="C329" s="343"/>
      <c r="D329" s="338"/>
      <c r="E329" s="338"/>
      <c r="F329" s="344">
        <v>12</v>
      </c>
      <c r="G329" s="344">
        <v>24</v>
      </c>
      <c r="H329" s="345">
        <v>36</v>
      </c>
      <c r="I329" s="337"/>
      <c r="J329" s="343"/>
      <c r="K329" s="338"/>
      <c r="L329" s="338"/>
      <c r="M329" s="344">
        <v>12</v>
      </c>
      <c r="N329" s="344">
        <v>24</v>
      </c>
      <c r="O329" s="345">
        <v>36</v>
      </c>
      <c r="P329" s="331"/>
      <c r="Q329" s="337"/>
      <c r="R329" s="343"/>
      <c r="S329" s="338"/>
      <c r="T329" s="338"/>
      <c r="U329" s="344">
        <v>12</v>
      </c>
      <c r="V329" s="344">
        <v>24</v>
      </c>
      <c r="W329" s="345">
        <v>36</v>
      </c>
      <c r="X329" s="337"/>
      <c r="Y329" s="343"/>
      <c r="Z329" s="338"/>
      <c r="AA329" s="338"/>
      <c r="AB329" s="344">
        <v>12</v>
      </c>
      <c r="AC329" s="344">
        <v>24</v>
      </c>
      <c r="AD329" s="345">
        <v>36</v>
      </c>
      <c r="AE329" s="331"/>
      <c r="AF329" s="337"/>
      <c r="AG329" s="343"/>
      <c r="AH329" s="338"/>
      <c r="AI329" s="338"/>
      <c r="AJ329" s="344">
        <v>12</v>
      </c>
      <c r="AK329" s="344">
        <v>24</v>
      </c>
      <c r="AL329" s="345">
        <v>36</v>
      </c>
      <c r="AM329" s="337"/>
      <c r="AN329" s="343"/>
      <c r="AO329" s="338"/>
      <c r="AP329" s="338"/>
      <c r="AQ329" s="344">
        <v>12</v>
      </c>
      <c r="AR329" s="344">
        <v>24</v>
      </c>
      <c r="AS329" s="345">
        <v>36</v>
      </c>
    </row>
    <row r="330" spans="1:45" ht="22.5" customHeight="1">
      <c r="A330" s="331"/>
      <c r="B330" s="346" t="s">
        <v>90</v>
      </c>
      <c r="C330" s="346"/>
      <c r="D330" s="347" t="s">
        <v>91</v>
      </c>
      <c r="E330" s="347"/>
      <c r="F330" s="348"/>
      <c r="G330" s="348"/>
      <c r="H330" s="348"/>
      <c r="I330" s="346" t="s">
        <v>90</v>
      </c>
      <c r="J330" s="346"/>
      <c r="K330" s="347" t="s">
        <v>91</v>
      </c>
      <c r="L330" s="347"/>
      <c r="M330" s="348"/>
      <c r="N330" s="348"/>
      <c r="O330" s="348"/>
      <c r="P330" s="349"/>
      <c r="Q330" s="346" t="s">
        <v>90</v>
      </c>
      <c r="R330" s="346"/>
      <c r="S330" s="347" t="s">
        <v>91</v>
      </c>
      <c r="T330" s="347"/>
      <c r="U330" s="348"/>
      <c r="V330" s="348"/>
      <c r="W330" s="348"/>
      <c r="X330" s="346" t="s">
        <v>90</v>
      </c>
      <c r="Y330" s="346"/>
      <c r="Z330" s="347" t="s">
        <v>91</v>
      </c>
      <c r="AA330" s="347"/>
      <c r="AB330" s="348"/>
      <c r="AC330" s="348"/>
      <c r="AD330" s="348"/>
      <c r="AE330" s="349"/>
      <c r="AF330" s="346" t="s">
        <v>90</v>
      </c>
      <c r="AG330" s="346"/>
      <c r="AH330" s="347" t="s">
        <v>91</v>
      </c>
      <c r="AI330" s="347"/>
      <c r="AJ330" s="348"/>
      <c r="AK330" s="348"/>
      <c r="AL330" s="348"/>
      <c r="AM330" s="346" t="s">
        <v>90</v>
      </c>
      <c r="AN330" s="346"/>
      <c r="AO330" s="347" t="s">
        <v>91</v>
      </c>
      <c r="AP330" s="347"/>
      <c r="AQ330" s="350"/>
      <c r="AR330" s="350"/>
      <c r="AS330" s="350"/>
    </row>
    <row r="331" spans="1:45" ht="7.5" customHeight="1">
      <c r="A331" s="331"/>
      <c r="B331" s="331"/>
      <c r="C331" s="331"/>
      <c r="D331" s="331"/>
      <c r="E331" s="331"/>
      <c r="F331" s="331"/>
      <c r="G331" s="331"/>
      <c r="H331" s="331"/>
      <c r="I331" s="331"/>
      <c r="J331" s="331"/>
      <c r="K331" s="331"/>
      <c r="L331" s="331"/>
      <c r="M331" s="331"/>
      <c r="N331" s="331"/>
      <c r="O331" s="331"/>
      <c r="P331" s="331"/>
      <c r="Q331" s="331"/>
      <c r="R331" s="331"/>
      <c r="S331" s="331"/>
      <c r="T331" s="331"/>
      <c r="U331" s="331"/>
      <c r="V331" s="331"/>
      <c r="W331" s="331"/>
      <c r="X331" s="331"/>
      <c r="Y331" s="331"/>
      <c r="Z331" s="331"/>
      <c r="AA331" s="331"/>
      <c r="AB331" s="331"/>
      <c r="AC331" s="331"/>
      <c r="AD331" s="331"/>
      <c r="AE331" s="331"/>
      <c r="AF331" s="331"/>
      <c r="AG331" s="331"/>
      <c r="AH331" s="331"/>
      <c r="AI331" s="331"/>
      <c r="AJ331" s="331"/>
      <c r="AK331" s="331"/>
      <c r="AL331" s="331"/>
      <c r="AM331" s="331"/>
      <c r="AN331" s="331"/>
      <c r="AO331" s="331"/>
      <c r="AP331" s="331"/>
      <c r="AQ331" s="331"/>
      <c r="AR331" s="331"/>
      <c r="AS331" s="331"/>
    </row>
    <row r="332" spans="1:45" ht="15" customHeight="1">
      <c r="A332" s="351" t="s">
        <v>139</v>
      </c>
      <c r="B332" s="352"/>
      <c r="C332" s="352"/>
      <c r="D332" s="352"/>
      <c r="E332" s="352"/>
      <c r="F332" s="353" t="s">
        <v>96</v>
      </c>
      <c r="G332" s="353"/>
      <c r="H332" s="353" t="s">
        <v>48</v>
      </c>
      <c r="I332" s="353" t="s">
        <v>97</v>
      </c>
      <c r="J332" s="353"/>
      <c r="K332" s="321"/>
      <c r="L332" s="354" t="s">
        <v>140</v>
      </c>
      <c r="M332" s="354"/>
      <c r="N332" s="354"/>
      <c r="O332" s="354"/>
      <c r="P332" s="354"/>
      <c r="Q332" s="355"/>
      <c r="R332" s="355"/>
      <c r="S332" s="355"/>
      <c r="T332" s="355"/>
      <c r="U332" s="355"/>
      <c r="V332" s="355"/>
      <c r="W332" s="355"/>
      <c r="X332" s="355"/>
      <c r="Y332" s="355"/>
      <c r="Z332" s="355"/>
      <c r="AA332" s="355"/>
      <c r="AB332" s="355"/>
      <c r="AC332" s="355"/>
      <c r="AD332" s="355"/>
      <c r="AE332" s="355"/>
      <c r="AF332" s="355"/>
      <c r="AG332" s="355"/>
      <c r="AH332" s="355"/>
      <c r="AI332" s="355"/>
      <c r="AJ332" s="355"/>
      <c r="AK332" s="355"/>
      <c r="AL332" s="355"/>
      <c r="AM332" s="355"/>
      <c r="AN332" s="355"/>
      <c r="AO332" s="326" t="s">
        <v>48</v>
      </c>
      <c r="AP332" s="326"/>
      <c r="AQ332" s="326"/>
      <c r="AR332" s="326"/>
      <c r="AS332" s="326"/>
    </row>
    <row r="333" spans="1:45" ht="16.5" customHeight="1">
      <c r="A333" s="352"/>
      <c r="B333" s="357" t="s">
        <v>141</v>
      </c>
      <c r="C333" s="357"/>
      <c r="D333" s="357"/>
      <c r="E333" s="357"/>
      <c r="F333" s="358"/>
      <c r="G333" s="358"/>
      <c r="H333" s="359" t="s">
        <v>48</v>
      </c>
      <c r="I333" s="358"/>
      <c r="J333" s="358"/>
      <c r="K333" s="360"/>
      <c r="L333" s="354"/>
      <c r="M333" s="354"/>
      <c r="N333" s="354"/>
      <c r="O333" s="354"/>
      <c r="P333" s="354"/>
      <c r="Q333" s="355"/>
      <c r="R333" s="355"/>
      <c r="S333" s="355"/>
      <c r="T333" s="355"/>
      <c r="U333" s="355"/>
      <c r="V333" s="355"/>
      <c r="W333" s="355"/>
      <c r="X333" s="355"/>
      <c r="Y333" s="355"/>
      <c r="Z333" s="355"/>
      <c r="AA333" s="355"/>
      <c r="AB333" s="355"/>
      <c r="AC333" s="355"/>
      <c r="AD333" s="355"/>
      <c r="AE333" s="355"/>
      <c r="AF333" s="355"/>
      <c r="AG333" s="355"/>
      <c r="AH333" s="355"/>
      <c r="AI333" s="355"/>
      <c r="AJ333" s="355"/>
      <c r="AK333" s="355"/>
      <c r="AL333" s="355"/>
      <c r="AM333" s="355"/>
      <c r="AN333" s="355"/>
      <c r="AO333" s="326"/>
      <c r="AP333" s="326"/>
      <c r="AQ333" s="326"/>
      <c r="AR333" s="326"/>
      <c r="AS333" s="326"/>
    </row>
    <row r="334" spans="1:45" ht="15.75" customHeight="1">
      <c r="A334" s="352"/>
      <c r="B334" s="357" t="s">
        <v>142</v>
      </c>
      <c r="C334" s="357"/>
      <c r="D334" s="357"/>
      <c r="E334" s="357"/>
      <c r="F334" s="358"/>
      <c r="G334" s="358"/>
      <c r="H334" s="359" t="s">
        <v>48</v>
      </c>
      <c r="I334" s="358"/>
      <c r="J334" s="358"/>
      <c r="K334" s="360"/>
      <c r="L334" s="361" t="s">
        <v>143</v>
      </c>
      <c r="M334" s="361"/>
      <c r="N334" s="361"/>
      <c r="O334" s="361"/>
      <c r="P334" s="361"/>
      <c r="Q334" s="361"/>
      <c r="R334" s="361"/>
      <c r="S334" s="361"/>
      <c r="T334" s="361"/>
      <c r="U334" s="361"/>
      <c r="V334" s="361"/>
      <c r="W334" s="361" t="s">
        <v>144</v>
      </c>
      <c r="X334" s="361"/>
      <c r="Y334" s="361"/>
      <c r="Z334" s="361"/>
      <c r="AA334" s="361"/>
      <c r="AB334" s="361"/>
      <c r="AC334" s="361"/>
      <c r="AD334" s="361"/>
      <c r="AE334" s="361"/>
      <c r="AF334" s="361"/>
      <c r="AG334" s="361"/>
      <c r="AH334" s="362"/>
      <c r="AI334" s="361" t="s">
        <v>145</v>
      </c>
      <c r="AJ334" s="361"/>
      <c r="AK334" s="361"/>
      <c r="AL334" s="361"/>
      <c r="AM334" s="361"/>
      <c r="AN334" s="361"/>
      <c r="AO334" s="361"/>
      <c r="AP334" s="361"/>
      <c r="AQ334" s="361"/>
      <c r="AR334" s="361"/>
      <c r="AS334" s="361"/>
    </row>
    <row r="335" spans="1:45" ht="15.75" customHeight="1">
      <c r="A335" s="352"/>
      <c r="B335" s="357" t="s">
        <v>146</v>
      </c>
      <c r="C335" s="357"/>
      <c r="D335" s="357"/>
      <c r="E335" s="357"/>
      <c r="F335" s="363"/>
      <c r="G335" s="363"/>
      <c r="H335" s="364" t="s">
        <v>48</v>
      </c>
      <c r="I335" s="363"/>
      <c r="J335" s="363"/>
      <c r="K335" s="321"/>
      <c r="L335" s="365"/>
      <c r="M335" s="365"/>
      <c r="N335" s="365"/>
      <c r="O335" s="365"/>
      <c r="P335" s="365"/>
      <c r="Q335" s="365"/>
      <c r="R335" s="365"/>
      <c r="S335" s="365"/>
      <c r="T335" s="365"/>
      <c r="U335" s="365"/>
      <c r="V335" s="365"/>
      <c r="W335" s="365"/>
      <c r="X335" s="365"/>
      <c r="Y335" s="365"/>
      <c r="Z335" s="365"/>
      <c r="AA335" s="365"/>
      <c r="AB335" s="365"/>
      <c r="AC335" s="365"/>
      <c r="AD335" s="365"/>
      <c r="AE335" s="365"/>
      <c r="AF335" s="365"/>
      <c r="AG335" s="365"/>
      <c r="AH335" s="366"/>
      <c r="AI335" s="365"/>
      <c r="AJ335" s="365"/>
      <c r="AK335" s="365"/>
      <c r="AL335" s="365"/>
      <c r="AM335" s="365"/>
      <c r="AN335" s="365"/>
      <c r="AO335" s="365"/>
      <c r="AP335" s="365"/>
      <c r="AQ335" s="365"/>
      <c r="AR335" s="365"/>
      <c r="AS335" s="365"/>
    </row>
    <row r="336" spans="1:45" ht="15.75" customHeight="1">
      <c r="A336" s="357" t="s">
        <v>40</v>
      </c>
      <c r="B336" s="357"/>
      <c r="C336" s="357"/>
      <c r="D336" s="357"/>
      <c r="E336" s="357"/>
      <c r="F336" s="358"/>
      <c r="G336" s="358"/>
      <c r="H336" s="359" t="s">
        <v>48</v>
      </c>
      <c r="I336" s="358"/>
      <c r="J336" s="358"/>
      <c r="K336" s="321"/>
      <c r="L336" s="365"/>
      <c r="M336" s="365"/>
      <c r="N336" s="365"/>
      <c r="O336" s="365"/>
      <c r="P336" s="365"/>
      <c r="Q336" s="365"/>
      <c r="R336" s="365"/>
      <c r="S336" s="365"/>
      <c r="T336" s="365"/>
      <c r="U336" s="365"/>
      <c r="V336" s="365"/>
      <c r="W336" s="365"/>
      <c r="X336" s="365"/>
      <c r="Y336" s="365"/>
      <c r="Z336" s="365"/>
      <c r="AA336" s="365"/>
      <c r="AB336" s="365"/>
      <c r="AC336" s="365"/>
      <c r="AD336" s="365"/>
      <c r="AE336" s="365"/>
      <c r="AF336" s="365"/>
      <c r="AG336" s="365"/>
      <c r="AH336" s="366"/>
      <c r="AI336" s="365"/>
      <c r="AJ336" s="365"/>
      <c r="AK336" s="365"/>
      <c r="AL336" s="365"/>
      <c r="AM336" s="365"/>
      <c r="AN336" s="365"/>
      <c r="AO336" s="365"/>
      <c r="AP336" s="365"/>
      <c r="AQ336" s="365"/>
      <c r="AR336" s="365"/>
      <c r="AS336" s="365"/>
    </row>
    <row r="337" spans="1:45" ht="15.75" customHeight="1">
      <c r="A337" s="315" t="s">
        <v>132</v>
      </c>
      <c r="B337" s="316"/>
      <c r="C337" s="317"/>
      <c r="D337" s="318" t="str">
        <f>'(7) vstupní data'!$H$24</f>
        <v>Český pohár          25.- 26.2014         starší žákyně</v>
      </c>
      <c r="E337" s="319"/>
      <c r="F337" s="319"/>
      <c r="G337" s="319"/>
      <c r="H337" s="319"/>
      <c r="I337" s="319"/>
      <c r="J337" s="319"/>
      <c r="K337" s="319"/>
      <c r="L337" s="319"/>
      <c r="M337" s="319"/>
      <c r="N337" s="319"/>
      <c r="O337" s="319"/>
      <c r="P337" s="319"/>
      <c r="Q337" s="319"/>
      <c r="R337" s="319"/>
      <c r="S337" s="319"/>
      <c r="T337" s="319"/>
      <c r="U337" s="319"/>
      <c r="V337" s="319"/>
      <c r="W337" s="319"/>
      <c r="X337" s="319"/>
      <c r="Y337" s="319"/>
      <c r="Z337" s="319"/>
      <c r="AA337" s="319"/>
      <c r="AB337" s="319"/>
      <c r="AC337" s="319"/>
      <c r="AD337" s="319"/>
      <c r="AE337" s="319"/>
      <c r="AF337" s="320"/>
      <c r="AG337" s="321"/>
      <c r="AH337" s="321"/>
      <c r="AI337" s="321"/>
      <c r="AJ337" s="321"/>
      <c r="AK337" s="321"/>
      <c r="AL337" s="318" t="s">
        <v>133</v>
      </c>
      <c r="AM337" s="318"/>
      <c r="AN337" s="322" t="str">
        <f>'(7) vstupní data'!$B$11</f>
        <v>3.skupina</v>
      </c>
      <c r="AO337" s="322"/>
      <c r="AP337" s="322"/>
      <c r="AQ337" s="322"/>
      <c r="AR337" s="322"/>
      <c r="AS337" s="322"/>
    </row>
    <row r="338" spans="1:45" ht="16.5" customHeight="1">
      <c r="A338" s="315" t="s">
        <v>134</v>
      </c>
      <c r="B338" s="316"/>
      <c r="C338" s="317"/>
      <c r="D338" s="318" t="str">
        <f>CONCATENATE('(7) vstupní data'!$B$1,", ",'(7) vstupní data'!$B$3)</f>
        <v>TJ Orion Praha, ZŠ Mráčkova 3090 Praha 12</v>
      </c>
      <c r="E338" s="319"/>
      <c r="F338" s="319"/>
      <c r="G338" s="319"/>
      <c r="H338" s="319"/>
      <c r="I338" s="319"/>
      <c r="J338" s="319"/>
      <c r="K338" s="319"/>
      <c r="L338" s="319"/>
      <c r="M338" s="319"/>
      <c r="N338" s="319"/>
      <c r="O338" s="319"/>
      <c r="P338" s="319"/>
      <c r="Q338" s="319"/>
      <c r="R338" s="319"/>
      <c r="S338" s="319"/>
      <c r="T338" s="319"/>
      <c r="U338" s="319"/>
      <c r="V338" s="319"/>
      <c r="W338" s="319"/>
      <c r="X338" s="319"/>
      <c r="Y338" s="319"/>
      <c r="Z338" s="319"/>
      <c r="AA338" s="319"/>
      <c r="AB338" s="319"/>
      <c r="AC338" s="319"/>
      <c r="AD338" s="319"/>
      <c r="AE338" s="319"/>
      <c r="AF338" s="320"/>
      <c r="AG338" s="321"/>
      <c r="AH338" s="321"/>
      <c r="AI338" s="321"/>
      <c r="AJ338" s="321"/>
      <c r="AK338" s="321"/>
      <c r="AL338" s="321"/>
      <c r="AM338" s="321"/>
      <c r="AN338" s="321"/>
      <c r="AO338" s="321"/>
      <c r="AP338" s="321"/>
      <c r="AQ338" s="321"/>
      <c r="AR338" s="321"/>
      <c r="AS338" s="321"/>
    </row>
    <row r="339" spans="1:45" ht="15.75" customHeight="1">
      <c r="A339" s="323"/>
      <c r="B339" s="323"/>
      <c r="C339" s="324"/>
      <c r="D339" s="324"/>
      <c r="E339" s="324"/>
      <c r="F339" s="324"/>
      <c r="G339" s="324"/>
      <c r="H339" s="324"/>
      <c r="I339" s="324"/>
      <c r="J339" s="324"/>
      <c r="K339" s="324"/>
      <c r="L339" s="324"/>
      <c r="M339" s="324"/>
      <c r="N339" s="324"/>
      <c r="O339" s="324"/>
      <c r="P339" s="324"/>
      <c r="Q339" s="324"/>
      <c r="R339" s="324"/>
      <c r="S339" s="324"/>
      <c r="T339" s="324"/>
      <c r="U339" s="324"/>
      <c r="V339" s="324"/>
      <c r="W339" s="324"/>
      <c r="X339" s="324"/>
      <c r="Y339" s="324"/>
      <c r="Z339" s="324"/>
      <c r="AA339" s="324"/>
      <c r="AB339" s="324"/>
      <c r="AC339" s="324"/>
      <c r="AD339" s="324"/>
      <c r="AE339" s="324"/>
      <c r="AF339" s="321"/>
      <c r="AG339" s="321"/>
      <c r="AH339" s="321"/>
      <c r="AI339" s="321"/>
      <c r="AJ339" s="321"/>
      <c r="AK339" s="321"/>
      <c r="AL339" s="321"/>
      <c r="AM339" s="321"/>
      <c r="AN339" s="325" t="s">
        <v>135</v>
      </c>
      <c r="AO339" s="325"/>
      <c r="AP339" s="325"/>
      <c r="AQ339" s="325"/>
      <c r="AR339" s="326">
        <v>13</v>
      </c>
      <c r="AS339" s="326"/>
    </row>
    <row r="340" spans="1:45" ht="16.5" customHeight="1">
      <c r="A340" s="327" t="s">
        <v>136</v>
      </c>
      <c r="B340" s="327"/>
      <c r="C340" s="327"/>
      <c r="D340" s="327"/>
      <c r="E340" s="327"/>
      <c r="F340" s="328" t="s">
        <v>137</v>
      </c>
      <c r="G340" s="328"/>
      <c r="H340" s="329" t="str">
        <f>VLOOKUP(AR339,'(7) vstupní data'!$H$2:$P$29,2,0)</f>
        <v>TJ Kralupy</v>
      </c>
      <c r="I340" s="329"/>
      <c r="J340" s="329"/>
      <c r="K340" s="329"/>
      <c r="L340" s="329"/>
      <c r="M340" s="329"/>
      <c r="N340" s="329"/>
      <c r="O340" s="329"/>
      <c r="P340" s="329"/>
      <c r="Q340" s="329"/>
      <c r="R340" s="329"/>
      <c r="S340" s="329"/>
      <c r="T340" s="329"/>
      <c r="U340" s="329"/>
      <c r="V340" s="329"/>
      <c r="W340" s="330" t="s">
        <v>138</v>
      </c>
      <c r="X340" s="330"/>
      <c r="Y340" s="329" t="str">
        <f>VLOOKUP(AR339,'(7) vstupní data'!$H$2:$P$29,6,0)</f>
        <v>VK České Budějovice</v>
      </c>
      <c r="Z340" s="329"/>
      <c r="AA340" s="329"/>
      <c r="AB340" s="329"/>
      <c r="AC340" s="329"/>
      <c r="AD340" s="329"/>
      <c r="AE340" s="329"/>
      <c r="AF340" s="329"/>
      <c r="AG340" s="329"/>
      <c r="AH340" s="329"/>
      <c r="AI340" s="329"/>
      <c r="AJ340" s="329"/>
      <c r="AK340" s="329"/>
      <c r="AL340" s="329"/>
      <c r="AM340" s="329"/>
      <c r="AN340" s="325"/>
      <c r="AO340" s="325"/>
      <c r="AP340" s="325"/>
      <c r="AQ340" s="325"/>
      <c r="AR340" s="326"/>
      <c r="AS340" s="326"/>
    </row>
    <row r="341" spans="1:45" ht="7.5" customHeight="1">
      <c r="A341" s="331"/>
      <c r="B341" s="331"/>
      <c r="C341" s="331"/>
      <c r="D341" s="331"/>
      <c r="E341" s="331"/>
      <c r="F341" s="331"/>
      <c r="G341" s="331"/>
      <c r="H341" s="331"/>
      <c r="I341" s="331"/>
      <c r="J341" s="331"/>
      <c r="K341" s="331"/>
      <c r="L341" s="331"/>
      <c r="M341" s="331"/>
      <c r="N341" s="331"/>
      <c r="O341" s="331"/>
      <c r="P341" s="331"/>
      <c r="Q341" s="331"/>
      <c r="R341" s="331"/>
      <c r="S341" s="331"/>
      <c r="T341" s="331"/>
      <c r="U341" s="331"/>
      <c r="V341" s="331"/>
      <c r="W341" s="331"/>
      <c r="X341" s="331"/>
      <c r="Y341" s="331"/>
      <c r="Z341" s="331"/>
      <c r="AA341" s="331"/>
      <c r="AB341" s="331"/>
      <c r="AC341" s="331"/>
      <c r="AD341" s="331"/>
      <c r="AE341" s="331"/>
      <c r="AF341" s="331"/>
      <c r="AG341" s="331"/>
      <c r="AH341" s="331"/>
      <c r="AI341" s="331"/>
      <c r="AJ341" s="331"/>
      <c r="AK341" s="331"/>
      <c r="AL341" s="331"/>
      <c r="AM341" s="331"/>
      <c r="AN341" s="331"/>
      <c r="AO341" s="331"/>
      <c r="AP341" s="331"/>
      <c r="AQ341" s="331"/>
      <c r="AR341" s="331"/>
      <c r="AS341" s="331"/>
    </row>
    <row r="342" spans="1:45" ht="15.75" customHeight="1">
      <c r="A342" s="331"/>
      <c r="B342" s="332" t="s">
        <v>79</v>
      </c>
      <c r="C342" s="332"/>
      <c r="D342" s="332"/>
      <c r="E342" s="332"/>
      <c r="F342" s="332"/>
      <c r="G342" s="332"/>
      <c r="H342" s="332"/>
      <c r="I342" s="332"/>
      <c r="J342" s="332"/>
      <c r="K342" s="332"/>
      <c r="L342" s="332"/>
      <c r="M342" s="332"/>
      <c r="N342" s="332"/>
      <c r="O342" s="332"/>
      <c r="P342" s="331"/>
      <c r="Q342" s="332" t="s">
        <v>80</v>
      </c>
      <c r="R342" s="332"/>
      <c r="S342" s="332"/>
      <c r="T342" s="332"/>
      <c r="U342" s="332"/>
      <c r="V342" s="332"/>
      <c r="W342" s="332"/>
      <c r="X342" s="332"/>
      <c r="Y342" s="332"/>
      <c r="Z342" s="332"/>
      <c r="AA342" s="332"/>
      <c r="AB342" s="332"/>
      <c r="AC342" s="332"/>
      <c r="AD342" s="332"/>
      <c r="AE342" s="331"/>
      <c r="AF342" s="332" t="s">
        <v>81</v>
      </c>
      <c r="AG342" s="332"/>
      <c r="AH342" s="332"/>
      <c r="AI342" s="332"/>
      <c r="AJ342" s="332"/>
      <c r="AK342" s="332"/>
      <c r="AL342" s="332"/>
      <c r="AM342" s="332"/>
      <c r="AN342" s="332"/>
      <c r="AO342" s="332"/>
      <c r="AP342" s="332"/>
      <c r="AQ342" s="332"/>
      <c r="AR342" s="332"/>
      <c r="AS342" s="332"/>
    </row>
    <row r="343" spans="1:45" ht="15" customHeight="1">
      <c r="A343" s="333"/>
      <c r="B343" s="334" t="s">
        <v>84</v>
      </c>
      <c r="C343" s="334"/>
      <c r="D343" s="334"/>
      <c r="E343" s="334"/>
      <c r="F343" s="334"/>
      <c r="G343" s="334"/>
      <c r="H343" s="334"/>
      <c r="I343" s="334" t="s">
        <v>85</v>
      </c>
      <c r="J343" s="334"/>
      <c r="K343" s="334"/>
      <c r="L343" s="334"/>
      <c r="M343" s="334"/>
      <c r="N343" s="334"/>
      <c r="O343" s="334"/>
      <c r="P343" s="331"/>
      <c r="Q343" s="334" t="s">
        <v>84</v>
      </c>
      <c r="R343" s="334"/>
      <c r="S343" s="334"/>
      <c r="T343" s="334"/>
      <c r="U343" s="334"/>
      <c r="V343" s="334"/>
      <c r="W343" s="334"/>
      <c r="X343" s="334" t="s">
        <v>85</v>
      </c>
      <c r="Y343" s="334"/>
      <c r="Z343" s="334"/>
      <c r="AA343" s="334"/>
      <c r="AB343" s="334"/>
      <c r="AC343" s="334"/>
      <c r="AD343" s="334"/>
      <c r="AE343" s="331"/>
      <c r="AF343" s="334" t="s">
        <v>84</v>
      </c>
      <c r="AG343" s="334"/>
      <c r="AH343" s="334"/>
      <c r="AI343" s="334"/>
      <c r="AJ343" s="334"/>
      <c r="AK343" s="334"/>
      <c r="AL343" s="334"/>
      <c r="AM343" s="334" t="s">
        <v>85</v>
      </c>
      <c r="AN343" s="334"/>
      <c r="AO343" s="334"/>
      <c r="AP343" s="334"/>
      <c r="AQ343" s="334"/>
      <c r="AR343" s="334"/>
      <c r="AS343" s="334"/>
    </row>
    <row r="344" spans="1:45" ht="15" customHeight="1">
      <c r="A344" s="333"/>
      <c r="B344" s="335" t="s">
        <v>86</v>
      </c>
      <c r="C344" s="335"/>
      <c r="D344" s="335"/>
      <c r="E344" s="335"/>
      <c r="F344" s="335"/>
      <c r="G344" s="335"/>
      <c r="H344" s="335"/>
      <c r="I344" s="335" t="s">
        <v>86</v>
      </c>
      <c r="J344" s="335"/>
      <c r="K344" s="335"/>
      <c r="L344" s="335"/>
      <c r="M344" s="335"/>
      <c r="N344" s="335"/>
      <c r="O344" s="335"/>
      <c r="P344" s="331"/>
      <c r="Q344" s="335" t="s">
        <v>86</v>
      </c>
      <c r="R344" s="335"/>
      <c r="S344" s="335"/>
      <c r="T344" s="335"/>
      <c r="U344" s="335"/>
      <c r="V344" s="335"/>
      <c r="W344" s="335"/>
      <c r="X344" s="335" t="s">
        <v>86</v>
      </c>
      <c r="Y344" s="335"/>
      <c r="Z344" s="335"/>
      <c r="AA344" s="335"/>
      <c r="AB344" s="335"/>
      <c r="AC344" s="335"/>
      <c r="AD344" s="335"/>
      <c r="AE344" s="331"/>
      <c r="AF344" s="335" t="s">
        <v>86</v>
      </c>
      <c r="AG344" s="335"/>
      <c r="AH344" s="335"/>
      <c r="AI344" s="335"/>
      <c r="AJ344" s="335"/>
      <c r="AK344" s="335"/>
      <c r="AL344" s="335"/>
      <c r="AM344" s="335" t="s">
        <v>86</v>
      </c>
      <c r="AN344" s="335"/>
      <c r="AO344" s="335"/>
      <c r="AP344" s="335"/>
      <c r="AQ344" s="335"/>
      <c r="AR344" s="335"/>
      <c r="AS344" s="335"/>
    </row>
    <row r="345" spans="1:45" ht="15" customHeight="1">
      <c r="A345" s="336" t="s">
        <v>87</v>
      </c>
      <c r="B345" s="337">
        <v>1</v>
      </c>
      <c r="C345" s="338"/>
      <c r="D345" s="338"/>
      <c r="E345" s="338"/>
      <c r="F345" s="339">
        <v>1</v>
      </c>
      <c r="G345" s="339">
        <v>13</v>
      </c>
      <c r="H345" s="340">
        <v>25</v>
      </c>
      <c r="I345" s="337">
        <v>1</v>
      </c>
      <c r="J345" s="338"/>
      <c r="K345" s="338"/>
      <c r="L345" s="338"/>
      <c r="M345" s="339">
        <v>1</v>
      </c>
      <c r="N345" s="339">
        <v>13</v>
      </c>
      <c r="O345" s="340">
        <v>25</v>
      </c>
      <c r="P345" s="331"/>
      <c r="Q345" s="337">
        <v>1</v>
      </c>
      <c r="R345" s="338"/>
      <c r="S345" s="338"/>
      <c r="T345" s="338"/>
      <c r="U345" s="339">
        <v>1</v>
      </c>
      <c r="V345" s="339">
        <v>13</v>
      </c>
      <c r="W345" s="340">
        <v>25</v>
      </c>
      <c r="X345" s="337">
        <v>1</v>
      </c>
      <c r="Y345" s="338"/>
      <c r="Z345" s="338"/>
      <c r="AA345" s="338"/>
      <c r="AB345" s="339">
        <v>1</v>
      </c>
      <c r="AC345" s="339">
        <v>13</v>
      </c>
      <c r="AD345" s="340">
        <v>25</v>
      </c>
      <c r="AE345" s="331"/>
      <c r="AF345" s="337">
        <v>1</v>
      </c>
      <c r="AG345" s="338"/>
      <c r="AH345" s="338"/>
      <c r="AI345" s="338"/>
      <c r="AJ345" s="339">
        <v>1</v>
      </c>
      <c r="AK345" s="339">
        <v>13</v>
      </c>
      <c r="AL345" s="340">
        <v>25</v>
      </c>
      <c r="AM345" s="337">
        <v>1</v>
      </c>
      <c r="AN345" s="338"/>
      <c r="AO345" s="338"/>
      <c r="AP345" s="338"/>
      <c r="AQ345" s="339">
        <v>1</v>
      </c>
      <c r="AR345" s="339">
        <v>13</v>
      </c>
      <c r="AS345" s="340">
        <v>25</v>
      </c>
    </row>
    <row r="346" spans="1:45" ht="15" customHeight="1">
      <c r="A346" s="336"/>
      <c r="B346" s="337"/>
      <c r="C346" s="338"/>
      <c r="D346" s="338"/>
      <c r="E346" s="338"/>
      <c r="F346" s="341">
        <v>2</v>
      </c>
      <c r="G346" s="341">
        <v>14</v>
      </c>
      <c r="H346" s="342">
        <v>26</v>
      </c>
      <c r="I346" s="337"/>
      <c r="J346" s="338"/>
      <c r="K346" s="338"/>
      <c r="L346" s="338"/>
      <c r="M346" s="341">
        <v>2</v>
      </c>
      <c r="N346" s="341">
        <v>14</v>
      </c>
      <c r="O346" s="342">
        <v>26</v>
      </c>
      <c r="P346" s="331"/>
      <c r="Q346" s="337"/>
      <c r="R346" s="338"/>
      <c r="S346" s="338"/>
      <c r="T346" s="338"/>
      <c r="U346" s="341">
        <v>2</v>
      </c>
      <c r="V346" s="341">
        <v>14</v>
      </c>
      <c r="W346" s="342">
        <v>26</v>
      </c>
      <c r="X346" s="337"/>
      <c r="Y346" s="338"/>
      <c r="Z346" s="338"/>
      <c r="AA346" s="338"/>
      <c r="AB346" s="341">
        <v>2</v>
      </c>
      <c r="AC346" s="341">
        <v>14</v>
      </c>
      <c r="AD346" s="342">
        <v>26</v>
      </c>
      <c r="AE346" s="331"/>
      <c r="AF346" s="337"/>
      <c r="AG346" s="338"/>
      <c r="AH346" s="338"/>
      <c r="AI346" s="338"/>
      <c r="AJ346" s="341">
        <v>2</v>
      </c>
      <c r="AK346" s="341">
        <v>14</v>
      </c>
      <c r="AL346" s="342">
        <v>26</v>
      </c>
      <c r="AM346" s="337"/>
      <c r="AN346" s="338"/>
      <c r="AO346" s="338"/>
      <c r="AP346" s="338"/>
      <c r="AQ346" s="341">
        <v>2</v>
      </c>
      <c r="AR346" s="341">
        <v>14</v>
      </c>
      <c r="AS346" s="342">
        <v>26</v>
      </c>
    </row>
    <row r="347" spans="1:45" ht="15" customHeight="1">
      <c r="A347" s="336"/>
      <c r="B347" s="337">
        <v>2</v>
      </c>
      <c r="C347" s="338"/>
      <c r="D347" s="338"/>
      <c r="E347" s="338"/>
      <c r="F347" s="341">
        <v>3</v>
      </c>
      <c r="G347" s="341">
        <v>15</v>
      </c>
      <c r="H347" s="342">
        <v>27</v>
      </c>
      <c r="I347" s="337">
        <v>2</v>
      </c>
      <c r="J347" s="338"/>
      <c r="K347" s="338"/>
      <c r="L347" s="338"/>
      <c r="M347" s="341">
        <v>3</v>
      </c>
      <c r="N347" s="341">
        <v>15</v>
      </c>
      <c r="O347" s="342">
        <v>27</v>
      </c>
      <c r="P347" s="331"/>
      <c r="Q347" s="337">
        <v>2</v>
      </c>
      <c r="R347" s="338"/>
      <c r="S347" s="338"/>
      <c r="T347" s="338"/>
      <c r="U347" s="341">
        <v>3</v>
      </c>
      <c r="V347" s="341">
        <v>15</v>
      </c>
      <c r="W347" s="342">
        <v>27</v>
      </c>
      <c r="X347" s="337">
        <v>2</v>
      </c>
      <c r="Y347" s="338"/>
      <c r="Z347" s="338"/>
      <c r="AA347" s="338"/>
      <c r="AB347" s="341">
        <v>3</v>
      </c>
      <c r="AC347" s="341">
        <v>15</v>
      </c>
      <c r="AD347" s="342">
        <v>27</v>
      </c>
      <c r="AE347" s="331"/>
      <c r="AF347" s="337">
        <v>2</v>
      </c>
      <c r="AG347" s="338"/>
      <c r="AH347" s="338"/>
      <c r="AI347" s="338"/>
      <c r="AJ347" s="341">
        <v>3</v>
      </c>
      <c r="AK347" s="341">
        <v>15</v>
      </c>
      <c r="AL347" s="342">
        <v>27</v>
      </c>
      <c r="AM347" s="337">
        <v>2</v>
      </c>
      <c r="AN347" s="338"/>
      <c r="AO347" s="338"/>
      <c r="AP347" s="338"/>
      <c r="AQ347" s="341">
        <v>3</v>
      </c>
      <c r="AR347" s="341">
        <v>15</v>
      </c>
      <c r="AS347" s="342">
        <v>27</v>
      </c>
    </row>
    <row r="348" spans="1:45" ht="15" customHeight="1">
      <c r="A348" s="336"/>
      <c r="B348" s="337"/>
      <c r="C348" s="343"/>
      <c r="D348" s="338"/>
      <c r="E348" s="338"/>
      <c r="F348" s="341">
        <v>4</v>
      </c>
      <c r="G348" s="341">
        <v>16</v>
      </c>
      <c r="H348" s="342">
        <v>28</v>
      </c>
      <c r="I348" s="337"/>
      <c r="J348" s="343"/>
      <c r="K348" s="338"/>
      <c r="L348" s="338"/>
      <c r="M348" s="341">
        <v>4</v>
      </c>
      <c r="N348" s="341">
        <v>16</v>
      </c>
      <c r="O348" s="342">
        <v>28</v>
      </c>
      <c r="P348" s="331"/>
      <c r="Q348" s="337"/>
      <c r="R348" s="343"/>
      <c r="S348" s="338"/>
      <c r="T348" s="338"/>
      <c r="U348" s="341">
        <v>4</v>
      </c>
      <c r="V348" s="341">
        <v>16</v>
      </c>
      <c r="W348" s="342">
        <v>28</v>
      </c>
      <c r="X348" s="337"/>
      <c r="Y348" s="343"/>
      <c r="Z348" s="338"/>
      <c r="AA348" s="338"/>
      <c r="AB348" s="341">
        <v>4</v>
      </c>
      <c r="AC348" s="341">
        <v>16</v>
      </c>
      <c r="AD348" s="342">
        <v>28</v>
      </c>
      <c r="AE348" s="331"/>
      <c r="AF348" s="337"/>
      <c r="AG348" s="343"/>
      <c r="AH348" s="338"/>
      <c r="AI348" s="338"/>
      <c r="AJ348" s="341">
        <v>4</v>
      </c>
      <c r="AK348" s="341">
        <v>16</v>
      </c>
      <c r="AL348" s="342">
        <v>28</v>
      </c>
      <c r="AM348" s="337"/>
      <c r="AN348" s="343"/>
      <c r="AO348" s="338"/>
      <c r="AP348" s="338"/>
      <c r="AQ348" s="341">
        <v>4</v>
      </c>
      <c r="AR348" s="341">
        <v>16</v>
      </c>
      <c r="AS348" s="342">
        <v>28</v>
      </c>
    </row>
    <row r="349" spans="1:45" ht="15" customHeight="1">
      <c r="A349" s="336"/>
      <c r="B349" s="337">
        <v>3</v>
      </c>
      <c r="C349" s="338"/>
      <c r="D349" s="338"/>
      <c r="E349" s="338"/>
      <c r="F349" s="341">
        <v>5</v>
      </c>
      <c r="G349" s="341">
        <v>17</v>
      </c>
      <c r="H349" s="342">
        <v>29</v>
      </c>
      <c r="I349" s="337">
        <v>3</v>
      </c>
      <c r="J349" s="338"/>
      <c r="K349" s="338"/>
      <c r="L349" s="338"/>
      <c r="M349" s="341">
        <v>5</v>
      </c>
      <c r="N349" s="341">
        <v>17</v>
      </c>
      <c r="O349" s="342">
        <v>29</v>
      </c>
      <c r="P349" s="331"/>
      <c r="Q349" s="337">
        <v>3</v>
      </c>
      <c r="R349" s="338"/>
      <c r="S349" s="338"/>
      <c r="T349" s="338"/>
      <c r="U349" s="341">
        <v>5</v>
      </c>
      <c r="V349" s="341">
        <v>17</v>
      </c>
      <c r="W349" s="342">
        <v>29</v>
      </c>
      <c r="X349" s="337">
        <v>3</v>
      </c>
      <c r="Y349" s="338"/>
      <c r="Z349" s="338"/>
      <c r="AA349" s="338"/>
      <c r="AB349" s="341">
        <v>5</v>
      </c>
      <c r="AC349" s="341">
        <v>17</v>
      </c>
      <c r="AD349" s="342">
        <v>29</v>
      </c>
      <c r="AE349" s="331"/>
      <c r="AF349" s="337">
        <v>3</v>
      </c>
      <c r="AG349" s="338"/>
      <c r="AH349" s="338"/>
      <c r="AI349" s="338"/>
      <c r="AJ349" s="341">
        <v>5</v>
      </c>
      <c r="AK349" s="341">
        <v>17</v>
      </c>
      <c r="AL349" s="342">
        <v>29</v>
      </c>
      <c r="AM349" s="337">
        <v>3</v>
      </c>
      <c r="AN349" s="338"/>
      <c r="AO349" s="338"/>
      <c r="AP349" s="338"/>
      <c r="AQ349" s="341">
        <v>5</v>
      </c>
      <c r="AR349" s="341">
        <v>17</v>
      </c>
      <c r="AS349" s="342">
        <v>29</v>
      </c>
    </row>
    <row r="350" spans="1:45" ht="15" customHeight="1">
      <c r="A350" s="336"/>
      <c r="B350" s="337"/>
      <c r="C350" s="343"/>
      <c r="D350" s="338"/>
      <c r="E350" s="338"/>
      <c r="F350" s="341">
        <v>6</v>
      </c>
      <c r="G350" s="341">
        <v>18</v>
      </c>
      <c r="H350" s="342">
        <v>30</v>
      </c>
      <c r="I350" s="337"/>
      <c r="J350" s="343"/>
      <c r="K350" s="338"/>
      <c r="L350" s="338"/>
      <c r="M350" s="341">
        <v>6</v>
      </c>
      <c r="N350" s="341">
        <v>18</v>
      </c>
      <c r="O350" s="342">
        <v>30</v>
      </c>
      <c r="P350" s="331"/>
      <c r="Q350" s="337"/>
      <c r="R350" s="343"/>
      <c r="S350" s="338"/>
      <c r="T350" s="338"/>
      <c r="U350" s="341">
        <v>6</v>
      </c>
      <c r="V350" s="341">
        <v>18</v>
      </c>
      <c r="W350" s="342">
        <v>30</v>
      </c>
      <c r="X350" s="337"/>
      <c r="Y350" s="343"/>
      <c r="Z350" s="338"/>
      <c r="AA350" s="338"/>
      <c r="AB350" s="341">
        <v>6</v>
      </c>
      <c r="AC350" s="341">
        <v>18</v>
      </c>
      <c r="AD350" s="342">
        <v>30</v>
      </c>
      <c r="AE350" s="331"/>
      <c r="AF350" s="337"/>
      <c r="AG350" s="343"/>
      <c r="AH350" s="338"/>
      <c r="AI350" s="338"/>
      <c r="AJ350" s="341">
        <v>6</v>
      </c>
      <c r="AK350" s="341">
        <v>18</v>
      </c>
      <c r="AL350" s="342">
        <v>30</v>
      </c>
      <c r="AM350" s="337"/>
      <c r="AN350" s="343"/>
      <c r="AO350" s="338"/>
      <c r="AP350" s="338"/>
      <c r="AQ350" s="341">
        <v>6</v>
      </c>
      <c r="AR350" s="341">
        <v>18</v>
      </c>
      <c r="AS350" s="342">
        <v>30</v>
      </c>
    </row>
    <row r="351" spans="1:45" ht="15" customHeight="1">
      <c r="A351" s="336"/>
      <c r="B351" s="337">
        <v>4</v>
      </c>
      <c r="C351" s="338"/>
      <c r="D351" s="338"/>
      <c r="E351" s="338"/>
      <c r="F351" s="341">
        <v>7</v>
      </c>
      <c r="G351" s="341">
        <v>19</v>
      </c>
      <c r="H351" s="342">
        <v>31</v>
      </c>
      <c r="I351" s="337">
        <v>4</v>
      </c>
      <c r="J351" s="338"/>
      <c r="K351" s="338"/>
      <c r="L351" s="338"/>
      <c r="M351" s="341">
        <v>7</v>
      </c>
      <c r="N351" s="341">
        <v>19</v>
      </c>
      <c r="O351" s="342">
        <v>31</v>
      </c>
      <c r="P351" s="331"/>
      <c r="Q351" s="337">
        <v>4</v>
      </c>
      <c r="R351" s="338"/>
      <c r="S351" s="338"/>
      <c r="T351" s="338"/>
      <c r="U351" s="341">
        <v>7</v>
      </c>
      <c r="V351" s="341">
        <v>19</v>
      </c>
      <c r="W351" s="342">
        <v>31</v>
      </c>
      <c r="X351" s="337">
        <v>4</v>
      </c>
      <c r="Y351" s="338"/>
      <c r="Z351" s="338"/>
      <c r="AA351" s="338"/>
      <c r="AB351" s="341">
        <v>7</v>
      </c>
      <c r="AC351" s="341">
        <v>19</v>
      </c>
      <c r="AD351" s="342">
        <v>31</v>
      </c>
      <c r="AE351" s="331"/>
      <c r="AF351" s="337">
        <v>4</v>
      </c>
      <c r="AG351" s="338"/>
      <c r="AH351" s="338"/>
      <c r="AI351" s="338"/>
      <c r="AJ351" s="341">
        <v>7</v>
      </c>
      <c r="AK351" s="341">
        <v>19</v>
      </c>
      <c r="AL351" s="342">
        <v>31</v>
      </c>
      <c r="AM351" s="337">
        <v>4</v>
      </c>
      <c r="AN351" s="338"/>
      <c r="AO351" s="338"/>
      <c r="AP351" s="338"/>
      <c r="AQ351" s="341">
        <v>7</v>
      </c>
      <c r="AR351" s="341">
        <v>19</v>
      </c>
      <c r="AS351" s="342">
        <v>31</v>
      </c>
    </row>
    <row r="352" spans="1:45" ht="15" customHeight="1">
      <c r="A352" s="336"/>
      <c r="B352" s="337"/>
      <c r="C352" s="343"/>
      <c r="D352" s="338"/>
      <c r="E352" s="338"/>
      <c r="F352" s="341">
        <v>8</v>
      </c>
      <c r="G352" s="341">
        <v>20</v>
      </c>
      <c r="H352" s="342">
        <v>32</v>
      </c>
      <c r="I352" s="337"/>
      <c r="J352" s="343"/>
      <c r="K352" s="338"/>
      <c r="L352" s="338"/>
      <c r="M352" s="341">
        <v>8</v>
      </c>
      <c r="N352" s="341">
        <v>20</v>
      </c>
      <c r="O352" s="342">
        <v>32</v>
      </c>
      <c r="P352" s="331"/>
      <c r="Q352" s="337"/>
      <c r="R352" s="343"/>
      <c r="S352" s="338"/>
      <c r="T352" s="338"/>
      <c r="U352" s="341">
        <v>8</v>
      </c>
      <c r="V352" s="341">
        <v>20</v>
      </c>
      <c r="W352" s="342">
        <v>32</v>
      </c>
      <c r="X352" s="337"/>
      <c r="Y352" s="343"/>
      <c r="Z352" s="338"/>
      <c r="AA352" s="338"/>
      <c r="AB352" s="341">
        <v>8</v>
      </c>
      <c r="AC352" s="341">
        <v>20</v>
      </c>
      <c r="AD352" s="342">
        <v>32</v>
      </c>
      <c r="AE352" s="331"/>
      <c r="AF352" s="337"/>
      <c r="AG352" s="343"/>
      <c r="AH352" s="338"/>
      <c r="AI352" s="338"/>
      <c r="AJ352" s="341">
        <v>8</v>
      </c>
      <c r="AK352" s="341">
        <v>20</v>
      </c>
      <c r="AL352" s="342">
        <v>32</v>
      </c>
      <c r="AM352" s="337"/>
      <c r="AN352" s="343"/>
      <c r="AO352" s="338"/>
      <c r="AP352" s="338"/>
      <c r="AQ352" s="341">
        <v>8</v>
      </c>
      <c r="AR352" s="341">
        <v>20</v>
      </c>
      <c r="AS352" s="342">
        <v>32</v>
      </c>
    </row>
    <row r="353" spans="1:45" ht="15" customHeight="1">
      <c r="A353" s="336"/>
      <c r="B353" s="337">
        <v>5</v>
      </c>
      <c r="C353" s="338"/>
      <c r="D353" s="338"/>
      <c r="E353" s="338"/>
      <c r="F353" s="341">
        <v>9</v>
      </c>
      <c r="G353" s="341">
        <v>21</v>
      </c>
      <c r="H353" s="342">
        <v>33</v>
      </c>
      <c r="I353" s="337">
        <v>5</v>
      </c>
      <c r="J353" s="338"/>
      <c r="K353" s="338"/>
      <c r="L353" s="338"/>
      <c r="M353" s="341">
        <v>9</v>
      </c>
      <c r="N353" s="341">
        <v>21</v>
      </c>
      <c r="O353" s="342">
        <v>33</v>
      </c>
      <c r="P353" s="331"/>
      <c r="Q353" s="337">
        <v>5</v>
      </c>
      <c r="R353" s="338"/>
      <c r="S353" s="338"/>
      <c r="T353" s="338"/>
      <c r="U353" s="341">
        <v>9</v>
      </c>
      <c r="V353" s="341">
        <v>21</v>
      </c>
      <c r="W353" s="342">
        <v>33</v>
      </c>
      <c r="X353" s="337">
        <v>5</v>
      </c>
      <c r="Y353" s="338"/>
      <c r="Z353" s="338"/>
      <c r="AA353" s="338"/>
      <c r="AB353" s="341">
        <v>9</v>
      </c>
      <c r="AC353" s="341">
        <v>21</v>
      </c>
      <c r="AD353" s="342">
        <v>33</v>
      </c>
      <c r="AE353" s="331"/>
      <c r="AF353" s="337">
        <v>5</v>
      </c>
      <c r="AG353" s="338"/>
      <c r="AH353" s="338"/>
      <c r="AI353" s="338"/>
      <c r="AJ353" s="341">
        <v>9</v>
      </c>
      <c r="AK353" s="341">
        <v>21</v>
      </c>
      <c r="AL353" s="342">
        <v>33</v>
      </c>
      <c r="AM353" s="337">
        <v>5</v>
      </c>
      <c r="AN353" s="338"/>
      <c r="AO353" s="338"/>
      <c r="AP353" s="338"/>
      <c r="AQ353" s="341">
        <v>9</v>
      </c>
      <c r="AR353" s="341">
        <v>21</v>
      </c>
      <c r="AS353" s="342">
        <v>33</v>
      </c>
    </row>
    <row r="354" spans="1:45" ht="15" customHeight="1">
      <c r="A354" s="336"/>
      <c r="B354" s="337"/>
      <c r="C354" s="343"/>
      <c r="D354" s="338"/>
      <c r="E354" s="338"/>
      <c r="F354" s="341">
        <v>10</v>
      </c>
      <c r="G354" s="341">
        <v>22</v>
      </c>
      <c r="H354" s="342">
        <v>34</v>
      </c>
      <c r="I354" s="337"/>
      <c r="J354" s="343"/>
      <c r="K354" s="338"/>
      <c r="L354" s="338"/>
      <c r="M354" s="341">
        <v>10</v>
      </c>
      <c r="N354" s="341">
        <v>22</v>
      </c>
      <c r="O354" s="342">
        <v>34</v>
      </c>
      <c r="P354" s="331"/>
      <c r="Q354" s="337"/>
      <c r="R354" s="343"/>
      <c r="S354" s="338"/>
      <c r="T354" s="338"/>
      <c r="U354" s="341">
        <v>10</v>
      </c>
      <c r="V354" s="341">
        <v>22</v>
      </c>
      <c r="W354" s="342">
        <v>34</v>
      </c>
      <c r="X354" s="337"/>
      <c r="Y354" s="343"/>
      <c r="Z354" s="338"/>
      <c r="AA354" s="338"/>
      <c r="AB354" s="341">
        <v>10</v>
      </c>
      <c r="AC354" s="341">
        <v>22</v>
      </c>
      <c r="AD354" s="342">
        <v>34</v>
      </c>
      <c r="AE354" s="331"/>
      <c r="AF354" s="337"/>
      <c r="AG354" s="343"/>
      <c r="AH354" s="338"/>
      <c r="AI354" s="338"/>
      <c r="AJ354" s="341">
        <v>10</v>
      </c>
      <c r="AK354" s="341">
        <v>22</v>
      </c>
      <c r="AL354" s="342">
        <v>34</v>
      </c>
      <c r="AM354" s="337"/>
      <c r="AN354" s="343"/>
      <c r="AO354" s="338"/>
      <c r="AP354" s="338"/>
      <c r="AQ354" s="341">
        <v>10</v>
      </c>
      <c r="AR354" s="341">
        <v>22</v>
      </c>
      <c r="AS354" s="342">
        <v>34</v>
      </c>
    </row>
    <row r="355" spans="1:45" ht="15" customHeight="1">
      <c r="A355" s="336"/>
      <c r="B355" s="337">
        <v>6</v>
      </c>
      <c r="C355" s="338"/>
      <c r="D355" s="338"/>
      <c r="E355" s="338"/>
      <c r="F355" s="341">
        <v>11</v>
      </c>
      <c r="G355" s="341">
        <v>23</v>
      </c>
      <c r="H355" s="342">
        <v>35</v>
      </c>
      <c r="I355" s="337">
        <v>6</v>
      </c>
      <c r="J355" s="338"/>
      <c r="K355" s="338"/>
      <c r="L355" s="338"/>
      <c r="M355" s="341">
        <v>11</v>
      </c>
      <c r="N355" s="341">
        <v>23</v>
      </c>
      <c r="O355" s="342">
        <v>35</v>
      </c>
      <c r="P355" s="331"/>
      <c r="Q355" s="337">
        <v>6</v>
      </c>
      <c r="R355" s="338"/>
      <c r="S355" s="338"/>
      <c r="T355" s="338"/>
      <c r="U355" s="341">
        <v>11</v>
      </c>
      <c r="V355" s="341">
        <v>23</v>
      </c>
      <c r="W355" s="342">
        <v>35</v>
      </c>
      <c r="X355" s="337">
        <v>6</v>
      </c>
      <c r="Y355" s="338"/>
      <c r="Z355" s="338"/>
      <c r="AA355" s="338"/>
      <c r="AB355" s="341">
        <v>11</v>
      </c>
      <c r="AC355" s="341">
        <v>23</v>
      </c>
      <c r="AD355" s="342">
        <v>35</v>
      </c>
      <c r="AE355" s="331"/>
      <c r="AF355" s="337">
        <v>6</v>
      </c>
      <c r="AG355" s="338"/>
      <c r="AH355" s="338"/>
      <c r="AI355" s="338"/>
      <c r="AJ355" s="341">
        <v>11</v>
      </c>
      <c r="AK355" s="341">
        <v>23</v>
      </c>
      <c r="AL355" s="342">
        <v>35</v>
      </c>
      <c r="AM355" s="337">
        <v>6</v>
      </c>
      <c r="AN355" s="338"/>
      <c r="AO355" s="338"/>
      <c r="AP355" s="338"/>
      <c r="AQ355" s="341">
        <v>11</v>
      </c>
      <c r="AR355" s="341">
        <v>23</v>
      </c>
      <c r="AS355" s="342">
        <v>35</v>
      </c>
    </row>
    <row r="356" spans="1:45" ht="15" customHeight="1">
      <c r="A356" s="336"/>
      <c r="B356" s="337"/>
      <c r="C356" s="343"/>
      <c r="D356" s="338"/>
      <c r="E356" s="338"/>
      <c r="F356" s="344">
        <v>12</v>
      </c>
      <c r="G356" s="344">
        <v>24</v>
      </c>
      <c r="H356" s="345">
        <v>36</v>
      </c>
      <c r="I356" s="337"/>
      <c r="J356" s="343"/>
      <c r="K356" s="338"/>
      <c r="L356" s="338"/>
      <c r="M356" s="344">
        <v>12</v>
      </c>
      <c r="N356" s="344">
        <v>24</v>
      </c>
      <c r="O356" s="345">
        <v>36</v>
      </c>
      <c r="P356" s="331"/>
      <c r="Q356" s="337"/>
      <c r="R356" s="343"/>
      <c r="S356" s="338"/>
      <c r="T356" s="338"/>
      <c r="U356" s="344">
        <v>12</v>
      </c>
      <c r="V356" s="344">
        <v>24</v>
      </c>
      <c r="W356" s="345">
        <v>36</v>
      </c>
      <c r="X356" s="337"/>
      <c r="Y356" s="343"/>
      <c r="Z356" s="338"/>
      <c r="AA356" s="338"/>
      <c r="AB356" s="344">
        <v>12</v>
      </c>
      <c r="AC356" s="344">
        <v>24</v>
      </c>
      <c r="AD356" s="345">
        <v>36</v>
      </c>
      <c r="AE356" s="331"/>
      <c r="AF356" s="337"/>
      <c r="AG356" s="343"/>
      <c r="AH356" s="338"/>
      <c r="AI356" s="338"/>
      <c r="AJ356" s="344">
        <v>12</v>
      </c>
      <c r="AK356" s="344">
        <v>24</v>
      </c>
      <c r="AL356" s="345">
        <v>36</v>
      </c>
      <c r="AM356" s="337"/>
      <c r="AN356" s="343"/>
      <c r="AO356" s="338"/>
      <c r="AP356" s="338"/>
      <c r="AQ356" s="344">
        <v>12</v>
      </c>
      <c r="AR356" s="344">
        <v>24</v>
      </c>
      <c r="AS356" s="345">
        <v>36</v>
      </c>
    </row>
    <row r="357" spans="1:45" ht="22.5" customHeight="1">
      <c r="A357" s="331"/>
      <c r="B357" s="346" t="s">
        <v>90</v>
      </c>
      <c r="C357" s="346"/>
      <c r="D357" s="347" t="s">
        <v>91</v>
      </c>
      <c r="E357" s="347"/>
      <c r="F357" s="348"/>
      <c r="G357" s="348"/>
      <c r="H357" s="348"/>
      <c r="I357" s="346" t="s">
        <v>90</v>
      </c>
      <c r="J357" s="346"/>
      <c r="K357" s="347" t="s">
        <v>91</v>
      </c>
      <c r="L357" s="347"/>
      <c r="M357" s="348"/>
      <c r="N357" s="348"/>
      <c r="O357" s="348"/>
      <c r="P357" s="349"/>
      <c r="Q357" s="346" t="s">
        <v>90</v>
      </c>
      <c r="R357" s="346"/>
      <c r="S357" s="347" t="s">
        <v>91</v>
      </c>
      <c r="T357" s="347"/>
      <c r="U357" s="348"/>
      <c r="V357" s="348"/>
      <c r="W357" s="348"/>
      <c r="X357" s="346" t="s">
        <v>90</v>
      </c>
      <c r="Y357" s="346"/>
      <c r="Z357" s="347" t="s">
        <v>91</v>
      </c>
      <c r="AA357" s="347"/>
      <c r="AB357" s="348"/>
      <c r="AC357" s="348"/>
      <c r="AD357" s="348"/>
      <c r="AE357" s="349"/>
      <c r="AF357" s="346" t="s">
        <v>90</v>
      </c>
      <c r="AG357" s="346"/>
      <c r="AH357" s="347" t="s">
        <v>91</v>
      </c>
      <c r="AI357" s="347"/>
      <c r="AJ357" s="348"/>
      <c r="AK357" s="348"/>
      <c r="AL357" s="348"/>
      <c r="AM357" s="346" t="s">
        <v>90</v>
      </c>
      <c r="AN357" s="346"/>
      <c r="AO357" s="347" t="s">
        <v>91</v>
      </c>
      <c r="AP357" s="347"/>
      <c r="AQ357" s="350"/>
      <c r="AR357" s="350"/>
      <c r="AS357" s="350"/>
    </row>
    <row r="358" spans="1:45" ht="7.5" customHeight="1">
      <c r="A358" s="331"/>
      <c r="B358" s="331"/>
      <c r="C358" s="331"/>
      <c r="D358" s="331"/>
      <c r="E358" s="331"/>
      <c r="F358" s="331"/>
      <c r="G358" s="331"/>
      <c r="H358" s="331"/>
      <c r="I358" s="331"/>
      <c r="J358" s="331"/>
      <c r="K358" s="331"/>
      <c r="L358" s="331"/>
      <c r="M358" s="331"/>
      <c r="N358" s="331"/>
      <c r="O358" s="331"/>
      <c r="P358" s="331"/>
      <c r="Q358" s="331"/>
      <c r="R358" s="331"/>
      <c r="S358" s="331"/>
      <c r="T358" s="331"/>
      <c r="U358" s="331"/>
      <c r="V358" s="331"/>
      <c r="W358" s="331"/>
      <c r="X358" s="331"/>
      <c r="Y358" s="331"/>
      <c r="Z358" s="331"/>
      <c r="AA358" s="331"/>
      <c r="AB358" s="331"/>
      <c r="AC358" s="331"/>
      <c r="AD358" s="331"/>
      <c r="AE358" s="331"/>
      <c r="AF358" s="331"/>
      <c r="AG358" s="331"/>
      <c r="AH358" s="331"/>
      <c r="AI358" s="331"/>
      <c r="AJ358" s="331"/>
      <c r="AK358" s="331"/>
      <c r="AL358" s="331"/>
      <c r="AM358" s="331"/>
      <c r="AN358" s="331"/>
      <c r="AO358" s="331"/>
      <c r="AP358" s="331"/>
      <c r="AQ358" s="331"/>
      <c r="AR358" s="331"/>
      <c r="AS358" s="331"/>
    </row>
    <row r="359" spans="1:46" ht="15" customHeight="1">
      <c r="A359" s="351" t="s">
        <v>139</v>
      </c>
      <c r="B359" s="352"/>
      <c r="C359" s="352"/>
      <c r="D359" s="352"/>
      <c r="E359" s="352"/>
      <c r="F359" s="353" t="s">
        <v>96</v>
      </c>
      <c r="G359" s="353"/>
      <c r="H359" s="353" t="s">
        <v>48</v>
      </c>
      <c r="I359" s="353" t="s">
        <v>97</v>
      </c>
      <c r="J359" s="353"/>
      <c r="K359" s="321"/>
      <c r="L359" s="354" t="s">
        <v>140</v>
      </c>
      <c r="M359" s="354"/>
      <c r="N359" s="354"/>
      <c r="O359" s="354"/>
      <c r="P359" s="354"/>
      <c r="Q359" s="355"/>
      <c r="R359" s="355"/>
      <c r="S359" s="355"/>
      <c r="T359" s="355"/>
      <c r="U359" s="355"/>
      <c r="V359" s="355"/>
      <c r="W359" s="355"/>
      <c r="X359" s="355"/>
      <c r="Y359" s="355"/>
      <c r="Z359" s="355"/>
      <c r="AA359" s="355"/>
      <c r="AB359" s="355"/>
      <c r="AC359" s="355"/>
      <c r="AD359" s="355"/>
      <c r="AE359" s="355"/>
      <c r="AF359" s="355"/>
      <c r="AG359" s="355"/>
      <c r="AH359" s="355"/>
      <c r="AI359" s="355"/>
      <c r="AJ359" s="355"/>
      <c r="AK359" s="355"/>
      <c r="AL359" s="355"/>
      <c r="AM359" s="355"/>
      <c r="AN359" s="355"/>
      <c r="AO359" s="326" t="s">
        <v>48</v>
      </c>
      <c r="AP359" s="326"/>
      <c r="AQ359" s="326"/>
      <c r="AR359" s="326"/>
      <c r="AS359" s="326"/>
      <c r="AT359" s="356"/>
    </row>
    <row r="360" spans="1:46" ht="16.5" customHeight="1">
      <c r="A360" s="352"/>
      <c r="B360" s="357" t="s">
        <v>141</v>
      </c>
      <c r="C360" s="357"/>
      <c r="D360" s="357"/>
      <c r="E360" s="357"/>
      <c r="F360" s="358"/>
      <c r="G360" s="358"/>
      <c r="H360" s="359" t="s">
        <v>48</v>
      </c>
      <c r="I360" s="358"/>
      <c r="J360" s="358"/>
      <c r="K360" s="360"/>
      <c r="L360" s="354"/>
      <c r="M360" s="354"/>
      <c r="N360" s="354"/>
      <c r="O360" s="354"/>
      <c r="P360" s="354"/>
      <c r="Q360" s="355"/>
      <c r="R360" s="355"/>
      <c r="S360" s="355"/>
      <c r="T360" s="355"/>
      <c r="U360" s="355"/>
      <c r="V360" s="355"/>
      <c r="W360" s="355"/>
      <c r="X360" s="355"/>
      <c r="Y360" s="355"/>
      <c r="Z360" s="355"/>
      <c r="AA360" s="355"/>
      <c r="AB360" s="355"/>
      <c r="AC360" s="355"/>
      <c r="AD360" s="355"/>
      <c r="AE360" s="355"/>
      <c r="AF360" s="355"/>
      <c r="AG360" s="355"/>
      <c r="AH360" s="355"/>
      <c r="AI360" s="355"/>
      <c r="AJ360" s="355"/>
      <c r="AK360" s="355"/>
      <c r="AL360" s="355"/>
      <c r="AM360" s="355"/>
      <c r="AN360" s="355"/>
      <c r="AO360" s="326"/>
      <c r="AP360" s="326"/>
      <c r="AQ360" s="326"/>
      <c r="AR360" s="326"/>
      <c r="AS360" s="326"/>
      <c r="AT360" s="356"/>
    </row>
    <row r="361" spans="1:45" ht="15.75" customHeight="1">
      <c r="A361" s="352"/>
      <c r="B361" s="357" t="s">
        <v>142</v>
      </c>
      <c r="C361" s="357"/>
      <c r="D361" s="357"/>
      <c r="E361" s="357"/>
      <c r="F361" s="358"/>
      <c r="G361" s="358"/>
      <c r="H361" s="359" t="s">
        <v>48</v>
      </c>
      <c r="I361" s="358"/>
      <c r="J361" s="358"/>
      <c r="K361" s="360"/>
      <c r="L361" s="361" t="s">
        <v>143</v>
      </c>
      <c r="M361" s="361"/>
      <c r="N361" s="361"/>
      <c r="O361" s="361"/>
      <c r="P361" s="361"/>
      <c r="Q361" s="361"/>
      <c r="R361" s="361"/>
      <c r="S361" s="361"/>
      <c r="T361" s="361"/>
      <c r="U361" s="361"/>
      <c r="V361" s="361"/>
      <c r="W361" s="361" t="s">
        <v>144</v>
      </c>
      <c r="X361" s="361"/>
      <c r="Y361" s="361"/>
      <c r="Z361" s="361"/>
      <c r="AA361" s="361"/>
      <c r="AB361" s="361"/>
      <c r="AC361" s="361"/>
      <c r="AD361" s="361"/>
      <c r="AE361" s="361"/>
      <c r="AF361" s="361"/>
      <c r="AG361" s="361"/>
      <c r="AH361" s="362"/>
      <c r="AI361" s="361" t="s">
        <v>145</v>
      </c>
      <c r="AJ361" s="361"/>
      <c r="AK361" s="361"/>
      <c r="AL361" s="361"/>
      <c r="AM361" s="361"/>
      <c r="AN361" s="361"/>
      <c r="AO361" s="361"/>
      <c r="AP361" s="361"/>
      <c r="AQ361" s="361"/>
      <c r="AR361" s="361"/>
      <c r="AS361" s="361"/>
    </row>
    <row r="362" spans="1:45" ht="15.75" customHeight="1">
      <c r="A362" s="352"/>
      <c r="B362" s="357" t="s">
        <v>146</v>
      </c>
      <c r="C362" s="357"/>
      <c r="D362" s="357"/>
      <c r="E362" s="357"/>
      <c r="F362" s="363"/>
      <c r="G362" s="363"/>
      <c r="H362" s="364" t="s">
        <v>48</v>
      </c>
      <c r="I362" s="363"/>
      <c r="J362" s="363"/>
      <c r="K362" s="321"/>
      <c r="L362" s="365"/>
      <c r="M362" s="365"/>
      <c r="N362" s="365"/>
      <c r="O362" s="365"/>
      <c r="P362" s="365"/>
      <c r="Q362" s="365"/>
      <c r="R362" s="365"/>
      <c r="S362" s="365"/>
      <c r="T362" s="365"/>
      <c r="U362" s="365"/>
      <c r="V362" s="365"/>
      <c r="W362" s="365"/>
      <c r="X362" s="365"/>
      <c r="Y362" s="365"/>
      <c r="Z362" s="365"/>
      <c r="AA362" s="365"/>
      <c r="AB362" s="365"/>
      <c r="AC362" s="365"/>
      <c r="AD362" s="365"/>
      <c r="AE362" s="365"/>
      <c r="AF362" s="365"/>
      <c r="AG362" s="365"/>
      <c r="AH362" s="366"/>
      <c r="AI362" s="365"/>
      <c r="AJ362" s="365"/>
      <c r="AK362" s="365"/>
      <c r="AL362" s="365"/>
      <c r="AM362" s="365"/>
      <c r="AN362" s="365"/>
      <c r="AO362" s="365"/>
      <c r="AP362" s="365"/>
      <c r="AQ362" s="365"/>
      <c r="AR362" s="365"/>
      <c r="AS362" s="365"/>
    </row>
    <row r="363" spans="1:45" ht="15.75" customHeight="1">
      <c r="A363" s="357" t="s">
        <v>40</v>
      </c>
      <c r="B363" s="357"/>
      <c r="C363" s="357"/>
      <c r="D363" s="357"/>
      <c r="E363" s="357"/>
      <c r="F363" s="358"/>
      <c r="G363" s="358"/>
      <c r="H363" s="359" t="s">
        <v>48</v>
      </c>
      <c r="I363" s="358"/>
      <c r="J363" s="358"/>
      <c r="K363" s="321"/>
      <c r="L363" s="365"/>
      <c r="M363" s="365"/>
      <c r="N363" s="365"/>
      <c r="O363" s="365"/>
      <c r="P363" s="365"/>
      <c r="Q363" s="365"/>
      <c r="R363" s="365"/>
      <c r="S363" s="365"/>
      <c r="T363" s="365"/>
      <c r="U363" s="365"/>
      <c r="V363" s="365"/>
      <c r="W363" s="365"/>
      <c r="X363" s="365"/>
      <c r="Y363" s="365"/>
      <c r="Z363" s="365"/>
      <c r="AA363" s="365"/>
      <c r="AB363" s="365"/>
      <c r="AC363" s="365"/>
      <c r="AD363" s="365"/>
      <c r="AE363" s="365"/>
      <c r="AF363" s="365"/>
      <c r="AG363" s="365"/>
      <c r="AH363" s="366"/>
      <c r="AI363" s="365"/>
      <c r="AJ363" s="365"/>
      <c r="AK363" s="365"/>
      <c r="AL363" s="365"/>
      <c r="AM363" s="365"/>
      <c r="AN363" s="365"/>
      <c r="AO363" s="365"/>
      <c r="AP363" s="365"/>
      <c r="AQ363" s="365"/>
      <c r="AR363" s="365"/>
      <c r="AS363" s="365"/>
    </row>
    <row r="364" spans="1:45" ht="15.75" customHeight="1">
      <c r="A364" s="379"/>
      <c r="B364" s="368"/>
      <c r="C364" s="368"/>
      <c r="D364" s="368"/>
      <c r="E364" s="368"/>
      <c r="F364" s="369"/>
      <c r="G364" s="369"/>
      <c r="H364" s="370"/>
      <c r="I364" s="369"/>
      <c r="J364" s="369"/>
      <c r="K364" s="321"/>
      <c r="L364" s="371"/>
      <c r="M364" s="371"/>
      <c r="N364" s="371"/>
      <c r="O364" s="371"/>
      <c r="P364" s="371"/>
      <c r="Q364" s="371"/>
      <c r="R364" s="371"/>
      <c r="S364" s="371"/>
      <c r="T364" s="371"/>
      <c r="U364" s="371"/>
      <c r="V364" s="371"/>
      <c r="W364" s="371"/>
      <c r="X364" s="371"/>
      <c r="Y364" s="371"/>
      <c r="Z364" s="371"/>
      <c r="AA364" s="371"/>
      <c r="AB364" s="371"/>
      <c r="AC364" s="371"/>
      <c r="AD364" s="371"/>
      <c r="AE364" s="371"/>
      <c r="AF364" s="371"/>
      <c r="AG364" s="372"/>
      <c r="AH364" s="366"/>
      <c r="AI364" s="373"/>
      <c r="AJ364" s="373"/>
      <c r="AK364" s="373"/>
      <c r="AL364" s="374"/>
      <c r="AM364" s="374"/>
      <c r="AN364" s="374"/>
      <c r="AO364" s="374"/>
      <c r="AP364" s="374"/>
      <c r="AQ364" s="374"/>
      <c r="AR364" s="374"/>
      <c r="AS364" s="375"/>
    </row>
    <row r="365" spans="1:45" ht="15.75" customHeight="1">
      <c r="A365" s="379"/>
      <c r="B365" s="368"/>
      <c r="C365" s="368"/>
      <c r="D365" s="368"/>
      <c r="E365" s="368"/>
      <c r="F365" s="369"/>
      <c r="G365" s="369"/>
      <c r="H365" s="370"/>
      <c r="I365" s="369"/>
      <c r="J365" s="369"/>
      <c r="K365" s="321"/>
      <c r="L365" s="376"/>
      <c r="M365" s="376"/>
      <c r="N365" s="376"/>
      <c r="O365" s="376"/>
      <c r="P365" s="376"/>
      <c r="Q365" s="376"/>
      <c r="R365" s="376"/>
      <c r="S365" s="376"/>
      <c r="T365" s="376"/>
      <c r="U365" s="376"/>
      <c r="V365" s="376"/>
      <c r="W365" s="376"/>
      <c r="X365" s="376"/>
      <c r="Y365" s="376"/>
      <c r="Z365" s="376"/>
      <c r="AA365" s="376"/>
      <c r="AB365" s="376"/>
      <c r="AC365" s="376"/>
      <c r="AD365" s="376"/>
      <c r="AE365" s="376"/>
      <c r="AF365" s="376"/>
      <c r="AG365" s="372"/>
      <c r="AH365" s="366"/>
      <c r="AI365" s="373"/>
      <c r="AJ365" s="373"/>
      <c r="AK365" s="373"/>
      <c r="AL365" s="377"/>
      <c r="AM365" s="377"/>
      <c r="AN365" s="377"/>
      <c r="AO365" s="377"/>
      <c r="AP365" s="377"/>
      <c r="AQ365" s="377"/>
      <c r="AR365" s="377"/>
      <c r="AS365" s="378"/>
    </row>
    <row r="366" spans="1:45" ht="15.75" customHeight="1">
      <c r="A366" s="315" t="s">
        <v>132</v>
      </c>
      <c r="B366" s="316"/>
      <c r="C366" s="317"/>
      <c r="D366" s="318" t="str">
        <f>'(7) vstupní data'!$H$24</f>
        <v>Český pohár          25.- 26.2014         starší žákyně</v>
      </c>
      <c r="E366" s="319"/>
      <c r="F366" s="319"/>
      <c r="G366" s="319"/>
      <c r="H366" s="319"/>
      <c r="I366" s="319"/>
      <c r="J366" s="319"/>
      <c r="K366" s="319"/>
      <c r="L366" s="319"/>
      <c r="M366" s="319"/>
      <c r="N366" s="319"/>
      <c r="O366" s="319"/>
      <c r="P366" s="319"/>
      <c r="Q366" s="319"/>
      <c r="R366" s="319"/>
      <c r="S366" s="319"/>
      <c r="T366" s="319"/>
      <c r="U366" s="319"/>
      <c r="V366" s="319"/>
      <c r="W366" s="319"/>
      <c r="X366" s="319"/>
      <c r="Y366" s="319"/>
      <c r="Z366" s="319"/>
      <c r="AA366" s="319"/>
      <c r="AB366" s="319"/>
      <c r="AC366" s="319"/>
      <c r="AD366" s="319"/>
      <c r="AE366" s="319"/>
      <c r="AF366" s="320"/>
      <c r="AG366" s="321"/>
      <c r="AH366" s="321"/>
      <c r="AI366" s="321"/>
      <c r="AJ366" s="321"/>
      <c r="AK366" s="321"/>
      <c r="AL366" s="318" t="s">
        <v>133</v>
      </c>
      <c r="AM366" s="318"/>
      <c r="AN366" s="322" t="str">
        <f>'(7) vstupní data'!$B$11</f>
        <v>3.skupina</v>
      </c>
      <c r="AO366" s="322"/>
      <c r="AP366" s="322"/>
      <c r="AQ366" s="322"/>
      <c r="AR366" s="322"/>
      <c r="AS366" s="322"/>
    </row>
    <row r="367" spans="1:45" ht="16.5" customHeight="1">
      <c r="A367" s="315" t="s">
        <v>134</v>
      </c>
      <c r="B367" s="316"/>
      <c r="C367" s="317"/>
      <c r="D367" s="318" t="str">
        <f>CONCATENATE('(7) vstupní data'!$B$1,", ",'(7) vstupní data'!$B$3)</f>
        <v>TJ Orion Praha, ZŠ Mráčkova 3090 Praha 12</v>
      </c>
      <c r="E367" s="319"/>
      <c r="F367" s="319"/>
      <c r="G367" s="319"/>
      <c r="H367" s="319"/>
      <c r="I367" s="319"/>
      <c r="J367" s="319"/>
      <c r="K367" s="319"/>
      <c r="L367" s="319"/>
      <c r="M367" s="319"/>
      <c r="N367" s="319"/>
      <c r="O367" s="319"/>
      <c r="P367" s="319"/>
      <c r="Q367" s="319"/>
      <c r="R367" s="319"/>
      <c r="S367" s="319"/>
      <c r="T367" s="319"/>
      <c r="U367" s="319"/>
      <c r="V367" s="319"/>
      <c r="W367" s="319"/>
      <c r="X367" s="319"/>
      <c r="Y367" s="319"/>
      <c r="Z367" s="319"/>
      <c r="AA367" s="319"/>
      <c r="AB367" s="319"/>
      <c r="AC367" s="319"/>
      <c r="AD367" s="319"/>
      <c r="AE367" s="319"/>
      <c r="AF367" s="320"/>
      <c r="AG367" s="321"/>
      <c r="AH367" s="321"/>
      <c r="AI367" s="321"/>
      <c r="AJ367" s="321"/>
      <c r="AK367" s="321"/>
      <c r="AL367" s="321"/>
      <c r="AM367" s="321"/>
      <c r="AN367" s="321"/>
      <c r="AO367" s="321"/>
      <c r="AP367" s="321"/>
      <c r="AQ367" s="321"/>
      <c r="AR367" s="321"/>
      <c r="AS367" s="321"/>
    </row>
    <row r="368" spans="1:45" ht="15.75" customHeight="1">
      <c r="A368" s="323"/>
      <c r="B368" s="323"/>
      <c r="C368" s="324"/>
      <c r="D368" s="324"/>
      <c r="E368" s="324"/>
      <c r="F368" s="324"/>
      <c r="G368" s="324"/>
      <c r="H368" s="324"/>
      <c r="I368" s="324"/>
      <c r="J368" s="324"/>
      <c r="K368" s="324"/>
      <c r="L368" s="324"/>
      <c r="M368" s="324"/>
      <c r="N368" s="324"/>
      <c r="O368" s="324"/>
      <c r="P368" s="324"/>
      <c r="Q368" s="324"/>
      <c r="R368" s="324"/>
      <c r="S368" s="324"/>
      <c r="T368" s="324"/>
      <c r="U368" s="324"/>
      <c r="V368" s="324"/>
      <c r="W368" s="324"/>
      <c r="X368" s="324"/>
      <c r="Y368" s="324"/>
      <c r="Z368" s="324"/>
      <c r="AA368" s="324"/>
      <c r="AB368" s="324"/>
      <c r="AC368" s="324"/>
      <c r="AD368" s="324"/>
      <c r="AE368" s="324"/>
      <c r="AF368" s="321"/>
      <c r="AG368" s="321"/>
      <c r="AH368" s="321"/>
      <c r="AI368" s="321"/>
      <c r="AJ368" s="321"/>
      <c r="AK368" s="321"/>
      <c r="AL368" s="321"/>
      <c r="AM368" s="321"/>
      <c r="AN368" s="325" t="s">
        <v>135</v>
      </c>
      <c r="AO368" s="325"/>
      <c r="AP368" s="325"/>
      <c r="AQ368" s="325"/>
      <c r="AR368" s="326">
        <v>14</v>
      </c>
      <c r="AS368" s="326"/>
    </row>
    <row r="369" spans="1:45" ht="16.5" customHeight="1">
      <c r="A369" s="327" t="s">
        <v>136</v>
      </c>
      <c r="B369" s="327"/>
      <c r="C369" s="327"/>
      <c r="D369" s="327"/>
      <c r="E369" s="327"/>
      <c r="F369" s="328" t="s">
        <v>137</v>
      </c>
      <c r="G369" s="328"/>
      <c r="H369" s="329" t="str">
        <f>VLOOKUP(AR368,'(7) vstupní data'!$H$2:$P$29,2,0)</f>
        <v>VK Karlovy Vary</v>
      </c>
      <c r="I369" s="329"/>
      <c r="J369" s="329"/>
      <c r="K369" s="329"/>
      <c r="L369" s="329"/>
      <c r="M369" s="329"/>
      <c r="N369" s="329"/>
      <c r="O369" s="329"/>
      <c r="P369" s="329"/>
      <c r="Q369" s="329"/>
      <c r="R369" s="329"/>
      <c r="S369" s="329"/>
      <c r="T369" s="329"/>
      <c r="U369" s="329"/>
      <c r="V369" s="329"/>
      <c r="W369" s="330" t="s">
        <v>138</v>
      </c>
      <c r="X369" s="330"/>
      <c r="Y369" s="329" t="str">
        <f>VLOOKUP(AR368,'(7) vstupní data'!$H$2:$P$29,6,0)</f>
        <v>SK Kometa B</v>
      </c>
      <c r="Z369" s="329"/>
      <c r="AA369" s="329"/>
      <c r="AB369" s="329"/>
      <c r="AC369" s="329"/>
      <c r="AD369" s="329"/>
      <c r="AE369" s="329"/>
      <c r="AF369" s="329"/>
      <c r="AG369" s="329"/>
      <c r="AH369" s="329"/>
      <c r="AI369" s="329"/>
      <c r="AJ369" s="329"/>
      <c r="AK369" s="329"/>
      <c r="AL369" s="329"/>
      <c r="AM369" s="329"/>
      <c r="AN369" s="325"/>
      <c r="AO369" s="325"/>
      <c r="AP369" s="325"/>
      <c r="AQ369" s="325"/>
      <c r="AR369" s="326"/>
      <c r="AS369" s="326"/>
    </row>
    <row r="370" spans="1:45" ht="7.5" customHeight="1">
      <c r="A370" s="331"/>
      <c r="B370" s="331"/>
      <c r="C370" s="331"/>
      <c r="D370" s="331"/>
      <c r="E370" s="331"/>
      <c r="F370" s="331"/>
      <c r="G370" s="331"/>
      <c r="H370" s="331"/>
      <c r="I370" s="331"/>
      <c r="J370" s="331"/>
      <c r="K370" s="331"/>
      <c r="L370" s="331"/>
      <c r="M370" s="331"/>
      <c r="N370" s="331"/>
      <c r="O370" s="331"/>
      <c r="P370" s="331"/>
      <c r="Q370" s="331"/>
      <c r="R370" s="331"/>
      <c r="S370" s="331"/>
      <c r="T370" s="331"/>
      <c r="U370" s="331"/>
      <c r="V370" s="331"/>
      <c r="W370" s="331"/>
      <c r="X370" s="331"/>
      <c r="Y370" s="331"/>
      <c r="Z370" s="331"/>
      <c r="AA370" s="331"/>
      <c r="AB370" s="331"/>
      <c r="AC370" s="331"/>
      <c r="AD370" s="331"/>
      <c r="AE370" s="331"/>
      <c r="AF370" s="331"/>
      <c r="AG370" s="331"/>
      <c r="AH370" s="331"/>
      <c r="AI370" s="331"/>
      <c r="AJ370" s="331"/>
      <c r="AK370" s="331"/>
      <c r="AL370" s="331"/>
      <c r="AM370" s="331"/>
      <c r="AN370" s="331"/>
      <c r="AO370" s="331"/>
      <c r="AP370" s="331"/>
      <c r="AQ370" s="331"/>
      <c r="AR370" s="331"/>
      <c r="AS370" s="331"/>
    </row>
    <row r="371" spans="1:45" ht="15.75" customHeight="1">
      <c r="A371" s="331"/>
      <c r="B371" s="332" t="s">
        <v>79</v>
      </c>
      <c r="C371" s="332"/>
      <c r="D371" s="332"/>
      <c r="E371" s="332"/>
      <c r="F371" s="332"/>
      <c r="G371" s="332"/>
      <c r="H371" s="332"/>
      <c r="I371" s="332"/>
      <c r="J371" s="332"/>
      <c r="K371" s="332"/>
      <c r="L371" s="332"/>
      <c r="M371" s="332"/>
      <c r="N371" s="332"/>
      <c r="O371" s="332"/>
      <c r="P371" s="331"/>
      <c r="Q371" s="332" t="s">
        <v>80</v>
      </c>
      <c r="R371" s="332"/>
      <c r="S371" s="332"/>
      <c r="T371" s="332"/>
      <c r="U371" s="332"/>
      <c r="V371" s="332"/>
      <c r="W371" s="332"/>
      <c r="X371" s="332"/>
      <c r="Y371" s="332"/>
      <c r="Z371" s="332"/>
      <c r="AA371" s="332"/>
      <c r="AB371" s="332"/>
      <c r="AC371" s="332"/>
      <c r="AD371" s="332"/>
      <c r="AE371" s="331"/>
      <c r="AF371" s="332" t="s">
        <v>81</v>
      </c>
      <c r="AG371" s="332"/>
      <c r="AH371" s="332"/>
      <c r="AI371" s="332"/>
      <c r="AJ371" s="332"/>
      <c r="AK371" s="332"/>
      <c r="AL371" s="332"/>
      <c r="AM371" s="332"/>
      <c r="AN371" s="332"/>
      <c r="AO371" s="332"/>
      <c r="AP371" s="332"/>
      <c r="AQ371" s="332"/>
      <c r="AR371" s="332"/>
      <c r="AS371" s="332"/>
    </row>
    <row r="372" spans="1:45" ht="15" customHeight="1">
      <c r="A372" s="333"/>
      <c r="B372" s="334" t="s">
        <v>84</v>
      </c>
      <c r="C372" s="334"/>
      <c r="D372" s="334"/>
      <c r="E372" s="334"/>
      <c r="F372" s="334"/>
      <c r="G372" s="334"/>
      <c r="H372" s="334"/>
      <c r="I372" s="334" t="s">
        <v>85</v>
      </c>
      <c r="J372" s="334"/>
      <c r="K372" s="334"/>
      <c r="L372" s="334"/>
      <c r="M372" s="334"/>
      <c r="N372" s="334"/>
      <c r="O372" s="334"/>
      <c r="P372" s="331"/>
      <c r="Q372" s="334" t="s">
        <v>84</v>
      </c>
      <c r="R372" s="334"/>
      <c r="S372" s="334"/>
      <c r="T372" s="334"/>
      <c r="U372" s="334"/>
      <c r="V372" s="334"/>
      <c r="W372" s="334"/>
      <c r="X372" s="334" t="s">
        <v>85</v>
      </c>
      <c r="Y372" s="334"/>
      <c r="Z372" s="334"/>
      <c r="AA372" s="334"/>
      <c r="AB372" s="334"/>
      <c r="AC372" s="334"/>
      <c r="AD372" s="334"/>
      <c r="AE372" s="331"/>
      <c r="AF372" s="334" t="s">
        <v>84</v>
      </c>
      <c r="AG372" s="334"/>
      <c r="AH372" s="334"/>
      <c r="AI372" s="334"/>
      <c r="AJ372" s="334"/>
      <c r="AK372" s="334"/>
      <c r="AL372" s="334"/>
      <c r="AM372" s="334" t="s">
        <v>85</v>
      </c>
      <c r="AN372" s="334"/>
      <c r="AO372" s="334"/>
      <c r="AP372" s="334"/>
      <c r="AQ372" s="334"/>
      <c r="AR372" s="334"/>
      <c r="AS372" s="334"/>
    </row>
    <row r="373" spans="1:45" ht="15" customHeight="1">
      <c r="A373" s="333"/>
      <c r="B373" s="335" t="s">
        <v>86</v>
      </c>
      <c r="C373" s="335"/>
      <c r="D373" s="335"/>
      <c r="E373" s="335"/>
      <c r="F373" s="335"/>
      <c r="G373" s="335"/>
      <c r="H373" s="335"/>
      <c r="I373" s="335" t="s">
        <v>86</v>
      </c>
      <c r="J373" s="335"/>
      <c r="K373" s="335"/>
      <c r="L373" s="335"/>
      <c r="M373" s="335"/>
      <c r="N373" s="335"/>
      <c r="O373" s="335"/>
      <c r="P373" s="331"/>
      <c r="Q373" s="335" t="s">
        <v>86</v>
      </c>
      <c r="R373" s="335"/>
      <c r="S373" s="335"/>
      <c r="T373" s="335"/>
      <c r="U373" s="335"/>
      <c r="V373" s="335"/>
      <c r="W373" s="335"/>
      <c r="X373" s="335" t="s">
        <v>86</v>
      </c>
      <c r="Y373" s="335"/>
      <c r="Z373" s="335"/>
      <c r="AA373" s="335"/>
      <c r="AB373" s="335"/>
      <c r="AC373" s="335"/>
      <c r="AD373" s="335"/>
      <c r="AE373" s="331"/>
      <c r="AF373" s="335" t="s">
        <v>86</v>
      </c>
      <c r="AG373" s="335"/>
      <c r="AH373" s="335"/>
      <c r="AI373" s="335"/>
      <c r="AJ373" s="335"/>
      <c r="AK373" s="335"/>
      <c r="AL373" s="335"/>
      <c r="AM373" s="335" t="s">
        <v>86</v>
      </c>
      <c r="AN373" s="335"/>
      <c r="AO373" s="335"/>
      <c r="AP373" s="335"/>
      <c r="AQ373" s="335"/>
      <c r="AR373" s="335"/>
      <c r="AS373" s="335"/>
    </row>
    <row r="374" spans="1:45" ht="15" customHeight="1">
      <c r="A374" s="336" t="s">
        <v>87</v>
      </c>
      <c r="B374" s="337">
        <v>1</v>
      </c>
      <c r="C374" s="338"/>
      <c r="D374" s="338"/>
      <c r="E374" s="338"/>
      <c r="F374" s="339">
        <v>1</v>
      </c>
      <c r="G374" s="339">
        <v>13</v>
      </c>
      <c r="H374" s="340">
        <v>25</v>
      </c>
      <c r="I374" s="337">
        <v>1</v>
      </c>
      <c r="J374" s="338"/>
      <c r="K374" s="338"/>
      <c r="L374" s="338"/>
      <c r="M374" s="339">
        <v>1</v>
      </c>
      <c r="N374" s="339">
        <v>13</v>
      </c>
      <c r="O374" s="340">
        <v>25</v>
      </c>
      <c r="P374" s="331"/>
      <c r="Q374" s="337">
        <v>1</v>
      </c>
      <c r="R374" s="338"/>
      <c r="S374" s="338"/>
      <c r="T374" s="338"/>
      <c r="U374" s="339">
        <v>1</v>
      </c>
      <c r="V374" s="339">
        <v>13</v>
      </c>
      <c r="W374" s="340">
        <v>25</v>
      </c>
      <c r="X374" s="337">
        <v>1</v>
      </c>
      <c r="Y374" s="338"/>
      <c r="Z374" s="338"/>
      <c r="AA374" s="338"/>
      <c r="AB374" s="339">
        <v>1</v>
      </c>
      <c r="AC374" s="339">
        <v>13</v>
      </c>
      <c r="AD374" s="340">
        <v>25</v>
      </c>
      <c r="AE374" s="331"/>
      <c r="AF374" s="337">
        <v>1</v>
      </c>
      <c r="AG374" s="338"/>
      <c r="AH374" s="338"/>
      <c r="AI374" s="338"/>
      <c r="AJ374" s="339">
        <v>1</v>
      </c>
      <c r="AK374" s="339">
        <v>13</v>
      </c>
      <c r="AL374" s="340">
        <v>25</v>
      </c>
      <c r="AM374" s="337">
        <v>1</v>
      </c>
      <c r="AN374" s="338"/>
      <c r="AO374" s="338"/>
      <c r="AP374" s="338"/>
      <c r="AQ374" s="339">
        <v>1</v>
      </c>
      <c r="AR374" s="339">
        <v>13</v>
      </c>
      <c r="AS374" s="340">
        <v>25</v>
      </c>
    </row>
    <row r="375" spans="1:45" ht="15" customHeight="1">
      <c r="A375" s="336"/>
      <c r="B375" s="337"/>
      <c r="C375" s="338"/>
      <c r="D375" s="338"/>
      <c r="E375" s="338"/>
      <c r="F375" s="341">
        <v>2</v>
      </c>
      <c r="G375" s="341">
        <v>14</v>
      </c>
      <c r="H375" s="342">
        <v>26</v>
      </c>
      <c r="I375" s="337"/>
      <c r="J375" s="338"/>
      <c r="K375" s="338"/>
      <c r="L375" s="338"/>
      <c r="M375" s="341">
        <v>2</v>
      </c>
      <c r="N375" s="341">
        <v>14</v>
      </c>
      <c r="O375" s="342">
        <v>26</v>
      </c>
      <c r="P375" s="331"/>
      <c r="Q375" s="337"/>
      <c r="R375" s="338"/>
      <c r="S375" s="338"/>
      <c r="T375" s="338"/>
      <c r="U375" s="341">
        <v>2</v>
      </c>
      <c r="V375" s="341">
        <v>14</v>
      </c>
      <c r="W375" s="342">
        <v>26</v>
      </c>
      <c r="X375" s="337"/>
      <c r="Y375" s="338"/>
      <c r="Z375" s="338"/>
      <c r="AA375" s="338"/>
      <c r="AB375" s="341">
        <v>2</v>
      </c>
      <c r="AC375" s="341">
        <v>14</v>
      </c>
      <c r="AD375" s="342">
        <v>26</v>
      </c>
      <c r="AE375" s="331"/>
      <c r="AF375" s="337"/>
      <c r="AG375" s="338"/>
      <c r="AH375" s="338"/>
      <c r="AI375" s="338"/>
      <c r="AJ375" s="341">
        <v>2</v>
      </c>
      <c r="AK375" s="341">
        <v>14</v>
      </c>
      <c r="AL375" s="342">
        <v>26</v>
      </c>
      <c r="AM375" s="337"/>
      <c r="AN375" s="338"/>
      <c r="AO375" s="338"/>
      <c r="AP375" s="338"/>
      <c r="AQ375" s="341">
        <v>2</v>
      </c>
      <c r="AR375" s="341">
        <v>14</v>
      </c>
      <c r="AS375" s="342">
        <v>26</v>
      </c>
    </row>
    <row r="376" spans="1:45" ht="15" customHeight="1">
      <c r="A376" s="336"/>
      <c r="B376" s="337">
        <v>2</v>
      </c>
      <c r="C376" s="338"/>
      <c r="D376" s="338"/>
      <c r="E376" s="338"/>
      <c r="F376" s="341">
        <v>3</v>
      </c>
      <c r="G376" s="341">
        <v>15</v>
      </c>
      <c r="H376" s="342">
        <v>27</v>
      </c>
      <c r="I376" s="337">
        <v>2</v>
      </c>
      <c r="J376" s="338"/>
      <c r="K376" s="338"/>
      <c r="L376" s="338"/>
      <c r="M376" s="341">
        <v>3</v>
      </c>
      <c r="N376" s="341">
        <v>15</v>
      </c>
      <c r="O376" s="342">
        <v>27</v>
      </c>
      <c r="P376" s="331"/>
      <c r="Q376" s="337">
        <v>2</v>
      </c>
      <c r="R376" s="338"/>
      <c r="S376" s="338"/>
      <c r="T376" s="338"/>
      <c r="U376" s="341">
        <v>3</v>
      </c>
      <c r="V376" s="341">
        <v>15</v>
      </c>
      <c r="W376" s="342">
        <v>27</v>
      </c>
      <c r="X376" s="337">
        <v>2</v>
      </c>
      <c r="Y376" s="338"/>
      <c r="Z376" s="338"/>
      <c r="AA376" s="338"/>
      <c r="AB376" s="341">
        <v>3</v>
      </c>
      <c r="AC376" s="341">
        <v>15</v>
      </c>
      <c r="AD376" s="342">
        <v>27</v>
      </c>
      <c r="AE376" s="331"/>
      <c r="AF376" s="337">
        <v>2</v>
      </c>
      <c r="AG376" s="338"/>
      <c r="AH376" s="338"/>
      <c r="AI376" s="338"/>
      <c r="AJ376" s="341">
        <v>3</v>
      </c>
      <c r="AK376" s="341">
        <v>15</v>
      </c>
      <c r="AL376" s="342">
        <v>27</v>
      </c>
      <c r="AM376" s="337">
        <v>2</v>
      </c>
      <c r="AN376" s="338"/>
      <c r="AO376" s="338"/>
      <c r="AP376" s="338"/>
      <c r="AQ376" s="341">
        <v>3</v>
      </c>
      <c r="AR376" s="341">
        <v>15</v>
      </c>
      <c r="AS376" s="342">
        <v>27</v>
      </c>
    </row>
    <row r="377" spans="1:45" ht="15" customHeight="1">
      <c r="A377" s="336"/>
      <c r="B377" s="337"/>
      <c r="C377" s="343"/>
      <c r="D377" s="338"/>
      <c r="E377" s="338"/>
      <c r="F377" s="341">
        <v>4</v>
      </c>
      <c r="G377" s="341">
        <v>16</v>
      </c>
      <c r="H377" s="342">
        <v>28</v>
      </c>
      <c r="I377" s="337"/>
      <c r="J377" s="343"/>
      <c r="K377" s="338"/>
      <c r="L377" s="338"/>
      <c r="M377" s="341">
        <v>4</v>
      </c>
      <c r="N377" s="341">
        <v>16</v>
      </c>
      <c r="O377" s="342">
        <v>28</v>
      </c>
      <c r="P377" s="331"/>
      <c r="Q377" s="337"/>
      <c r="R377" s="343"/>
      <c r="S377" s="338"/>
      <c r="T377" s="338"/>
      <c r="U377" s="341">
        <v>4</v>
      </c>
      <c r="V377" s="341">
        <v>16</v>
      </c>
      <c r="W377" s="342">
        <v>28</v>
      </c>
      <c r="X377" s="337"/>
      <c r="Y377" s="343"/>
      <c r="Z377" s="338"/>
      <c r="AA377" s="338"/>
      <c r="AB377" s="341">
        <v>4</v>
      </c>
      <c r="AC377" s="341">
        <v>16</v>
      </c>
      <c r="AD377" s="342">
        <v>28</v>
      </c>
      <c r="AE377" s="331"/>
      <c r="AF377" s="337"/>
      <c r="AG377" s="343"/>
      <c r="AH377" s="338"/>
      <c r="AI377" s="338"/>
      <c r="AJ377" s="341">
        <v>4</v>
      </c>
      <c r="AK377" s="341">
        <v>16</v>
      </c>
      <c r="AL377" s="342">
        <v>28</v>
      </c>
      <c r="AM377" s="337"/>
      <c r="AN377" s="343"/>
      <c r="AO377" s="338"/>
      <c r="AP377" s="338"/>
      <c r="AQ377" s="341">
        <v>4</v>
      </c>
      <c r="AR377" s="341">
        <v>16</v>
      </c>
      <c r="AS377" s="342">
        <v>28</v>
      </c>
    </row>
    <row r="378" spans="1:45" ht="15" customHeight="1">
      <c r="A378" s="336"/>
      <c r="B378" s="337">
        <v>3</v>
      </c>
      <c r="C378" s="338"/>
      <c r="D378" s="338"/>
      <c r="E378" s="338"/>
      <c r="F378" s="341">
        <v>5</v>
      </c>
      <c r="G378" s="341">
        <v>17</v>
      </c>
      <c r="H378" s="342">
        <v>29</v>
      </c>
      <c r="I378" s="337">
        <v>3</v>
      </c>
      <c r="J378" s="338"/>
      <c r="K378" s="338"/>
      <c r="L378" s="338"/>
      <c r="M378" s="341">
        <v>5</v>
      </c>
      <c r="N378" s="341">
        <v>17</v>
      </c>
      <c r="O378" s="342">
        <v>29</v>
      </c>
      <c r="P378" s="331"/>
      <c r="Q378" s="337">
        <v>3</v>
      </c>
      <c r="R378" s="338"/>
      <c r="S378" s="338"/>
      <c r="T378" s="338"/>
      <c r="U378" s="341">
        <v>5</v>
      </c>
      <c r="V378" s="341">
        <v>17</v>
      </c>
      <c r="W378" s="342">
        <v>29</v>
      </c>
      <c r="X378" s="337">
        <v>3</v>
      </c>
      <c r="Y378" s="338"/>
      <c r="Z378" s="338"/>
      <c r="AA378" s="338"/>
      <c r="AB378" s="341">
        <v>5</v>
      </c>
      <c r="AC378" s="341">
        <v>17</v>
      </c>
      <c r="AD378" s="342">
        <v>29</v>
      </c>
      <c r="AE378" s="331"/>
      <c r="AF378" s="337">
        <v>3</v>
      </c>
      <c r="AG378" s="338"/>
      <c r="AH378" s="338"/>
      <c r="AI378" s="338"/>
      <c r="AJ378" s="341">
        <v>5</v>
      </c>
      <c r="AK378" s="341">
        <v>17</v>
      </c>
      <c r="AL378" s="342">
        <v>29</v>
      </c>
      <c r="AM378" s="337">
        <v>3</v>
      </c>
      <c r="AN378" s="338"/>
      <c r="AO378" s="338"/>
      <c r="AP378" s="338"/>
      <c r="AQ378" s="341">
        <v>5</v>
      </c>
      <c r="AR378" s="341">
        <v>17</v>
      </c>
      <c r="AS378" s="342">
        <v>29</v>
      </c>
    </row>
    <row r="379" spans="1:45" ht="15" customHeight="1">
      <c r="A379" s="336"/>
      <c r="B379" s="337"/>
      <c r="C379" s="343"/>
      <c r="D379" s="338"/>
      <c r="E379" s="338"/>
      <c r="F379" s="341">
        <v>6</v>
      </c>
      <c r="G379" s="341">
        <v>18</v>
      </c>
      <c r="H379" s="342">
        <v>30</v>
      </c>
      <c r="I379" s="337"/>
      <c r="J379" s="343"/>
      <c r="K379" s="338"/>
      <c r="L379" s="338"/>
      <c r="M379" s="341">
        <v>6</v>
      </c>
      <c r="N379" s="341">
        <v>18</v>
      </c>
      <c r="O379" s="342">
        <v>30</v>
      </c>
      <c r="P379" s="331"/>
      <c r="Q379" s="337"/>
      <c r="R379" s="343"/>
      <c r="S379" s="338"/>
      <c r="T379" s="338"/>
      <c r="U379" s="341">
        <v>6</v>
      </c>
      <c r="V379" s="341">
        <v>18</v>
      </c>
      <c r="W379" s="342">
        <v>30</v>
      </c>
      <c r="X379" s="337"/>
      <c r="Y379" s="343"/>
      <c r="Z379" s="338"/>
      <c r="AA379" s="338"/>
      <c r="AB379" s="341">
        <v>6</v>
      </c>
      <c r="AC379" s="341">
        <v>18</v>
      </c>
      <c r="AD379" s="342">
        <v>30</v>
      </c>
      <c r="AE379" s="331"/>
      <c r="AF379" s="337"/>
      <c r="AG379" s="343"/>
      <c r="AH379" s="338"/>
      <c r="AI379" s="338"/>
      <c r="AJ379" s="341">
        <v>6</v>
      </c>
      <c r="AK379" s="341">
        <v>18</v>
      </c>
      <c r="AL379" s="342">
        <v>30</v>
      </c>
      <c r="AM379" s="337"/>
      <c r="AN379" s="343"/>
      <c r="AO379" s="338"/>
      <c r="AP379" s="338"/>
      <c r="AQ379" s="341">
        <v>6</v>
      </c>
      <c r="AR379" s="341">
        <v>18</v>
      </c>
      <c r="AS379" s="342">
        <v>30</v>
      </c>
    </row>
    <row r="380" spans="1:45" ht="15" customHeight="1">
      <c r="A380" s="336"/>
      <c r="B380" s="337">
        <v>4</v>
      </c>
      <c r="C380" s="338"/>
      <c r="D380" s="338"/>
      <c r="E380" s="338"/>
      <c r="F380" s="341">
        <v>7</v>
      </c>
      <c r="G380" s="341">
        <v>19</v>
      </c>
      <c r="H380" s="342">
        <v>31</v>
      </c>
      <c r="I380" s="337">
        <v>4</v>
      </c>
      <c r="J380" s="338"/>
      <c r="K380" s="338"/>
      <c r="L380" s="338"/>
      <c r="M380" s="341">
        <v>7</v>
      </c>
      <c r="N380" s="341">
        <v>19</v>
      </c>
      <c r="O380" s="342">
        <v>31</v>
      </c>
      <c r="P380" s="331"/>
      <c r="Q380" s="337">
        <v>4</v>
      </c>
      <c r="R380" s="338"/>
      <c r="S380" s="338"/>
      <c r="T380" s="338"/>
      <c r="U380" s="341">
        <v>7</v>
      </c>
      <c r="V380" s="341">
        <v>19</v>
      </c>
      <c r="W380" s="342">
        <v>31</v>
      </c>
      <c r="X380" s="337">
        <v>4</v>
      </c>
      <c r="Y380" s="338"/>
      <c r="Z380" s="338"/>
      <c r="AA380" s="338"/>
      <c r="AB380" s="341">
        <v>7</v>
      </c>
      <c r="AC380" s="341">
        <v>19</v>
      </c>
      <c r="AD380" s="342">
        <v>31</v>
      </c>
      <c r="AE380" s="331"/>
      <c r="AF380" s="337">
        <v>4</v>
      </c>
      <c r="AG380" s="338"/>
      <c r="AH380" s="338"/>
      <c r="AI380" s="338"/>
      <c r="AJ380" s="341">
        <v>7</v>
      </c>
      <c r="AK380" s="341">
        <v>19</v>
      </c>
      <c r="AL380" s="342">
        <v>31</v>
      </c>
      <c r="AM380" s="337">
        <v>4</v>
      </c>
      <c r="AN380" s="338"/>
      <c r="AO380" s="338"/>
      <c r="AP380" s="338"/>
      <c r="AQ380" s="341">
        <v>7</v>
      </c>
      <c r="AR380" s="341">
        <v>19</v>
      </c>
      <c r="AS380" s="342">
        <v>31</v>
      </c>
    </row>
    <row r="381" spans="1:45" ht="15" customHeight="1">
      <c r="A381" s="336"/>
      <c r="B381" s="337"/>
      <c r="C381" s="343"/>
      <c r="D381" s="338"/>
      <c r="E381" s="338"/>
      <c r="F381" s="341">
        <v>8</v>
      </c>
      <c r="G381" s="341">
        <v>20</v>
      </c>
      <c r="H381" s="342">
        <v>32</v>
      </c>
      <c r="I381" s="337"/>
      <c r="J381" s="343"/>
      <c r="K381" s="338"/>
      <c r="L381" s="338"/>
      <c r="M381" s="341">
        <v>8</v>
      </c>
      <c r="N381" s="341">
        <v>20</v>
      </c>
      <c r="O381" s="342">
        <v>32</v>
      </c>
      <c r="P381" s="331"/>
      <c r="Q381" s="337"/>
      <c r="R381" s="343"/>
      <c r="S381" s="338"/>
      <c r="T381" s="338"/>
      <c r="U381" s="341">
        <v>8</v>
      </c>
      <c r="V381" s="341">
        <v>20</v>
      </c>
      <c r="W381" s="342">
        <v>32</v>
      </c>
      <c r="X381" s="337"/>
      <c r="Y381" s="343"/>
      <c r="Z381" s="338"/>
      <c r="AA381" s="338"/>
      <c r="AB381" s="341">
        <v>8</v>
      </c>
      <c r="AC381" s="341">
        <v>20</v>
      </c>
      <c r="AD381" s="342">
        <v>32</v>
      </c>
      <c r="AE381" s="331"/>
      <c r="AF381" s="337"/>
      <c r="AG381" s="343"/>
      <c r="AH381" s="338"/>
      <c r="AI381" s="338"/>
      <c r="AJ381" s="341">
        <v>8</v>
      </c>
      <c r="AK381" s="341">
        <v>20</v>
      </c>
      <c r="AL381" s="342">
        <v>32</v>
      </c>
      <c r="AM381" s="337"/>
      <c r="AN381" s="343"/>
      <c r="AO381" s="338"/>
      <c r="AP381" s="338"/>
      <c r="AQ381" s="341">
        <v>8</v>
      </c>
      <c r="AR381" s="341">
        <v>20</v>
      </c>
      <c r="AS381" s="342">
        <v>32</v>
      </c>
    </row>
    <row r="382" spans="1:45" ht="15" customHeight="1">
      <c r="A382" s="336"/>
      <c r="B382" s="337">
        <v>5</v>
      </c>
      <c r="C382" s="338"/>
      <c r="D382" s="338"/>
      <c r="E382" s="338"/>
      <c r="F382" s="341">
        <v>9</v>
      </c>
      <c r="G382" s="341">
        <v>21</v>
      </c>
      <c r="H382" s="342">
        <v>33</v>
      </c>
      <c r="I382" s="337">
        <v>5</v>
      </c>
      <c r="J382" s="338"/>
      <c r="K382" s="338"/>
      <c r="L382" s="338"/>
      <c r="M382" s="341">
        <v>9</v>
      </c>
      <c r="N382" s="341">
        <v>21</v>
      </c>
      <c r="O382" s="342">
        <v>33</v>
      </c>
      <c r="P382" s="331"/>
      <c r="Q382" s="337">
        <v>5</v>
      </c>
      <c r="R382" s="338"/>
      <c r="S382" s="338"/>
      <c r="T382" s="338"/>
      <c r="U382" s="341">
        <v>9</v>
      </c>
      <c r="V382" s="341">
        <v>21</v>
      </c>
      <c r="W382" s="342">
        <v>33</v>
      </c>
      <c r="X382" s="337">
        <v>5</v>
      </c>
      <c r="Y382" s="338"/>
      <c r="Z382" s="338"/>
      <c r="AA382" s="338"/>
      <c r="AB382" s="341">
        <v>9</v>
      </c>
      <c r="AC382" s="341">
        <v>21</v>
      </c>
      <c r="AD382" s="342">
        <v>33</v>
      </c>
      <c r="AE382" s="331"/>
      <c r="AF382" s="337">
        <v>5</v>
      </c>
      <c r="AG382" s="338"/>
      <c r="AH382" s="338"/>
      <c r="AI382" s="338"/>
      <c r="AJ382" s="341">
        <v>9</v>
      </c>
      <c r="AK382" s="341">
        <v>21</v>
      </c>
      <c r="AL382" s="342">
        <v>33</v>
      </c>
      <c r="AM382" s="337">
        <v>5</v>
      </c>
      <c r="AN382" s="338"/>
      <c r="AO382" s="338"/>
      <c r="AP382" s="338"/>
      <c r="AQ382" s="341">
        <v>9</v>
      </c>
      <c r="AR382" s="341">
        <v>21</v>
      </c>
      <c r="AS382" s="342">
        <v>33</v>
      </c>
    </row>
    <row r="383" spans="1:45" ht="15" customHeight="1">
      <c r="A383" s="336"/>
      <c r="B383" s="337"/>
      <c r="C383" s="343"/>
      <c r="D383" s="338"/>
      <c r="E383" s="338"/>
      <c r="F383" s="341">
        <v>10</v>
      </c>
      <c r="G383" s="341">
        <v>22</v>
      </c>
      <c r="H383" s="342">
        <v>34</v>
      </c>
      <c r="I383" s="337"/>
      <c r="J383" s="343"/>
      <c r="K383" s="338"/>
      <c r="L383" s="338"/>
      <c r="M383" s="341">
        <v>10</v>
      </c>
      <c r="N383" s="341">
        <v>22</v>
      </c>
      <c r="O383" s="342">
        <v>34</v>
      </c>
      <c r="P383" s="331"/>
      <c r="Q383" s="337"/>
      <c r="R383" s="343"/>
      <c r="S383" s="338"/>
      <c r="T383" s="338"/>
      <c r="U383" s="341">
        <v>10</v>
      </c>
      <c r="V383" s="341">
        <v>22</v>
      </c>
      <c r="W383" s="342">
        <v>34</v>
      </c>
      <c r="X383" s="337"/>
      <c r="Y383" s="343"/>
      <c r="Z383" s="338"/>
      <c r="AA383" s="338"/>
      <c r="AB383" s="341">
        <v>10</v>
      </c>
      <c r="AC383" s="341">
        <v>22</v>
      </c>
      <c r="AD383" s="342">
        <v>34</v>
      </c>
      <c r="AE383" s="331"/>
      <c r="AF383" s="337"/>
      <c r="AG383" s="343"/>
      <c r="AH383" s="338"/>
      <c r="AI383" s="338"/>
      <c r="AJ383" s="341">
        <v>10</v>
      </c>
      <c r="AK383" s="341">
        <v>22</v>
      </c>
      <c r="AL383" s="342">
        <v>34</v>
      </c>
      <c r="AM383" s="337"/>
      <c r="AN383" s="343"/>
      <c r="AO383" s="338"/>
      <c r="AP383" s="338"/>
      <c r="AQ383" s="341">
        <v>10</v>
      </c>
      <c r="AR383" s="341">
        <v>22</v>
      </c>
      <c r="AS383" s="342">
        <v>34</v>
      </c>
    </row>
    <row r="384" spans="1:45" ht="15" customHeight="1">
      <c r="A384" s="336"/>
      <c r="B384" s="337">
        <v>6</v>
      </c>
      <c r="C384" s="338"/>
      <c r="D384" s="338"/>
      <c r="E384" s="338"/>
      <c r="F384" s="341">
        <v>11</v>
      </c>
      <c r="G384" s="341">
        <v>23</v>
      </c>
      <c r="H384" s="342">
        <v>35</v>
      </c>
      <c r="I384" s="337">
        <v>6</v>
      </c>
      <c r="J384" s="338"/>
      <c r="K384" s="338"/>
      <c r="L384" s="338"/>
      <c r="M384" s="341">
        <v>11</v>
      </c>
      <c r="N384" s="341">
        <v>23</v>
      </c>
      <c r="O384" s="342">
        <v>35</v>
      </c>
      <c r="P384" s="331"/>
      <c r="Q384" s="337">
        <v>6</v>
      </c>
      <c r="R384" s="338"/>
      <c r="S384" s="338"/>
      <c r="T384" s="338"/>
      <c r="U384" s="341">
        <v>11</v>
      </c>
      <c r="V384" s="341">
        <v>23</v>
      </c>
      <c r="W384" s="342">
        <v>35</v>
      </c>
      <c r="X384" s="337">
        <v>6</v>
      </c>
      <c r="Y384" s="338"/>
      <c r="Z384" s="338"/>
      <c r="AA384" s="338"/>
      <c r="AB384" s="341">
        <v>11</v>
      </c>
      <c r="AC384" s="341">
        <v>23</v>
      </c>
      <c r="AD384" s="342">
        <v>35</v>
      </c>
      <c r="AE384" s="331"/>
      <c r="AF384" s="337">
        <v>6</v>
      </c>
      <c r="AG384" s="338"/>
      <c r="AH384" s="338"/>
      <c r="AI384" s="338"/>
      <c r="AJ384" s="341">
        <v>11</v>
      </c>
      <c r="AK384" s="341">
        <v>23</v>
      </c>
      <c r="AL384" s="342">
        <v>35</v>
      </c>
      <c r="AM384" s="337">
        <v>6</v>
      </c>
      <c r="AN384" s="338"/>
      <c r="AO384" s="338"/>
      <c r="AP384" s="338"/>
      <c r="AQ384" s="341">
        <v>11</v>
      </c>
      <c r="AR384" s="341">
        <v>23</v>
      </c>
      <c r="AS384" s="342">
        <v>35</v>
      </c>
    </row>
    <row r="385" spans="1:45" ht="15" customHeight="1">
      <c r="A385" s="336"/>
      <c r="B385" s="337"/>
      <c r="C385" s="343"/>
      <c r="D385" s="338"/>
      <c r="E385" s="338"/>
      <c r="F385" s="344">
        <v>12</v>
      </c>
      <c r="G385" s="344">
        <v>24</v>
      </c>
      <c r="H385" s="345">
        <v>36</v>
      </c>
      <c r="I385" s="337"/>
      <c r="J385" s="343"/>
      <c r="K385" s="338"/>
      <c r="L385" s="338"/>
      <c r="M385" s="344">
        <v>12</v>
      </c>
      <c r="N385" s="344">
        <v>24</v>
      </c>
      <c r="O385" s="345">
        <v>36</v>
      </c>
      <c r="P385" s="331"/>
      <c r="Q385" s="337"/>
      <c r="R385" s="343"/>
      <c r="S385" s="338"/>
      <c r="T385" s="338"/>
      <c r="U385" s="344">
        <v>12</v>
      </c>
      <c r="V385" s="344">
        <v>24</v>
      </c>
      <c r="W385" s="345">
        <v>36</v>
      </c>
      <c r="X385" s="337"/>
      <c r="Y385" s="343"/>
      <c r="Z385" s="338"/>
      <c r="AA385" s="338"/>
      <c r="AB385" s="344">
        <v>12</v>
      </c>
      <c r="AC385" s="344">
        <v>24</v>
      </c>
      <c r="AD385" s="345">
        <v>36</v>
      </c>
      <c r="AE385" s="331"/>
      <c r="AF385" s="337"/>
      <c r="AG385" s="343"/>
      <c r="AH385" s="338"/>
      <c r="AI385" s="338"/>
      <c r="AJ385" s="344">
        <v>12</v>
      </c>
      <c r="AK385" s="344">
        <v>24</v>
      </c>
      <c r="AL385" s="345">
        <v>36</v>
      </c>
      <c r="AM385" s="337"/>
      <c r="AN385" s="343"/>
      <c r="AO385" s="338"/>
      <c r="AP385" s="338"/>
      <c r="AQ385" s="344">
        <v>12</v>
      </c>
      <c r="AR385" s="344">
        <v>24</v>
      </c>
      <c r="AS385" s="345">
        <v>36</v>
      </c>
    </row>
    <row r="386" spans="1:45" ht="22.5" customHeight="1">
      <c r="A386" s="331"/>
      <c r="B386" s="346" t="s">
        <v>90</v>
      </c>
      <c r="C386" s="346"/>
      <c r="D386" s="347" t="s">
        <v>91</v>
      </c>
      <c r="E386" s="347"/>
      <c r="F386" s="348"/>
      <c r="G386" s="348"/>
      <c r="H386" s="348"/>
      <c r="I386" s="346" t="s">
        <v>90</v>
      </c>
      <c r="J386" s="346"/>
      <c r="K386" s="347" t="s">
        <v>91</v>
      </c>
      <c r="L386" s="347"/>
      <c r="M386" s="348"/>
      <c r="N386" s="348"/>
      <c r="O386" s="348"/>
      <c r="P386" s="349"/>
      <c r="Q386" s="346" t="s">
        <v>90</v>
      </c>
      <c r="R386" s="346"/>
      <c r="S386" s="347" t="s">
        <v>91</v>
      </c>
      <c r="T386" s="347"/>
      <c r="U386" s="348"/>
      <c r="V386" s="348"/>
      <c r="W386" s="348"/>
      <c r="X386" s="346" t="s">
        <v>90</v>
      </c>
      <c r="Y386" s="346"/>
      <c r="Z386" s="347" t="s">
        <v>91</v>
      </c>
      <c r="AA386" s="347"/>
      <c r="AB386" s="348"/>
      <c r="AC386" s="348"/>
      <c r="AD386" s="348"/>
      <c r="AE386" s="349"/>
      <c r="AF386" s="346" t="s">
        <v>90</v>
      </c>
      <c r="AG386" s="346"/>
      <c r="AH386" s="347" t="s">
        <v>91</v>
      </c>
      <c r="AI386" s="347"/>
      <c r="AJ386" s="348"/>
      <c r="AK386" s="348"/>
      <c r="AL386" s="348"/>
      <c r="AM386" s="346" t="s">
        <v>90</v>
      </c>
      <c r="AN386" s="346"/>
      <c r="AO386" s="347" t="s">
        <v>91</v>
      </c>
      <c r="AP386" s="347"/>
      <c r="AQ386" s="350"/>
      <c r="AR386" s="350"/>
      <c r="AS386" s="350"/>
    </row>
    <row r="387" spans="1:45" ht="7.5" customHeight="1">
      <c r="A387" s="331"/>
      <c r="B387" s="331"/>
      <c r="C387" s="331"/>
      <c r="D387" s="331"/>
      <c r="E387" s="331"/>
      <c r="F387" s="331"/>
      <c r="G387" s="331"/>
      <c r="H387" s="331"/>
      <c r="I387" s="331"/>
      <c r="J387" s="331"/>
      <c r="K387" s="331"/>
      <c r="L387" s="331"/>
      <c r="M387" s="331"/>
      <c r="N387" s="331"/>
      <c r="O387" s="331"/>
      <c r="P387" s="331"/>
      <c r="Q387" s="331"/>
      <c r="R387" s="331"/>
      <c r="S387" s="331"/>
      <c r="T387" s="331"/>
      <c r="U387" s="331"/>
      <c r="V387" s="331"/>
      <c r="W387" s="331"/>
      <c r="X387" s="331"/>
      <c r="Y387" s="331"/>
      <c r="Z387" s="331"/>
      <c r="AA387" s="331"/>
      <c r="AB387" s="331"/>
      <c r="AC387" s="331"/>
      <c r="AD387" s="331"/>
      <c r="AE387" s="331"/>
      <c r="AF387" s="331"/>
      <c r="AG387" s="331"/>
      <c r="AH387" s="331"/>
      <c r="AI387" s="331"/>
      <c r="AJ387" s="331"/>
      <c r="AK387" s="331"/>
      <c r="AL387" s="331"/>
      <c r="AM387" s="331"/>
      <c r="AN387" s="331"/>
      <c r="AO387" s="331"/>
      <c r="AP387" s="331"/>
      <c r="AQ387" s="331"/>
      <c r="AR387" s="331"/>
      <c r="AS387" s="331"/>
    </row>
    <row r="388" spans="1:45" ht="15" customHeight="1">
      <c r="A388" s="351" t="s">
        <v>139</v>
      </c>
      <c r="B388" s="352"/>
      <c r="C388" s="352"/>
      <c r="D388" s="352"/>
      <c r="E388" s="352"/>
      <c r="F388" s="353" t="s">
        <v>96</v>
      </c>
      <c r="G388" s="353"/>
      <c r="H388" s="353" t="s">
        <v>48</v>
      </c>
      <c r="I388" s="353" t="s">
        <v>97</v>
      </c>
      <c r="J388" s="353"/>
      <c r="K388" s="321"/>
      <c r="L388" s="354" t="s">
        <v>140</v>
      </c>
      <c r="M388" s="354"/>
      <c r="N388" s="354"/>
      <c r="O388" s="354"/>
      <c r="P388" s="354"/>
      <c r="Q388" s="355"/>
      <c r="R388" s="355"/>
      <c r="S388" s="355"/>
      <c r="T388" s="355"/>
      <c r="U388" s="355"/>
      <c r="V388" s="355"/>
      <c r="W388" s="355"/>
      <c r="X388" s="355"/>
      <c r="Y388" s="355"/>
      <c r="Z388" s="355"/>
      <c r="AA388" s="355"/>
      <c r="AB388" s="355"/>
      <c r="AC388" s="355"/>
      <c r="AD388" s="355"/>
      <c r="AE388" s="355"/>
      <c r="AF388" s="355"/>
      <c r="AG388" s="355"/>
      <c r="AH388" s="355"/>
      <c r="AI388" s="355"/>
      <c r="AJ388" s="355"/>
      <c r="AK388" s="355"/>
      <c r="AL388" s="355"/>
      <c r="AM388" s="355"/>
      <c r="AN388" s="355"/>
      <c r="AO388" s="326" t="s">
        <v>48</v>
      </c>
      <c r="AP388" s="326"/>
      <c r="AQ388" s="326"/>
      <c r="AR388" s="326"/>
      <c r="AS388" s="326"/>
    </row>
    <row r="389" spans="1:45" ht="16.5" customHeight="1">
      <c r="A389" s="352"/>
      <c r="B389" s="357" t="s">
        <v>141</v>
      </c>
      <c r="C389" s="357"/>
      <c r="D389" s="357"/>
      <c r="E389" s="357"/>
      <c r="F389" s="358"/>
      <c r="G389" s="358"/>
      <c r="H389" s="359" t="s">
        <v>48</v>
      </c>
      <c r="I389" s="358"/>
      <c r="J389" s="358"/>
      <c r="K389" s="360"/>
      <c r="L389" s="354"/>
      <c r="M389" s="354"/>
      <c r="N389" s="354"/>
      <c r="O389" s="354"/>
      <c r="P389" s="354"/>
      <c r="Q389" s="355"/>
      <c r="R389" s="355"/>
      <c r="S389" s="355"/>
      <c r="T389" s="355"/>
      <c r="U389" s="355"/>
      <c r="V389" s="355"/>
      <c r="W389" s="355"/>
      <c r="X389" s="355"/>
      <c r="Y389" s="355"/>
      <c r="Z389" s="355"/>
      <c r="AA389" s="355"/>
      <c r="AB389" s="355"/>
      <c r="AC389" s="355"/>
      <c r="AD389" s="355"/>
      <c r="AE389" s="355"/>
      <c r="AF389" s="355"/>
      <c r="AG389" s="355"/>
      <c r="AH389" s="355"/>
      <c r="AI389" s="355"/>
      <c r="AJ389" s="355"/>
      <c r="AK389" s="355"/>
      <c r="AL389" s="355"/>
      <c r="AM389" s="355"/>
      <c r="AN389" s="355"/>
      <c r="AO389" s="326"/>
      <c r="AP389" s="326"/>
      <c r="AQ389" s="326"/>
      <c r="AR389" s="326"/>
      <c r="AS389" s="326"/>
    </row>
    <row r="390" spans="1:45" ht="15.75" customHeight="1">
      <c r="A390" s="352"/>
      <c r="B390" s="357" t="s">
        <v>142</v>
      </c>
      <c r="C390" s="357"/>
      <c r="D390" s="357"/>
      <c r="E390" s="357"/>
      <c r="F390" s="358"/>
      <c r="G390" s="358"/>
      <c r="H390" s="359" t="s">
        <v>48</v>
      </c>
      <c r="I390" s="358"/>
      <c r="J390" s="358"/>
      <c r="K390" s="360"/>
      <c r="L390" s="361" t="s">
        <v>143</v>
      </c>
      <c r="M390" s="361"/>
      <c r="N390" s="361"/>
      <c r="O390" s="361"/>
      <c r="P390" s="361"/>
      <c r="Q390" s="361"/>
      <c r="R390" s="361"/>
      <c r="S390" s="361"/>
      <c r="T390" s="361"/>
      <c r="U390" s="361"/>
      <c r="V390" s="361"/>
      <c r="W390" s="361" t="s">
        <v>144</v>
      </c>
      <c r="X390" s="361"/>
      <c r="Y390" s="361"/>
      <c r="Z390" s="361"/>
      <c r="AA390" s="361"/>
      <c r="AB390" s="361"/>
      <c r="AC390" s="361"/>
      <c r="AD390" s="361"/>
      <c r="AE390" s="361"/>
      <c r="AF390" s="361"/>
      <c r="AG390" s="361"/>
      <c r="AH390" s="362"/>
      <c r="AI390" s="361" t="s">
        <v>145</v>
      </c>
      <c r="AJ390" s="361"/>
      <c r="AK390" s="361"/>
      <c r="AL390" s="361"/>
      <c r="AM390" s="361"/>
      <c r="AN390" s="361"/>
      <c r="AO390" s="361"/>
      <c r="AP390" s="361"/>
      <c r="AQ390" s="361"/>
      <c r="AR390" s="361"/>
      <c r="AS390" s="361"/>
    </row>
    <row r="391" spans="1:45" ht="15.75" customHeight="1">
      <c r="A391" s="352"/>
      <c r="B391" s="357" t="s">
        <v>146</v>
      </c>
      <c r="C391" s="357"/>
      <c r="D391" s="357"/>
      <c r="E391" s="357"/>
      <c r="F391" s="363"/>
      <c r="G391" s="363"/>
      <c r="H391" s="364" t="s">
        <v>48</v>
      </c>
      <c r="I391" s="363"/>
      <c r="J391" s="363"/>
      <c r="K391" s="321"/>
      <c r="L391" s="365"/>
      <c r="M391" s="365"/>
      <c r="N391" s="365"/>
      <c r="O391" s="365"/>
      <c r="P391" s="365"/>
      <c r="Q391" s="365"/>
      <c r="R391" s="365"/>
      <c r="S391" s="365"/>
      <c r="T391" s="365"/>
      <c r="U391" s="365"/>
      <c r="V391" s="365"/>
      <c r="W391" s="365"/>
      <c r="X391" s="365"/>
      <c r="Y391" s="365"/>
      <c r="Z391" s="365"/>
      <c r="AA391" s="365"/>
      <c r="AB391" s="365"/>
      <c r="AC391" s="365"/>
      <c r="AD391" s="365"/>
      <c r="AE391" s="365"/>
      <c r="AF391" s="365"/>
      <c r="AG391" s="365"/>
      <c r="AH391" s="366"/>
      <c r="AI391" s="365"/>
      <c r="AJ391" s="365"/>
      <c r="AK391" s="365"/>
      <c r="AL391" s="365"/>
      <c r="AM391" s="365"/>
      <c r="AN391" s="365"/>
      <c r="AO391" s="365"/>
      <c r="AP391" s="365"/>
      <c r="AQ391" s="365"/>
      <c r="AR391" s="365"/>
      <c r="AS391" s="365"/>
    </row>
    <row r="392" spans="1:45" ht="15.75" customHeight="1">
      <c r="A392" s="357" t="s">
        <v>40</v>
      </c>
      <c r="B392" s="357"/>
      <c r="C392" s="357"/>
      <c r="D392" s="357"/>
      <c r="E392" s="357"/>
      <c r="F392" s="358"/>
      <c r="G392" s="358"/>
      <c r="H392" s="359" t="s">
        <v>48</v>
      </c>
      <c r="I392" s="358"/>
      <c r="J392" s="358"/>
      <c r="K392" s="321"/>
      <c r="L392" s="365"/>
      <c r="M392" s="365"/>
      <c r="N392" s="365"/>
      <c r="O392" s="365"/>
      <c r="P392" s="365"/>
      <c r="Q392" s="365"/>
      <c r="R392" s="365"/>
      <c r="S392" s="365"/>
      <c r="T392" s="365"/>
      <c r="U392" s="365"/>
      <c r="V392" s="365"/>
      <c r="W392" s="365"/>
      <c r="X392" s="365"/>
      <c r="Y392" s="365"/>
      <c r="Z392" s="365"/>
      <c r="AA392" s="365"/>
      <c r="AB392" s="365"/>
      <c r="AC392" s="365"/>
      <c r="AD392" s="365"/>
      <c r="AE392" s="365"/>
      <c r="AF392" s="365"/>
      <c r="AG392" s="365"/>
      <c r="AH392" s="366"/>
      <c r="AI392" s="365"/>
      <c r="AJ392" s="365"/>
      <c r="AK392" s="365"/>
      <c r="AL392" s="365"/>
      <c r="AM392" s="365"/>
      <c r="AN392" s="365"/>
      <c r="AO392" s="365"/>
      <c r="AP392" s="365"/>
      <c r="AQ392" s="365"/>
      <c r="AR392" s="365"/>
      <c r="AS392" s="365"/>
    </row>
    <row r="393" spans="1:45" ht="15.75" customHeight="1">
      <c r="A393" s="315" t="s">
        <v>132</v>
      </c>
      <c r="B393" s="316"/>
      <c r="C393" s="317"/>
      <c r="D393" s="318" t="str">
        <f>'(7) vstupní data'!$H$24</f>
        <v>Český pohár          25.- 26.2014         starší žákyně</v>
      </c>
      <c r="E393" s="319"/>
      <c r="F393" s="319"/>
      <c r="G393" s="319"/>
      <c r="H393" s="319"/>
      <c r="I393" s="319"/>
      <c r="J393" s="319"/>
      <c r="K393" s="319"/>
      <c r="L393" s="319"/>
      <c r="M393" s="319"/>
      <c r="N393" s="319"/>
      <c r="O393" s="319"/>
      <c r="P393" s="319"/>
      <c r="Q393" s="319"/>
      <c r="R393" s="319"/>
      <c r="S393" s="319"/>
      <c r="T393" s="319"/>
      <c r="U393" s="319"/>
      <c r="V393" s="319"/>
      <c r="W393" s="319"/>
      <c r="X393" s="319"/>
      <c r="Y393" s="319"/>
      <c r="Z393" s="319"/>
      <c r="AA393" s="319"/>
      <c r="AB393" s="319"/>
      <c r="AC393" s="319"/>
      <c r="AD393" s="319"/>
      <c r="AE393" s="319"/>
      <c r="AF393" s="320"/>
      <c r="AG393" s="321"/>
      <c r="AH393" s="321"/>
      <c r="AI393" s="321"/>
      <c r="AJ393" s="321"/>
      <c r="AK393" s="321"/>
      <c r="AL393" s="318" t="s">
        <v>133</v>
      </c>
      <c r="AM393" s="318"/>
      <c r="AN393" s="322" t="str">
        <f>'(7) vstupní data'!$B$11</f>
        <v>3.skupina</v>
      </c>
      <c r="AO393" s="322"/>
      <c r="AP393" s="322"/>
      <c r="AQ393" s="322"/>
      <c r="AR393" s="322"/>
      <c r="AS393" s="322"/>
    </row>
    <row r="394" spans="1:45" ht="16.5" customHeight="1">
      <c r="A394" s="315" t="s">
        <v>134</v>
      </c>
      <c r="B394" s="316"/>
      <c r="C394" s="317"/>
      <c r="D394" s="318" t="str">
        <f>CONCATENATE('(7) vstupní data'!$B$1,", ",'(7) vstupní data'!$B$3)</f>
        <v>TJ Orion Praha, ZŠ Mráčkova 3090 Praha 12</v>
      </c>
      <c r="E394" s="319"/>
      <c r="F394" s="319"/>
      <c r="G394" s="319"/>
      <c r="H394" s="319"/>
      <c r="I394" s="319"/>
      <c r="J394" s="319"/>
      <c r="K394" s="319"/>
      <c r="L394" s="319"/>
      <c r="M394" s="319"/>
      <c r="N394" s="319"/>
      <c r="O394" s="319"/>
      <c r="P394" s="319"/>
      <c r="Q394" s="319"/>
      <c r="R394" s="319"/>
      <c r="S394" s="319"/>
      <c r="T394" s="319"/>
      <c r="U394" s="319"/>
      <c r="V394" s="319"/>
      <c r="W394" s="319"/>
      <c r="X394" s="319"/>
      <c r="Y394" s="319"/>
      <c r="Z394" s="319"/>
      <c r="AA394" s="319"/>
      <c r="AB394" s="319"/>
      <c r="AC394" s="319"/>
      <c r="AD394" s="319"/>
      <c r="AE394" s="319"/>
      <c r="AF394" s="320"/>
      <c r="AG394" s="321"/>
      <c r="AH394" s="321"/>
      <c r="AI394" s="321"/>
      <c r="AJ394" s="321"/>
      <c r="AK394" s="321"/>
      <c r="AL394" s="321"/>
      <c r="AM394" s="321"/>
      <c r="AN394" s="321"/>
      <c r="AO394" s="321"/>
      <c r="AP394" s="321"/>
      <c r="AQ394" s="321"/>
      <c r="AR394" s="321"/>
      <c r="AS394" s="321"/>
    </row>
    <row r="395" spans="1:45" ht="15.75" customHeight="1">
      <c r="A395" s="323"/>
      <c r="B395" s="323"/>
      <c r="C395" s="324"/>
      <c r="D395" s="324"/>
      <c r="E395" s="324"/>
      <c r="F395" s="324"/>
      <c r="G395" s="324"/>
      <c r="H395" s="324"/>
      <c r="I395" s="324"/>
      <c r="J395" s="324"/>
      <c r="K395" s="324"/>
      <c r="L395" s="324"/>
      <c r="M395" s="324"/>
      <c r="N395" s="324"/>
      <c r="O395" s="324"/>
      <c r="P395" s="324"/>
      <c r="Q395" s="324"/>
      <c r="R395" s="324"/>
      <c r="S395" s="324"/>
      <c r="T395" s="324"/>
      <c r="U395" s="324"/>
      <c r="V395" s="324"/>
      <c r="W395" s="324"/>
      <c r="X395" s="324"/>
      <c r="Y395" s="324"/>
      <c r="Z395" s="324"/>
      <c r="AA395" s="324"/>
      <c r="AB395" s="324"/>
      <c r="AC395" s="324"/>
      <c r="AD395" s="324"/>
      <c r="AE395" s="324"/>
      <c r="AF395" s="321"/>
      <c r="AG395" s="321"/>
      <c r="AH395" s="321"/>
      <c r="AI395" s="321"/>
      <c r="AJ395" s="321"/>
      <c r="AK395" s="321"/>
      <c r="AL395" s="321"/>
      <c r="AM395" s="321"/>
      <c r="AN395" s="325" t="s">
        <v>135</v>
      </c>
      <c r="AO395" s="325"/>
      <c r="AP395" s="325"/>
      <c r="AQ395" s="325"/>
      <c r="AR395" s="326">
        <v>15</v>
      </c>
      <c r="AS395" s="326"/>
    </row>
    <row r="396" spans="1:45" ht="16.5" customHeight="1">
      <c r="A396" s="327" t="s">
        <v>136</v>
      </c>
      <c r="B396" s="327"/>
      <c r="C396" s="327"/>
      <c r="D396" s="327"/>
      <c r="E396" s="327"/>
      <c r="F396" s="328" t="s">
        <v>137</v>
      </c>
      <c r="G396" s="328"/>
      <c r="H396" s="329" t="str">
        <f>VLOOKUP(AR395,'(7) vstupní data'!$H$2:$P$29,2,0)</f>
        <v>SK Třebín B</v>
      </c>
      <c r="I396" s="329"/>
      <c r="J396" s="329"/>
      <c r="K396" s="329"/>
      <c r="L396" s="329"/>
      <c r="M396" s="329"/>
      <c r="N396" s="329"/>
      <c r="O396" s="329"/>
      <c r="P396" s="329"/>
      <c r="Q396" s="329"/>
      <c r="R396" s="329"/>
      <c r="S396" s="329"/>
      <c r="T396" s="329"/>
      <c r="U396" s="329"/>
      <c r="V396" s="329"/>
      <c r="W396" s="330" t="s">
        <v>138</v>
      </c>
      <c r="X396" s="330"/>
      <c r="Y396" s="329" t="str">
        <f>VLOOKUP(AR395,'(7) vstupní data'!$H$2:$P$29,6,0)</f>
        <v>SK TO Duchcov</v>
      </c>
      <c r="Z396" s="329"/>
      <c r="AA396" s="329"/>
      <c r="AB396" s="329"/>
      <c r="AC396" s="329"/>
      <c r="AD396" s="329"/>
      <c r="AE396" s="329"/>
      <c r="AF396" s="329"/>
      <c r="AG396" s="329"/>
      <c r="AH396" s="329"/>
      <c r="AI396" s="329"/>
      <c r="AJ396" s="329"/>
      <c r="AK396" s="329"/>
      <c r="AL396" s="329"/>
      <c r="AM396" s="329"/>
      <c r="AN396" s="325"/>
      <c r="AO396" s="325"/>
      <c r="AP396" s="325"/>
      <c r="AQ396" s="325"/>
      <c r="AR396" s="326"/>
      <c r="AS396" s="326"/>
    </row>
    <row r="397" spans="1:45" ht="7.5" customHeight="1">
      <c r="A397" s="331"/>
      <c r="B397" s="331"/>
      <c r="C397" s="331"/>
      <c r="D397" s="331"/>
      <c r="E397" s="331"/>
      <c r="F397" s="331"/>
      <c r="G397" s="331"/>
      <c r="H397" s="331"/>
      <c r="I397" s="331"/>
      <c r="J397" s="331"/>
      <c r="K397" s="331"/>
      <c r="L397" s="331"/>
      <c r="M397" s="331"/>
      <c r="N397" s="331"/>
      <c r="O397" s="331"/>
      <c r="P397" s="331"/>
      <c r="Q397" s="331"/>
      <c r="R397" s="331"/>
      <c r="S397" s="331"/>
      <c r="T397" s="331"/>
      <c r="U397" s="331"/>
      <c r="V397" s="331"/>
      <c r="W397" s="331"/>
      <c r="X397" s="331"/>
      <c r="Y397" s="331"/>
      <c r="Z397" s="331"/>
      <c r="AA397" s="331"/>
      <c r="AB397" s="331"/>
      <c r="AC397" s="331"/>
      <c r="AD397" s="331"/>
      <c r="AE397" s="331"/>
      <c r="AF397" s="331"/>
      <c r="AG397" s="331"/>
      <c r="AH397" s="331"/>
      <c r="AI397" s="331"/>
      <c r="AJ397" s="331"/>
      <c r="AK397" s="331"/>
      <c r="AL397" s="331"/>
      <c r="AM397" s="331"/>
      <c r="AN397" s="331"/>
      <c r="AO397" s="331"/>
      <c r="AP397" s="331"/>
      <c r="AQ397" s="331"/>
      <c r="AR397" s="331"/>
      <c r="AS397" s="331"/>
    </row>
    <row r="398" spans="1:45" ht="15.75" customHeight="1">
      <c r="A398" s="331"/>
      <c r="B398" s="332" t="s">
        <v>79</v>
      </c>
      <c r="C398" s="332"/>
      <c r="D398" s="332"/>
      <c r="E398" s="332"/>
      <c r="F398" s="332"/>
      <c r="G398" s="332"/>
      <c r="H398" s="332"/>
      <c r="I398" s="332"/>
      <c r="J398" s="332"/>
      <c r="K398" s="332"/>
      <c r="L398" s="332"/>
      <c r="M398" s="332"/>
      <c r="N398" s="332"/>
      <c r="O398" s="332"/>
      <c r="P398" s="331"/>
      <c r="Q398" s="332" t="s">
        <v>80</v>
      </c>
      <c r="R398" s="332"/>
      <c r="S398" s="332"/>
      <c r="T398" s="332"/>
      <c r="U398" s="332"/>
      <c r="V398" s="332"/>
      <c r="W398" s="332"/>
      <c r="X398" s="332"/>
      <c r="Y398" s="332"/>
      <c r="Z398" s="332"/>
      <c r="AA398" s="332"/>
      <c r="AB398" s="332"/>
      <c r="AC398" s="332"/>
      <c r="AD398" s="332"/>
      <c r="AE398" s="331"/>
      <c r="AF398" s="332" t="s">
        <v>81</v>
      </c>
      <c r="AG398" s="332"/>
      <c r="AH398" s="332"/>
      <c r="AI398" s="332"/>
      <c r="AJ398" s="332"/>
      <c r="AK398" s="332"/>
      <c r="AL398" s="332"/>
      <c r="AM398" s="332"/>
      <c r="AN398" s="332"/>
      <c r="AO398" s="332"/>
      <c r="AP398" s="332"/>
      <c r="AQ398" s="332"/>
      <c r="AR398" s="332"/>
      <c r="AS398" s="332"/>
    </row>
    <row r="399" spans="1:45" ht="15" customHeight="1">
      <c r="A399" s="333"/>
      <c r="B399" s="334" t="s">
        <v>84</v>
      </c>
      <c r="C399" s="334"/>
      <c r="D399" s="334"/>
      <c r="E399" s="334"/>
      <c r="F399" s="334"/>
      <c r="G399" s="334"/>
      <c r="H399" s="334"/>
      <c r="I399" s="334" t="s">
        <v>85</v>
      </c>
      <c r="J399" s="334"/>
      <c r="K399" s="334"/>
      <c r="L399" s="334"/>
      <c r="M399" s="334"/>
      <c r="N399" s="334"/>
      <c r="O399" s="334"/>
      <c r="P399" s="331"/>
      <c r="Q399" s="334" t="s">
        <v>84</v>
      </c>
      <c r="R399" s="334"/>
      <c r="S399" s="334"/>
      <c r="T399" s="334"/>
      <c r="U399" s="334"/>
      <c r="V399" s="334"/>
      <c r="W399" s="334"/>
      <c r="X399" s="334" t="s">
        <v>85</v>
      </c>
      <c r="Y399" s="334"/>
      <c r="Z399" s="334"/>
      <c r="AA399" s="334"/>
      <c r="AB399" s="334"/>
      <c r="AC399" s="334"/>
      <c r="AD399" s="334"/>
      <c r="AE399" s="331"/>
      <c r="AF399" s="334" t="s">
        <v>84</v>
      </c>
      <c r="AG399" s="334"/>
      <c r="AH399" s="334"/>
      <c r="AI399" s="334"/>
      <c r="AJ399" s="334"/>
      <c r="AK399" s="334"/>
      <c r="AL399" s="334"/>
      <c r="AM399" s="334" t="s">
        <v>85</v>
      </c>
      <c r="AN399" s="334"/>
      <c r="AO399" s="334"/>
      <c r="AP399" s="334"/>
      <c r="AQ399" s="334"/>
      <c r="AR399" s="334"/>
      <c r="AS399" s="334"/>
    </row>
    <row r="400" spans="1:45" ht="15" customHeight="1">
      <c r="A400" s="333"/>
      <c r="B400" s="335" t="s">
        <v>86</v>
      </c>
      <c r="C400" s="335"/>
      <c r="D400" s="335"/>
      <c r="E400" s="335"/>
      <c r="F400" s="335"/>
      <c r="G400" s="335"/>
      <c r="H400" s="335"/>
      <c r="I400" s="335" t="s">
        <v>86</v>
      </c>
      <c r="J400" s="335"/>
      <c r="K400" s="335"/>
      <c r="L400" s="335"/>
      <c r="M400" s="335"/>
      <c r="N400" s="335"/>
      <c r="O400" s="335"/>
      <c r="P400" s="331"/>
      <c r="Q400" s="335" t="s">
        <v>86</v>
      </c>
      <c r="R400" s="335"/>
      <c r="S400" s="335"/>
      <c r="T400" s="335"/>
      <c r="U400" s="335"/>
      <c r="V400" s="335"/>
      <c r="W400" s="335"/>
      <c r="X400" s="335" t="s">
        <v>86</v>
      </c>
      <c r="Y400" s="335"/>
      <c r="Z400" s="335"/>
      <c r="AA400" s="335"/>
      <c r="AB400" s="335"/>
      <c r="AC400" s="335"/>
      <c r="AD400" s="335"/>
      <c r="AE400" s="331"/>
      <c r="AF400" s="335" t="s">
        <v>86</v>
      </c>
      <c r="AG400" s="335"/>
      <c r="AH400" s="335"/>
      <c r="AI400" s="335"/>
      <c r="AJ400" s="335"/>
      <c r="AK400" s="335"/>
      <c r="AL400" s="335"/>
      <c r="AM400" s="335" t="s">
        <v>86</v>
      </c>
      <c r="AN400" s="335"/>
      <c r="AO400" s="335"/>
      <c r="AP400" s="335"/>
      <c r="AQ400" s="335"/>
      <c r="AR400" s="335"/>
      <c r="AS400" s="335"/>
    </row>
    <row r="401" spans="1:45" ht="15" customHeight="1">
      <c r="A401" s="336" t="s">
        <v>87</v>
      </c>
      <c r="B401" s="337">
        <v>1</v>
      </c>
      <c r="C401" s="338"/>
      <c r="D401" s="338"/>
      <c r="E401" s="338"/>
      <c r="F401" s="339">
        <v>1</v>
      </c>
      <c r="G401" s="339">
        <v>13</v>
      </c>
      <c r="H401" s="340">
        <v>25</v>
      </c>
      <c r="I401" s="337">
        <v>1</v>
      </c>
      <c r="J401" s="338"/>
      <c r="K401" s="338"/>
      <c r="L401" s="338"/>
      <c r="M401" s="339">
        <v>1</v>
      </c>
      <c r="N401" s="339">
        <v>13</v>
      </c>
      <c r="O401" s="340">
        <v>25</v>
      </c>
      <c r="P401" s="331"/>
      <c r="Q401" s="337">
        <v>1</v>
      </c>
      <c r="R401" s="338"/>
      <c r="S401" s="338"/>
      <c r="T401" s="338"/>
      <c r="U401" s="339">
        <v>1</v>
      </c>
      <c r="V401" s="339">
        <v>13</v>
      </c>
      <c r="W401" s="340">
        <v>25</v>
      </c>
      <c r="X401" s="337">
        <v>1</v>
      </c>
      <c r="Y401" s="338"/>
      <c r="Z401" s="338"/>
      <c r="AA401" s="338"/>
      <c r="AB401" s="339">
        <v>1</v>
      </c>
      <c r="AC401" s="339">
        <v>13</v>
      </c>
      <c r="AD401" s="340">
        <v>25</v>
      </c>
      <c r="AE401" s="331"/>
      <c r="AF401" s="337">
        <v>1</v>
      </c>
      <c r="AG401" s="338"/>
      <c r="AH401" s="338"/>
      <c r="AI401" s="338"/>
      <c r="AJ401" s="339">
        <v>1</v>
      </c>
      <c r="AK401" s="339">
        <v>13</v>
      </c>
      <c r="AL401" s="340">
        <v>25</v>
      </c>
      <c r="AM401" s="337">
        <v>1</v>
      </c>
      <c r="AN401" s="338"/>
      <c r="AO401" s="338"/>
      <c r="AP401" s="338"/>
      <c r="AQ401" s="339">
        <v>1</v>
      </c>
      <c r="AR401" s="339">
        <v>13</v>
      </c>
      <c r="AS401" s="340">
        <v>25</v>
      </c>
    </row>
    <row r="402" spans="1:45" ht="15" customHeight="1">
      <c r="A402" s="336"/>
      <c r="B402" s="337"/>
      <c r="C402" s="338"/>
      <c r="D402" s="338"/>
      <c r="E402" s="338"/>
      <c r="F402" s="341">
        <v>2</v>
      </c>
      <c r="G402" s="341">
        <v>14</v>
      </c>
      <c r="H402" s="342">
        <v>26</v>
      </c>
      <c r="I402" s="337"/>
      <c r="J402" s="338"/>
      <c r="K402" s="338"/>
      <c r="L402" s="338"/>
      <c r="M402" s="341">
        <v>2</v>
      </c>
      <c r="N402" s="341">
        <v>14</v>
      </c>
      <c r="O402" s="342">
        <v>26</v>
      </c>
      <c r="P402" s="331"/>
      <c r="Q402" s="337"/>
      <c r="R402" s="338"/>
      <c r="S402" s="338"/>
      <c r="T402" s="338"/>
      <c r="U402" s="341">
        <v>2</v>
      </c>
      <c r="V402" s="341">
        <v>14</v>
      </c>
      <c r="W402" s="342">
        <v>26</v>
      </c>
      <c r="X402" s="337"/>
      <c r="Y402" s="338"/>
      <c r="Z402" s="338"/>
      <c r="AA402" s="338"/>
      <c r="AB402" s="341">
        <v>2</v>
      </c>
      <c r="AC402" s="341">
        <v>14</v>
      </c>
      <c r="AD402" s="342">
        <v>26</v>
      </c>
      <c r="AE402" s="331"/>
      <c r="AF402" s="337"/>
      <c r="AG402" s="338"/>
      <c r="AH402" s="338"/>
      <c r="AI402" s="338"/>
      <c r="AJ402" s="341">
        <v>2</v>
      </c>
      <c r="AK402" s="341">
        <v>14</v>
      </c>
      <c r="AL402" s="342">
        <v>26</v>
      </c>
      <c r="AM402" s="337"/>
      <c r="AN402" s="338"/>
      <c r="AO402" s="338"/>
      <c r="AP402" s="338"/>
      <c r="AQ402" s="341">
        <v>2</v>
      </c>
      <c r="AR402" s="341">
        <v>14</v>
      </c>
      <c r="AS402" s="342">
        <v>26</v>
      </c>
    </row>
    <row r="403" spans="1:45" ht="15" customHeight="1">
      <c r="A403" s="336"/>
      <c r="B403" s="337">
        <v>2</v>
      </c>
      <c r="C403" s="338"/>
      <c r="D403" s="338"/>
      <c r="E403" s="338"/>
      <c r="F403" s="341">
        <v>3</v>
      </c>
      <c r="G403" s="341">
        <v>15</v>
      </c>
      <c r="H403" s="342">
        <v>27</v>
      </c>
      <c r="I403" s="337">
        <v>2</v>
      </c>
      <c r="J403" s="338"/>
      <c r="K403" s="338"/>
      <c r="L403" s="338"/>
      <c r="M403" s="341">
        <v>3</v>
      </c>
      <c r="N403" s="341">
        <v>15</v>
      </c>
      <c r="O403" s="342">
        <v>27</v>
      </c>
      <c r="P403" s="331"/>
      <c r="Q403" s="337">
        <v>2</v>
      </c>
      <c r="R403" s="338"/>
      <c r="S403" s="338"/>
      <c r="T403" s="338"/>
      <c r="U403" s="341">
        <v>3</v>
      </c>
      <c r="V403" s="341">
        <v>15</v>
      </c>
      <c r="W403" s="342">
        <v>27</v>
      </c>
      <c r="X403" s="337">
        <v>2</v>
      </c>
      <c r="Y403" s="338"/>
      <c r="Z403" s="338"/>
      <c r="AA403" s="338"/>
      <c r="AB403" s="341">
        <v>3</v>
      </c>
      <c r="AC403" s="341">
        <v>15</v>
      </c>
      <c r="AD403" s="342">
        <v>27</v>
      </c>
      <c r="AE403" s="331"/>
      <c r="AF403" s="337">
        <v>2</v>
      </c>
      <c r="AG403" s="338"/>
      <c r="AH403" s="338"/>
      <c r="AI403" s="338"/>
      <c r="AJ403" s="341">
        <v>3</v>
      </c>
      <c r="AK403" s="341">
        <v>15</v>
      </c>
      <c r="AL403" s="342">
        <v>27</v>
      </c>
      <c r="AM403" s="337">
        <v>2</v>
      </c>
      <c r="AN403" s="338"/>
      <c r="AO403" s="338"/>
      <c r="AP403" s="338"/>
      <c r="AQ403" s="341">
        <v>3</v>
      </c>
      <c r="AR403" s="341">
        <v>15</v>
      </c>
      <c r="AS403" s="342">
        <v>27</v>
      </c>
    </row>
    <row r="404" spans="1:45" ht="15" customHeight="1">
      <c r="A404" s="336"/>
      <c r="B404" s="337"/>
      <c r="C404" s="343"/>
      <c r="D404" s="338"/>
      <c r="E404" s="338"/>
      <c r="F404" s="341">
        <v>4</v>
      </c>
      <c r="G404" s="341">
        <v>16</v>
      </c>
      <c r="H404" s="342">
        <v>28</v>
      </c>
      <c r="I404" s="337"/>
      <c r="J404" s="343"/>
      <c r="K404" s="338"/>
      <c r="L404" s="338"/>
      <c r="M404" s="341">
        <v>4</v>
      </c>
      <c r="N404" s="341">
        <v>16</v>
      </c>
      <c r="O404" s="342">
        <v>28</v>
      </c>
      <c r="P404" s="331"/>
      <c r="Q404" s="337"/>
      <c r="R404" s="343"/>
      <c r="S404" s="338"/>
      <c r="T404" s="338"/>
      <c r="U404" s="341">
        <v>4</v>
      </c>
      <c r="V404" s="341">
        <v>16</v>
      </c>
      <c r="W404" s="342">
        <v>28</v>
      </c>
      <c r="X404" s="337"/>
      <c r="Y404" s="343"/>
      <c r="Z404" s="338"/>
      <c r="AA404" s="338"/>
      <c r="AB404" s="341">
        <v>4</v>
      </c>
      <c r="AC404" s="341">
        <v>16</v>
      </c>
      <c r="AD404" s="342">
        <v>28</v>
      </c>
      <c r="AE404" s="331"/>
      <c r="AF404" s="337"/>
      <c r="AG404" s="343"/>
      <c r="AH404" s="338"/>
      <c r="AI404" s="338"/>
      <c r="AJ404" s="341">
        <v>4</v>
      </c>
      <c r="AK404" s="341">
        <v>16</v>
      </c>
      <c r="AL404" s="342">
        <v>28</v>
      </c>
      <c r="AM404" s="337"/>
      <c r="AN404" s="343"/>
      <c r="AO404" s="338"/>
      <c r="AP404" s="338"/>
      <c r="AQ404" s="341">
        <v>4</v>
      </c>
      <c r="AR404" s="341">
        <v>16</v>
      </c>
      <c r="AS404" s="342">
        <v>28</v>
      </c>
    </row>
    <row r="405" spans="1:45" ht="15" customHeight="1">
      <c r="A405" s="336"/>
      <c r="B405" s="337">
        <v>3</v>
      </c>
      <c r="C405" s="338"/>
      <c r="D405" s="338"/>
      <c r="E405" s="338"/>
      <c r="F405" s="341">
        <v>5</v>
      </c>
      <c r="G405" s="341">
        <v>17</v>
      </c>
      <c r="H405" s="342">
        <v>29</v>
      </c>
      <c r="I405" s="337">
        <v>3</v>
      </c>
      <c r="J405" s="338"/>
      <c r="K405" s="338"/>
      <c r="L405" s="338"/>
      <c r="M405" s="341">
        <v>5</v>
      </c>
      <c r="N405" s="341">
        <v>17</v>
      </c>
      <c r="O405" s="342">
        <v>29</v>
      </c>
      <c r="P405" s="331"/>
      <c r="Q405" s="337">
        <v>3</v>
      </c>
      <c r="R405" s="338"/>
      <c r="S405" s="338"/>
      <c r="T405" s="338"/>
      <c r="U405" s="341">
        <v>5</v>
      </c>
      <c r="V405" s="341">
        <v>17</v>
      </c>
      <c r="W405" s="342">
        <v>29</v>
      </c>
      <c r="X405" s="337">
        <v>3</v>
      </c>
      <c r="Y405" s="338"/>
      <c r="Z405" s="338"/>
      <c r="AA405" s="338"/>
      <c r="AB405" s="341">
        <v>5</v>
      </c>
      <c r="AC405" s="341">
        <v>17</v>
      </c>
      <c r="AD405" s="342">
        <v>29</v>
      </c>
      <c r="AE405" s="331"/>
      <c r="AF405" s="337">
        <v>3</v>
      </c>
      <c r="AG405" s="338"/>
      <c r="AH405" s="338"/>
      <c r="AI405" s="338"/>
      <c r="AJ405" s="341">
        <v>5</v>
      </c>
      <c r="AK405" s="341">
        <v>17</v>
      </c>
      <c r="AL405" s="342">
        <v>29</v>
      </c>
      <c r="AM405" s="337">
        <v>3</v>
      </c>
      <c r="AN405" s="338"/>
      <c r="AO405" s="338"/>
      <c r="AP405" s="338"/>
      <c r="AQ405" s="341">
        <v>5</v>
      </c>
      <c r="AR405" s="341">
        <v>17</v>
      </c>
      <c r="AS405" s="342">
        <v>29</v>
      </c>
    </row>
    <row r="406" spans="1:45" ht="15" customHeight="1">
      <c r="A406" s="336"/>
      <c r="B406" s="337"/>
      <c r="C406" s="343"/>
      <c r="D406" s="338"/>
      <c r="E406" s="338"/>
      <c r="F406" s="341">
        <v>6</v>
      </c>
      <c r="G406" s="341">
        <v>18</v>
      </c>
      <c r="H406" s="342">
        <v>30</v>
      </c>
      <c r="I406" s="337"/>
      <c r="J406" s="343"/>
      <c r="K406" s="338"/>
      <c r="L406" s="338"/>
      <c r="M406" s="341">
        <v>6</v>
      </c>
      <c r="N406" s="341">
        <v>18</v>
      </c>
      <c r="O406" s="342">
        <v>30</v>
      </c>
      <c r="P406" s="331"/>
      <c r="Q406" s="337"/>
      <c r="R406" s="343"/>
      <c r="S406" s="338"/>
      <c r="T406" s="338"/>
      <c r="U406" s="341">
        <v>6</v>
      </c>
      <c r="V406" s="341">
        <v>18</v>
      </c>
      <c r="W406" s="342">
        <v>30</v>
      </c>
      <c r="X406" s="337"/>
      <c r="Y406" s="343"/>
      <c r="Z406" s="338"/>
      <c r="AA406" s="338"/>
      <c r="AB406" s="341">
        <v>6</v>
      </c>
      <c r="AC406" s="341">
        <v>18</v>
      </c>
      <c r="AD406" s="342">
        <v>30</v>
      </c>
      <c r="AE406" s="331"/>
      <c r="AF406" s="337"/>
      <c r="AG406" s="343"/>
      <c r="AH406" s="338"/>
      <c r="AI406" s="338"/>
      <c r="AJ406" s="341">
        <v>6</v>
      </c>
      <c r="AK406" s="341">
        <v>18</v>
      </c>
      <c r="AL406" s="342">
        <v>30</v>
      </c>
      <c r="AM406" s="337"/>
      <c r="AN406" s="343"/>
      <c r="AO406" s="338"/>
      <c r="AP406" s="338"/>
      <c r="AQ406" s="341">
        <v>6</v>
      </c>
      <c r="AR406" s="341">
        <v>18</v>
      </c>
      <c r="AS406" s="342">
        <v>30</v>
      </c>
    </row>
    <row r="407" spans="1:45" ht="15" customHeight="1">
      <c r="A407" s="336"/>
      <c r="B407" s="337">
        <v>4</v>
      </c>
      <c r="C407" s="338"/>
      <c r="D407" s="338"/>
      <c r="E407" s="338"/>
      <c r="F407" s="341">
        <v>7</v>
      </c>
      <c r="G407" s="341">
        <v>19</v>
      </c>
      <c r="H407" s="342">
        <v>31</v>
      </c>
      <c r="I407" s="337">
        <v>4</v>
      </c>
      <c r="J407" s="338"/>
      <c r="K407" s="338"/>
      <c r="L407" s="338"/>
      <c r="M407" s="341">
        <v>7</v>
      </c>
      <c r="N407" s="341">
        <v>19</v>
      </c>
      <c r="O407" s="342">
        <v>31</v>
      </c>
      <c r="P407" s="331"/>
      <c r="Q407" s="337">
        <v>4</v>
      </c>
      <c r="R407" s="338"/>
      <c r="S407" s="338"/>
      <c r="T407" s="338"/>
      <c r="U407" s="341">
        <v>7</v>
      </c>
      <c r="V407" s="341">
        <v>19</v>
      </c>
      <c r="W407" s="342">
        <v>31</v>
      </c>
      <c r="X407" s="337">
        <v>4</v>
      </c>
      <c r="Y407" s="338"/>
      <c r="Z407" s="338"/>
      <c r="AA407" s="338"/>
      <c r="AB407" s="341">
        <v>7</v>
      </c>
      <c r="AC407" s="341">
        <v>19</v>
      </c>
      <c r="AD407" s="342">
        <v>31</v>
      </c>
      <c r="AE407" s="331"/>
      <c r="AF407" s="337">
        <v>4</v>
      </c>
      <c r="AG407" s="338"/>
      <c r="AH407" s="338"/>
      <c r="AI407" s="338"/>
      <c r="AJ407" s="341">
        <v>7</v>
      </c>
      <c r="AK407" s="341">
        <v>19</v>
      </c>
      <c r="AL407" s="342">
        <v>31</v>
      </c>
      <c r="AM407" s="337">
        <v>4</v>
      </c>
      <c r="AN407" s="338"/>
      <c r="AO407" s="338"/>
      <c r="AP407" s="338"/>
      <c r="AQ407" s="341">
        <v>7</v>
      </c>
      <c r="AR407" s="341">
        <v>19</v>
      </c>
      <c r="AS407" s="342">
        <v>31</v>
      </c>
    </row>
    <row r="408" spans="1:45" ht="15" customHeight="1">
      <c r="A408" s="336"/>
      <c r="B408" s="337"/>
      <c r="C408" s="343"/>
      <c r="D408" s="338"/>
      <c r="E408" s="338"/>
      <c r="F408" s="341">
        <v>8</v>
      </c>
      <c r="G408" s="341">
        <v>20</v>
      </c>
      <c r="H408" s="342">
        <v>32</v>
      </c>
      <c r="I408" s="337"/>
      <c r="J408" s="343"/>
      <c r="K408" s="338"/>
      <c r="L408" s="338"/>
      <c r="M408" s="341">
        <v>8</v>
      </c>
      <c r="N408" s="341">
        <v>20</v>
      </c>
      <c r="O408" s="342">
        <v>32</v>
      </c>
      <c r="P408" s="331"/>
      <c r="Q408" s="337"/>
      <c r="R408" s="343"/>
      <c r="S408" s="338"/>
      <c r="T408" s="338"/>
      <c r="U408" s="341">
        <v>8</v>
      </c>
      <c r="V408" s="341">
        <v>20</v>
      </c>
      <c r="W408" s="342">
        <v>32</v>
      </c>
      <c r="X408" s="337"/>
      <c r="Y408" s="343"/>
      <c r="Z408" s="338"/>
      <c r="AA408" s="338"/>
      <c r="AB408" s="341">
        <v>8</v>
      </c>
      <c r="AC408" s="341">
        <v>20</v>
      </c>
      <c r="AD408" s="342">
        <v>32</v>
      </c>
      <c r="AE408" s="331"/>
      <c r="AF408" s="337"/>
      <c r="AG408" s="343"/>
      <c r="AH408" s="338"/>
      <c r="AI408" s="338"/>
      <c r="AJ408" s="341">
        <v>8</v>
      </c>
      <c r="AK408" s="341">
        <v>20</v>
      </c>
      <c r="AL408" s="342">
        <v>32</v>
      </c>
      <c r="AM408" s="337"/>
      <c r="AN408" s="343"/>
      <c r="AO408" s="338"/>
      <c r="AP408" s="338"/>
      <c r="AQ408" s="341">
        <v>8</v>
      </c>
      <c r="AR408" s="341">
        <v>20</v>
      </c>
      <c r="AS408" s="342">
        <v>32</v>
      </c>
    </row>
    <row r="409" spans="1:45" ht="15" customHeight="1">
      <c r="A409" s="336"/>
      <c r="B409" s="337">
        <v>5</v>
      </c>
      <c r="C409" s="338"/>
      <c r="D409" s="338"/>
      <c r="E409" s="338"/>
      <c r="F409" s="341">
        <v>9</v>
      </c>
      <c r="G409" s="341">
        <v>21</v>
      </c>
      <c r="H409" s="342">
        <v>33</v>
      </c>
      <c r="I409" s="337">
        <v>5</v>
      </c>
      <c r="J409" s="338"/>
      <c r="K409" s="338"/>
      <c r="L409" s="338"/>
      <c r="M409" s="341">
        <v>9</v>
      </c>
      <c r="N409" s="341">
        <v>21</v>
      </c>
      <c r="O409" s="342">
        <v>33</v>
      </c>
      <c r="P409" s="331"/>
      <c r="Q409" s="337">
        <v>5</v>
      </c>
      <c r="R409" s="338"/>
      <c r="S409" s="338"/>
      <c r="T409" s="338"/>
      <c r="U409" s="341">
        <v>9</v>
      </c>
      <c r="V409" s="341">
        <v>21</v>
      </c>
      <c r="W409" s="342">
        <v>33</v>
      </c>
      <c r="X409" s="337">
        <v>5</v>
      </c>
      <c r="Y409" s="338"/>
      <c r="Z409" s="338"/>
      <c r="AA409" s="338"/>
      <c r="AB409" s="341">
        <v>9</v>
      </c>
      <c r="AC409" s="341">
        <v>21</v>
      </c>
      <c r="AD409" s="342">
        <v>33</v>
      </c>
      <c r="AE409" s="331"/>
      <c r="AF409" s="337">
        <v>5</v>
      </c>
      <c r="AG409" s="338"/>
      <c r="AH409" s="338"/>
      <c r="AI409" s="338"/>
      <c r="AJ409" s="341">
        <v>9</v>
      </c>
      <c r="AK409" s="341">
        <v>21</v>
      </c>
      <c r="AL409" s="342">
        <v>33</v>
      </c>
      <c r="AM409" s="337">
        <v>5</v>
      </c>
      <c r="AN409" s="338"/>
      <c r="AO409" s="338"/>
      <c r="AP409" s="338"/>
      <c r="AQ409" s="341">
        <v>9</v>
      </c>
      <c r="AR409" s="341">
        <v>21</v>
      </c>
      <c r="AS409" s="342">
        <v>33</v>
      </c>
    </row>
    <row r="410" spans="1:45" ht="15" customHeight="1">
      <c r="A410" s="336"/>
      <c r="B410" s="337"/>
      <c r="C410" s="343"/>
      <c r="D410" s="338"/>
      <c r="E410" s="338"/>
      <c r="F410" s="341">
        <v>10</v>
      </c>
      <c r="G410" s="341">
        <v>22</v>
      </c>
      <c r="H410" s="342">
        <v>34</v>
      </c>
      <c r="I410" s="337"/>
      <c r="J410" s="343"/>
      <c r="K410" s="338"/>
      <c r="L410" s="338"/>
      <c r="M410" s="341">
        <v>10</v>
      </c>
      <c r="N410" s="341">
        <v>22</v>
      </c>
      <c r="O410" s="342">
        <v>34</v>
      </c>
      <c r="P410" s="331"/>
      <c r="Q410" s="337"/>
      <c r="R410" s="343"/>
      <c r="S410" s="338"/>
      <c r="T410" s="338"/>
      <c r="U410" s="341">
        <v>10</v>
      </c>
      <c r="V410" s="341">
        <v>22</v>
      </c>
      <c r="W410" s="342">
        <v>34</v>
      </c>
      <c r="X410" s="337"/>
      <c r="Y410" s="343"/>
      <c r="Z410" s="338"/>
      <c r="AA410" s="338"/>
      <c r="AB410" s="341">
        <v>10</v>
      </c>
      <c r="AC410" s="341">
        <v>22</v>
      </c>
      <c r="AD410" s="342">
        <v>34</v>
      </c>
      <c r="AE410" s="331"/>
      <c r="AF410" s="337"/>
      <c r="AG410" s="343"/>
      <c r="AH410" s="338"/>
      <c r="AI410" s="338"/>
      <c r="AJ410" s="341">
        <v>10</v>
      </c>
      <c r="AK410" s="341">
        <v>22</v>
      </c>
      <c r="AL410" s="342">
        <v>34</v>
      </c>
      <c r="AM410" s="337"/>
      <c r="AN410" s="343"/>
      <c r="AO410" s="338"/>
      <c r="AP410" s="338"/>
      <c r="AQ410" s="341">
        <v>10</v>
      </c>
      <c r="AR410" s="341">
        <v>22</v>
      </c>
      <c r="AS410" s="342">
        <v>34</v>
      </c>
    </row>
    <row r="411" spans="1:45" ht="15" customHeight="1">
      <c r="A411" s="336"/>
      <c r="B411" s="337">
        <v>6</v>
      </c>
      <c r="C411" s="338"/>
      <c r="D411" s="338"/>
      <c r="E411" s="338"/>
      <c r="F411" s="341">
        <v>11</v>
      </c>
      <c r="G411" s="341">
        <v>23</v>
      </c>
      <c r="H411" s="342">
        <v>35</v>
      </c>
      <c r="I411" s="337">
        <v>6</v>
      </c>
      <c r="J411" s="338"/>
      <c r="K411" s="338"/>
      <c r="L411" s="338"/>
      <c r="M411" s="341">
        <v>11</v>
      </c>
      <c r="N411" s="341">
        <v>23</v>
      </c>
      <c r="O411" s="342">
        <v>35</v>
      </c>
      <c r="P411" s="331"/>
      <c r="Q411" s="337">
        <v>6</v>
      </c>
      <c r="R411" s="338"/>
      <c r="S411" s="338"/>
      <c r="T411" s="338"/>
      <c r="U411" s="341">
        <v>11</v>
      </c>
      <c r="V411" s="341">
        <v>23</v>
      </c>
      <c r="W411" s="342">
        <v>35</v>
      </c>
      <c r="X411" s="337">
        <v>6</v>
      </c>
      <c r="Y411" s="338"/>
      <c r="Z411" s="338"/>
      <c r="AA411" s="338"/>
      <c r="AB411" s="341">
        <v>11</v>
      </c>
      <c r="AC411" s="341">
        <v>23</v>
      </c>
      <c r="AD411" s="342">
        <v>35</v>
      </c>
      <c r="AE411" s="331"/>
      <c r="AF411" s="337">
        <v>6</v>
      </c>
      <c r="AG411" s="338"/>
      <c r="AH411" s="338"/>
      <c r="AI411" s="338"/>
      <c r="AJ411" s="341">
        <v>11</v>
      </c>
      <c r="AK411" s="341">
        <v>23</v>
      </c>
      <c r="AL411" s="342">
        <v>35</v>
      </c>
      <c r="AM411" s="337">
        <v>6</v>
      </c>
      <c r="AN411" s="338"/>
      <c r="AO411" s="338"/>
      <c r="AP411" s="338"/>
      <c r="AQ411" s="341">
        <v>11</v>
      </c>
      <c r="AR411" s="341">
        <v>23</v>
      </c>
      <c r="AS411" s="342">
        <v>35</v>
      </c>
    </row>
    <row r="412" spans="1:45" ht="15" customHeight="1">
      <c r="A412" s="336"/>
      <c r="B412" s="337"/>
      <c r="C412" s="343"/>
      <c r="D412" s="338"/>
      <c r="E412" s="338"/>
      <c r="F412" s="344">
        <v>12</v>
      </c>
      <c r="G412" s="344">
        <v>24</v>
      </c>
      <c r="H412" s="345">
        <v>36</v>
      </c>
      <c r="I412" s="337"/>
      <c r="J412" s="343"/>
      <c r="K412" s="338"/>
      <c r="L412" s="338"/>
      <c r="M412" s="344">
        <v>12</v>
      </c>
      <c r="N412" s="344">
        <v>24</v>
      </c>
      <c r="O412" s="345">
        <v>36</v>
      </c>
      <c r="P412" s="331"/>
      <c r="Q412" s="337"/>
      <c r="R412" s="343"/>
      <c r="S412" s="338"/>
      <c r="T412" s="338"/>
      <c r="U412" s="344">
        <v>12</v>
      </c>
      <c r="V412" s="344">
        <v>24</v>
      </c>
      <c r="W412" s="345">
        <v>36</v>
      </c>
      <c r="X412" s="337"/>
      <c r="Y412" s="343"/>
      <c r="Z412" s="338"/>
      <c r="AA412" s="338"/>
      <c r="AB412" s="344">
        <v>12</v>
      </c>
      <c r="AC412" s="344">
        <v>24</v>
      </c>
      <c r="AD412" s="345">
        <v>36</v>
      </c>
      <c r="AE412" s="331"/>
      <c r="AF412" s="337"/>
      <c r="AG412" s="343"/>
      <c r="AH412" s="338"/>
      <c r="AI412" s="338"/>
      <c r="AJ412" s="344">
        <v>12</v>
      </c>
      <c r="AK412" s="344">
        <v>24</v>
      </c>
      <c r="AL412" s="345">
        <v>36</v>
      </c>
      <c r="AM412" s="337"/>
      <c r="AN412" s="343"/>
      <c r="AO412" s="338"/>
      <c r="AP412" s="338"/>
      <c r="AQ412" s="344">
        <v>12</v>
      </c>
      <c r="AR412" s="344">
        <v>24</v>
      </c>
      <c r="AS412" s="345">
        <v>36</v>
      </c>
    </row>
    <row r="413" spans="1:45" ht="22.5" customHeight="1">
      <c r="A413" s="331"/>
      <c r="B413" s="346" t="s">
        <v>90</v>
      </c>
      <c r="C413" s="346"/>
      <c r="D413" s="347" t="s">
        <v>91</v>
      </c>
      <c r="E413" s="347"/>
      <c r="F413" s="348"/>
      <c r="G413" s="348"/>
      <c r="H413" s="348"/>
      <c r="I413" s="346" t="s">
        <v>90</v>
      </c>
      <c r="J413" s="346"/>
      <c r="K413" s="347" t="s">
        <v>91</v>
      </c>
      <c r="L413" s="347"/>
      <c r="M413" s="348"/>
      <c r="N413" s="348"/>
      <c r="O413" s="348"/>
      <c r="P413" s="349"/>
      <c r="Q413" s="346" t="s">
        <v>90</v>
      </c>
      <c r="R413" s="346"/>
      <c r="S413" s="347" t="s">
        <v>91</v>
      </c>
      <c r="T413" s="347"/>
      <c r="U413" s="348"/>
      <c r="V413" s="348"/>
      <c r="W413" s="348"/>
      <c r="X413" s="346" t="s">
        <v>90</v>
      </c>
      <c r="Y413" s="346"/>
      <c r="Z413" s="347" t="s">
        <v>91</v>
      </c>
      <c r="AA413" s="347"/>
      <c r="AB413" s="348"/>
      <c r="AC413" s="348"/>
      <c r="AD413" s="348"/>
      <c r="AE413" s="349"/>
      <c r="AF413" s="346" t="s">
        <v>90</v>
      </c>
      <c r="AG413" s="346"/>
      <c r="AH413" s="347" t="s">
        <v>91</v>
      </c>
      <c r="AI413" s="347"/>
      <c r="AJ413" s="348"/>
      <c r="AK413" s="348"/>
      <c r="AL413" s="348"/>
      <c r="AM413" s="346" t="s">
        <v>90</v>
      </c>
      <c r="AN413" s="346"/>
      <c r="AO413" s="347" t="s">
        <v>91</v>
      </c>
      <c r="AP413" s="347"/>
      <c r="AQ413" s="350"/>
      <c r="AR413" s="350"/>
      <c r="AS413" s="350"/>
    </row>
    <row r="414" spans="1:45" ht="7.5" customHeight="1">
      <c r="A414" s="331"/>
      <c r="B414" s="331"/>
      <c r="C414" s="331"/>
      <c r="D414" s="331"/>
      <c r="E414" s="331"/>
      <c r="F414" s="331"/>
      <c r="G414" s="331"/>
      <c r="H414" s="331"/>
      <c r="I414" s="331"/>
      <c r="J414" s="331"/>
      <c r="K414" s="331"/>
      <c r="L414" s="331"/>
      <c r="M414" s="331"/>
      <c r="N414" s="331"/>
      <c r="O414" s="331"/>
      <c r="P414" s="331"/>
      <c r="Q414" s="331"/>
      <c r="R414" s="331"/>
      <c r="S414" s="331"/>
      <c r="T414" s="331"/>
      <c r="U414" s="331"/>
      <c r="V414" s="331"/>
      <c r="W414" s="331"/>
      <c r="X414" s="331"/>
      <c r="Y414" s="331"/>
      <c r="Z414" s="331"/>
      <c r="AA414" s="331"/>
      <c r="AB414" s="331"/>
      <c r="AC414" s="331"/>
      <c r="AD414" s="331"/>
      <c r="AE414" s="331"/>
      <c r="AF414" s="331"/>
      <c r="AG414" s="331"/>
      <c r="AH414" s="331"/>
      <c r="AI414" s="331"/>
      <c r="AJ414" s="331"/>
      <c r="AK414" s="331"/>
      <c r="AL414" s="331"/>
      <c r="AM414" s="331"/>
      <c r="AN414" s="331"/>
      <c r="AO414" s="331"/>
      <c r="AP414" s="331"/>
      <c r="AQ414" s="331"/>
      <c r="AR414" s="331"/>
      <c r="AS414" s="331"/>
    </row>
    <row r="415" spans="1:46" ht="15" customHeight="1">
      <c r="A415" s="351" t="s">
        <v>139</v>
      </c>
      <c r="B415" s="352"/>
      <c r="C415" s="352"/>
      <c r="D415" s="352"/>
      <c r="E415" s="352"/>
      <c r="F415" s="353" t="s">
        <v>96</v>
      </c>
      <c r="G415" s="353"/>
      <c r="H415" s="353" t="s">
        <v>48</v>
      </c>
      <c r="I415" s="353" t="s">
        <v>97</v>
      </c>
      <c r="J415" s="353"/>
      <c r="K415" s="321"/>
      <c r="L415" s="354" t="s">
        <v>140</v>
      </c>
      <c r="M415" s="354"/>
      <c r="N415" s="354"/>
      <c r="O415" s="354"/>
      <c r="P415" s="354"/>
      <c r="Q415" s="355"/>
      <c r="R415" s="355"/>
      <c r="S415" s="355"/>
      <c r="T415" s="355"/>
      <c r="U415" s="355"/>
      <c r="V415" s="355"/>
      <c r="W415" s="355"/>
      <c r="X415" s="355"/>
      <c r="Y415" s="355"/>
      <c r="Z415" s="355"/>
      <c r="AA415" s="355"/>
      <c r="AB415" s="355"/>
      <c r="AC415" s="355"/>
      <c r="AD415" s="355"/>
      <c r="AE415" s="355"/>
      <c r="AF415" s="355"/>
      <c r="AG415" s="355"/>
      <c r="AH415" s="355"/>
      <c r="AI415" s="355"/>
      <c r="AJ415" s="355"/>
      <c r="AK415" s="355"/>
      <c r="AL415" s="355"/>
      <c r="AM415" s="355"/>
      <c r="AN415" s="355"/>
      <c r="AO415" s="326" t="s">
        <v>48</v>
      </c>
      <c r="AP415" s="326"/>
      <c r="AQ415" s="326"/>
      <c r="AR415" s="326"/>
      <c r="AS415" s="326"/>
      <c r="AT415" s="356"/>
    </row>
    <row r="416" spans="1:46" ht="16.5" customHeight="1">
      <c r="A416" s="352"/>
      <c r="B416" s="357" t="s">
        <v>141</v>
      </c>
      <c r="C416" s="357"/>
      <c r="D416" s="357"/>
      <c r="E416" s="357"/>
      <c r="F416" s="358"/>
      <c r="G416" s="358"/>
      <c r="H416" s="359" t="s">
        <v>48</v>
      </c>
      <c r="I416" s="358"/>
      <c r="J416" s="358"/>
      <c r="K416" s="360"/>
      <c r="L416" s="354"/>
      <c r="M416" s="354"/>
      <c r="N416" s="354"/>
      <c r="O416" s="354"/>
      <c r="P416" s="354"/>
      <c r="Q416" s="355"/>
      <c r="R416" s="355"/>
      <c r="S416" s="355"/>
      <c r="T416" s="355"/>
      <c r="U416" s="355"/>
      <c r="V416" s="355"/>
      <c r="W416" s="355"/>
      <c r="X416" s="355"/>
      <c r="Y416" s="355"/>
      <c r="Z416" s="355"/>
      <c r="AA416" s="355"/>
      <c r="AB416" s="355"/>
      <c r="AC416" s="355"/>
      <c r="AD416" s="355"/>
      <c r="AE416" s="355"/>
      <c r="AF416" s="355"/>
      <c r="AG416" s="355"/>
      <c r="AH416" s="355"/>
      <c r="AI416" s="355"/>
      <c r="AJ416" s="355"/>
      <c r="AK416" s="355"/>
      <c r="AL416" s="355"/>
      <c r="AM416" s="355"/>
      <c r="AN416" s="355"/>
      <c r="AO416" s="326"/>
      <c r="AP416" s="326"/>
      <c r="AQ416" s="326"/>
      <c r="AR416" s="326"/>
      <c r="AS416" s="326"/>
      <c r="AT416" s="356"/>
    </row>
    <row r="417" spans="1:45" ht="15.75" customHeight="1">
      <c r="A417" s="352"/>
      <c r="B417" s="357" t="s">
        <v>142</v>
      </c>
      <c r="C417" s="357"/>
      <c r="D417" s="357"/>
      <c r="E417" s="357"/>
      <c r="F417" s="358"/>
      <c r="G417" s="358"/>
      <c r="H417" s="359" t="s">
        <v>48</v>
      </c>
      <c r="I417" s="358"/>
      <c r="J417" s="358"/>
      <c r="K417" s="360"/>
      <c r="L417" s="361" t="s">
        <v>143</v>
      </c>
      <c r="M417" s="361"/>
      <c r="N417" s="361"/>
      <c r="O417" s="361"/>
      <c r="P417" s="361"/>
      <c r="Q417" s="361"/>
      <c r="R417" s="361"/>
      <c r="S417" s="361"/>
      <c r="T417" s="361"/>
      <c r="U417" s="361"/>
      <c r="V417" s="361"/>
      <c r="W417" s="361" t="s">
        <v>144</v>
      </c>
      <c r="X417" s="361"/>
      <c r="Y417" s="361"/>
      <c r="Z417" s="361"/>
      <c r="AA417" s="361"/>
      <c r="AB417" s="361"/>
      <c r="AC417" s="361"/>
      <c r="AD417" s="361"/>
      <c r="AE417" s="361"/>
      <c r="AF417" s="361"/>
      <c r="AG417" s="361"/>
      <c r="AH417" s="362"/>
      <c r="AI417" s="361" t="s">
        <v>145</v>
      </c>
      <c r="AJ417" s="361"/>
      <c r="AK417" s="361"/>
      <c r="AL417" s="361"/>
      <c r="AM417" s="361"/>
      <c r="AN417" s="361"/>
      <c r="AO417" s="361"/>
      <c r="AP417" s="361"/>
      <c r="AQ417" s="361"/>
      <c r="AR417" s="361"/>
      <c r="AS417" s="361"/>
    </row>
    <row r="418" spans="1:45" ht="15.75" customHeight="1">
      <c r="A418" s="352"/>
      <c r="B418" s="357" t="s">
        <v>146</v>
      </c>
      <c r="C418" s="357"/>
      <c r="D418" s="357"/>
      <c r="E418" s="357"/>
      <c r="F418" s="363"/>
      <c r="G418" s="363"/>
      <c r="H418" s="364" t="s">
        <v>48</v>
      </c>
      <c r="I418" s="363"/>
      <c r="J418" s="363"/>
      <c r="K418" s="321"/>
      <c r="L418" s="365"/>
      <c r="M418" s="365"/>
      <c r="N418" s="365"/>
      <c r="O418" s="365"/>
      <c r="P418" s="365"/>
      <c r="Q418" s="365"/>
      <c r="R418" s="365"/>
      <c r="S418" s="365"/>
      <c r="T418" s="365"/>
      <c r="U418" s="365"/>
      <c r="V418" s="365"/>
      <c r="W418" s="365"/>
      <c r="X418" s="365"/>
      <c r="Y418" s="365"/>
      <c r="Z418" s="365"/>
      <c r="AA418" s="365"/>
      <c r="AB418" s="365"/>
      <c r="AC418" s="365"/>
      <c r="AD418" s="365"/>
      <c r="AE418" s="365"/>
      <c r="AF418" s="365"/>
      <c r="AG418" s="365"/>
      <c r="AH418" s="366"/>
      <c r="AI418" s="365"/>
      <c r="AJ418" s="365"/>
      <c r="AK418" s="365"/>
      <c r="AL418" s="365"/>
      <c r="AM418" s="365"/>
      <c r="AN418" s="365"/>
      <c r="AO418" s="365"/>
      <c r="AP418" s="365"/>
      <c r="AQ418" s="365"/>
      <c r="AR418" s="365"/>
      <c r="AS418" s="365"/>
    </row>
    <row r="419" spans="1:45" ht="15.75" customHeight="1">
      <c r="A419" s="357" t="s">
        <v>40</v>
      </c>
      <c r="B419" s="357"/>
      <c r="C419" s="357"/>
      <c r="D419" s="357"/>
      <c r="E419" s="357"/>
      <c r="F419" s="358"/>
      <c r="G419" s="358"/>
      <c r="H419" s="359" t="s">
        <v>48</v>
      </c>
      <c r="I419" s="358"/>
      <c r="J419" s="358"/>
      <c r="K419" s="321"/>
      <c r="L419" s="365"/>
      <c r="M419" s="365"/>
      <c r="N419" s="365"/>
      <c r="O419" s="365"/>
      <c r="P419" s="365"/>
      <c r="Q419" s="365"/>
      <c r="R419" s="365"/>
      <c r="S419" s="365"/>
      <c r="T419" s="365"/>
      <c r="U419" s="365"/>
      <c r="V419" s="365"/>
      <c r="W419" s="365"/>
      <c r="X419" s="365"/>
      <c r="Y419" s="365"/>
      <c r="Z419" s="365"/>
      <c r="AA419" s="365"/>
      <c r="AB419" s="365"/>
      <c r="AC419" s="365"/>
      <c r="AD419" s="365"/>
      <c r="AE419" s="365"/>
      <c r="AF419" s="365"/>
      <c r="AG419" s="365"/>
      <c r="AH419" s="366"/>
      <c r="AI419" s="365"/>
      <c r="AJ419" s="365"/>
      <c r="AK419" s="365"/>
      <c r="AL419" s="365"/>
      <c r="AM419" s="365"/>
      <c r="AN419" s="365"/>
      <c r="AO419" s="365"/>
      <c r="AP419" s="365"/>
      <c r="AQ419" s="365"/>
      <c r="AR419" s="365"/>
      <c r="AS419" s="365"/>
    </row>
    <row r="420" spans="1:45" ht="15.75" customHeight="1">
      <c r="A420" s="379"/>
      <c r="B420" s="368"/>
      <c r="C420" s="368"/>
      <c r="D420" s="368"/>
      <c r="E420" s="368"/>
      <c r="F420" s="369"/>
      <c r="G420" s="369"/>
      <c r="H420" s="370"/>
      <c r="I420" s="369"/>
      <c r="J420" s="369"/>
      <c r="K420" s="321"/>
      <c r="L420" s="371"/>
      <c r="M420" s="371"/>
      <c r="N420" s="371"/>
      <c r="O420" s="371"/>
      <c r="P420" s="371"/>
      <c r="Q420" s="371"/>
      <c r="R420" s="371"/>
      <c r="S420" s="371"/>
      <c r="T420" s="371"/>
      <c r="U420" s="371"/>
      <c r="V420" s="371"/>
      <c r="W420" s="371"/>
      <c r="X420" s="371"/>
      <c r="Y420" s="371"/>
      <c r="Z420" s="371"/>
      <c r="AA420" s="371"/>
      <c r="AB420" s="371"/>
      <c r="AC420" s="371"/>
      <c r="AD420" s="371"/>
      <c r="AE420" s="371"/>
      <c r="AF420" s="371"/>
      <c r="AG420" s="372"/>
      <c r="AH420" s="366"/>
      <c r="AI420" s="373"/>
      <c r="AJ420" s="373"/>
      <c r="AK420" s="373"/>
      <c r="AL420" s="374"/>
      <c r="AM420" s="374"/>
      <c r="AN420" s="374"/>
      <c r="AO420" s="374"/>
      <c r="AP420" s="374"/>
      <c r="AQ420" s="374"/>
      <c r="AR420" s="374"/>
      <c r="AS420" s="375"/>
    </row>
    <row r="421" spans="1:45" ht="15.75" customHeight="1">
      <c r="A421" s="379"/>
      <c r="B421" s="368"/>
      <c r="C421" s="368"/>
      <c r="D421" s="368"/>
      <c r="E421" s="368"/>
      <c r="F421" s="369"/>
      <c r="G421" s="369"/>
      <c r="H421" s="370"/>
      <c r="I421" s="369"/>
      <c r="J421" s="369"/>
      <c r="K421" s="321"/>
      <c r="L421" s="376"/>
      <c r="M421" s="376"/>
      <c r="N421" s="376"/>
      <c r="O421" s="376"/>
      <c r="P421" s="376"/>
      <c r="Q421" s="376"/>
      <c r="R421" s="376"/>
      <c r="S421" s="376"/>
      <c r="T421" s="376"/>
      <c r="U421" s="376"/>
      <c r="V421" s="376"/>
      <c r="W421" s="376"/>
      <c r="X421" s="376"/>
      <c r="Y421" s="376"/>
      <c r="Z421" s="376"/>
      <c r="AA421" s="376"/>
      <c r="AB421" s="376"/>
      <c r="AC421" s="376"/>
      <c r="AD421" s="376"/>
      <c r="AE421" s="376"/>
      <c r="AF421" s="376"/>
      <c r="AG421" s="372"/>
      <c r="AH421" s="366"/>
      <c r="AI421" s="373"/>
      <c r="AJ421" s="373"/>
      <c r="AK421" s="373"/>
      <c r="AL421" s="377"/>
      <c r="AM421" s="377"/>
      <c r="AN421" s="377"/>
      <c r="AO421" s="377"/>
      <c r="AP421" s="377"/>
      <c r="AQ421" s="377"/>
      <c r="AR421" s="377"/>
      <c r="AS421" s="378"/>
    </row>
    <row r="422" spans="1:45" ht="15.75" customHeight="1">
      <c r="A422" s="315" t="s">
        <v>132</v>
      </c>
      <c r="B422" s="316"/>
      <c r="C422" s="317"/>
      <c r="D422" s="318" t="str">
        <f>'(7) vstupní data'!$H$24</f>
        <v>Český pohár          25.- 26.2014         starší žákyně</v>
      </c>
      <c r="E422" s="319"/>
      <c r="F422" s="319"/>
      <c r="G422" s="319"/>
      <c r="H422" s="319"/>
      <c r="I422" s="319"/>
      <c r="J422" s="319"/>
      <c r="K422" s="319"/>
      <c r="L422" s="319"/>
      <c r="M422" s="319"/>
      <c r="N422" s="319"/>
      <c r="O422" s="319"/>
      <c r="P422" s="319"/>
      <c r="Q422" s="319"/>
      <c r="R422" s="319"/>
      <c r="S422" s="319"/>
      <c r="T422" s="319"/>
      <c r="U422" s="319"/>
      <c r="V422" s="319"/>
      <c r="W422" s="319"/>
      <c r="X422" s="319"/>
      <c r="Y422" s="319"/>
      <c r="Z422" s="319"/>
      <c r="AA422" s="319"/>
      <c r="AB422" s="319"/>
      <c r="AC422" s="319"/>
      <c r="AD422" s="319"/>
      <c r="AE422" s="319"/>
      <c r="AF422" s="320"/>
      <c r="AG422" s="321"/>
      <c r="AH422" s="321"/>
      <c r="AI422" s="321"/>
      <c r="AJ422" s="321"/>
      <c r="AK422" s="321"/>
      <c r="AL422" s="318" t="s">
        <v>133</v>
      </c>
      <c r="AM422" s="318"/>
      <c r="AN422" s="322" t="str">
        <f>'(7) vstupní data'!$B$11</f>
        <v>3.skupina</v>
      </c>
      <c r="AO422" s="322"/>
      <c r="AP422" s="322"/>
      <c r="AQ422" s="322"/>
      <c r="AR422" s="322"/>
      <c r="AS422" s="322"/>
    </row>
    <row r="423" spans="1:45" ht="16.5" customHeight="1">
      <c r="A423" s="315" t="s">
        <v>134</v>
      </c>
      <c r="B423" s="316"/>
      <c r="C423" s="317"/>
      <c r="D423" s="318" t="str">
        <f>CONCATENATE('(7) vstupní data'!$B$1,", ",'(7) vstupní data'!$B$3)</f>
        <v>TJ Orion Praha, ZŠ Mráčkova 3090 Praha 12</v>
      </c>
      <c r="E423" s="319"/>
      <c r="F423" s="319"/>
      <c r="G423" s="319"/>
      <c r="H423" s="319"/>
      <c r="I423" s="319"/>
      <c r="J423" s="319"/>
      <c r="K423" s="319"/>
      <c r="L423" s="319"/>
      <c r="M423" s="319"/>
      <c r="N423" s="319"/>
      <c r="O423" s="319"/>
      <c r="P423" s="319"/>
      <c r="Q423" s="319"/>
      <c r="R423" s="319"/>
      <c r="S423" s="319"/>
      <c r="T423" s="319"/>
      <c r="U423" s="319"/>
      <c r="V423" s="319"/>
      <c r="W423" s="319"/>
      <c r="X423" s="319"/>
      <c r="Y423" s="319"/>
      <c r="Z423" s="319"/>
      <c r="AA423" s="319"/>
      <c r="AB423" s="319"/>
      <c r="AC423" s="319"/>
      <c r="AD423" s="319"/>
      <c r="AE423" s="319"/>
      <c r="AF423" s="320"/>
      <c r="AG423" s="321"/>
      <c r="AH423" s="321"/>
      <c r="AI423" s="321"/>
      <c r="AJ423" s="321"/>
      <c r="AK423" s="321"/>
      <c r="AL423" s="321"/>
      <c r="AM423" s="321"/>
      <c r="AN423" s="321"/>
      <c r="AO423" s="321"/>
      <c r="AP423" s="321"/>
      <c r="AQ423" s="321"/>
      <c r="AR423" s="321"/>
      <c r="AS423" s="321"/>
    </row>
    <row r="424" spans="1:45" ht="15.75" customHeight="1">
      <c r="A424" s="323"/>
      <c r="B424" s="323"/>
      <c r="C424" s="324"/>
      <c r="D424" s="324"/>
      <c r="E424" s="324"/>
      <c r="F424" s="324"/>
      <c r="G424" s="324"/>
      <c r="H424" s="324"/>
      <c r="I424" s="324"/>
      <c r="J424" s="324"/>
      <c r="K424" s="324"/>
      <c r="L424" s="324"/>
      <c r="M424" s="324"/>
      <c r="N424" s="324"/>
      <c r="O424" s="324"/>
      <c r="P424" s="324"/>
      <c r="Q424" s="324"/>
      <c r="R424" s="324"/>
      <c r="S424" s="324"/>
      <c r="T424" s="324"/>
      <c r="U424" s="324"/>
      <c r="V424" s="324"/>
      <c r="W424" s="324"/>
      <c r="X424" s="324"/>
      <c r="Y424" s="324"/>
      <c r="Z424" s="324"/>
      <c r="AA424" s="324"/>
      <c r="AB424" s="324"/>
      <c r="AC424" s="324"/>
      <c r="AD424" s="324"/>
      <c r="AE424" s="324"/>
      <c r="AF424" s="321"/>
      <c r="AG424" s="321"/>
      <c r="AH424" s="321"/>
      <c r="AI424" s="321"/>
      <c r="AJ424" s="321"/>
      <c r="AK424" s="321"/>
      <c r="AL424" s="321"/>
      <c r="AM424" s="321"/>
      <c r="AN424" s="325" t="s">
        <v>135</v>
      </c>
      <c r="AO424" s="325"/>
      <c r="AP424" s="325"/>
      <c r="AQ424" s="325"/>
      <c r="AR424" s="326">
        <v>16</v>
      </c>
      <c r="AS424" s="326"/>
    </row>
    <row r="425" spans="1:45" ht="16.5" customHeight="1">
      <c r="A425" s="327" t="s">
        <v>136</v>
      </c>
      <c r="B425" s="327"/>
      <c r="C425" s="327"/>
      <c r="D425" s="327"/>
      <c r="E425" s="327"/>
      <c r="F425" s="328" t="s">
        <v>137</v>
      </c>
      <c r="G425" s="328"/>
      <c r="H425" s="329" t="str">
        <f>VLOOKUP(AR424,'(7) vstupní data'!$H$2:$P$29,2,0)</f>
        <v>SK TO Duchcov</v>
      </c>
      <c r="I425" s="329"/>
      <c r="J425" s="329"/>
      <c r="K425" s="329"/>
      <c r="L425" s="329"/>
      <c r="M425" s="329"/>
      <c r="N425" s="329"/>
      <c r="O425" s="329"/>
      <c r="P425" s="329"/>
      <c r="Q425" s="329"/>
      <c r="R425" s="329"/>
      <c r="S425" s="329"/>
      <c r="T425" s="329"/>
      <c r="U425" s="329"/>
      <c r="V425" s="329"/>
      <c r="W425" s="330" t="s">
        <v>138</v>
      </c>
      <c r="X425" s="330"/>
      <c r="Y425" s="329" t="str">
        <f>VLOOKUP(AR424,'(7) vstupní data'!$H$2:$P$29,6,0)</f>
        <v>SK Kometa B</v>
      </c>
      <c r="Z425" s="329"/>
      <c r="AA425" s="329"/>
      <c r="AB425" s="329"/>
      <c r="AC425" s="329"/>
      <c r="AD425" s="329"/>
      <c r="AE425" s="329"/>
      <c r="AF425" s="329"/>
      <c r="AG425" s="329"/>
      <c r="AH425" s="329"/>
      <c r="AI425" s="329"/>
      <c r="AJ425" s="329"/>
      <c r="AK425" s="329"/>
      <c r="AL425" s="329"/>
      <c r="AM425" s="329"/>
      <c r="AN425" s="325"/>
      <c r="AO425" s="325"/>
      <c r="AP425" s="325"/>
      <c r="AQ425" s="325"/>
      <c r="AR425" s="326"/>
      <c r="AS425" s="326"/>
    </row>
    <row r="426" spans="1:45" ht="7.5" customHeight="1">
      <c r="A426" s="331"/>
      <c r="B426" s="331"/>
      <c r="C426" s="331"/>
      <c r="D426" s="331"/>
      <c r="E426" s="331"/>
      <c r="F426" s="331"/>
      <c r="G426" s="331"/>
      <c r="H426" s="331"/>
      <c r="I426" s="331"/>
      <c r="J426" s="331"/>
      <c r="K426" s="331"/>
      <c r="L426" s="331"/>
      <c r="M426" s="331"/>
      <c r="N426" s="331"/>
      <c r="O426" s="331"/>
      <c r="P426" s="331"/>
      <c r="Q426" s="331"/>
      <c r="R426" s="331"/>
      <c r="S426" s="331"/>
      <c r="T426" s="331"/>
      <c r="U426" s="331"/>
      <c r="V426" s="331"/>
      <c r="W426" s="331"/>
      <c r="X426" s="331"/>
      <c r="Y426" s="331"/>
      <c r="Z426" s="331"/>
      <c r="AA426" s="331"/>
      <c r="AB426" s="331"/>
      <c r="AC426" s="331"/>
      <c r="AD426" s="331"/>
      <c r="AE426" s="331"/>
      <c r="AF426" s="331"/>
      <c r="AG426" s="331"/>
      <c r="AH426" s="331"/>
      <c r="AI426" s="331"/>
      <c r="AJ426" s="331"/>
      <c r="AK426" s="331"/>
      <c r="AL426" s="331"/>
      <c r="AM426" s="331"/>
      <c r="AN426" s="331"/>
      <c r="AO426" s="331"/>
      <c r="AP426" s="331"/>
      <c r="AQ426" s="331"/>
      <c r="AR426" s="331"/>
      <c r="AS426" s="331"/>
    </row>
    <row r="427" spans="1:45" ht="15.75" customHeight="1">
      <c r="A427" s="331"/>
      <c r="B427" s="332" t="s">
        <v>79</v>
      </c>
      <c r="C427" s="332"/>
      <c r="D427" s="332"/>
      <c r="E427" s="332"/>
      <c r="F427" s="332"/>
      <c r="G427" s="332"/>
      <c r="H427" s="332"/>
      <c r="I427" s="332"/>
      <c r="J427" s="332"/>
      <c r="K427" s="332"/>
      <c r="L427" s="332"/>
      <c r="M427" s="332"/>
      <c r="N427" s="332"/>
      <c r="O427" s="332"/>
      <c r="P427" s="331"/>
      <c r="Q427" s="332" t="s">
        <v>80</v>
      </c>
      <c r="R427" s="332"/>
      <c r="S427" s="332"/>
      <c r="T427" s="332"/>
      <c r="U427" s="332"/>
      <c r="V427" s="332"/>
      <c r="W427" s="332"/>
      <c r="X427" s="332"/>
      <c r="Y427" s="332"/>
      <c r="Z427" s="332"/>
      <c r="AA427" s="332"/>
      <c r="AB427" s="332"/>
      <c r="AC427" s="332"/>
      <c r="AD427" s="332"/>
      <c r="AE427" s="331"/>
      <c r="AF427" s="332" t="s">
        <v>81</v>
      </c>
      <c r="AG427" s="332"/>
      <c r="AH427" s="332"/>
      <c r="AI427" s="332"/>
      <c r="AJ427" s="332"/>
      <c r="AK427" s="332"/>
      <c r="AL427" s="332"/>
      <c r="AM427" s="332"/>
      <c r="AN427" s="332"/>
      <c r="AO427" s="332"/>
      <c r="AP427" s="332"/>
      <c r="AQ427" s="332"/>
      <c r="AR427" s="332"/>
      <c r="AS427" s="332"/>
    </row>
    <row r="428" spans="1:45" ht="15" customHeight="1">
      <c r="A428" s="333"/>
      <c r="B428" s="334" t="s">
        <v>84</v>
      </c>
      <c r="C428" s="334"/>
      <c r="D428" s="334"/>
      <c r="E428" s="334"/>
      <c r="F428" s="334"/>
      <c r="G428" s="334"/>
      <c r="H428" s="334"/>
      <c r="I428" s="334" t="s">
        <v>85</v>
      </c>
      <c r="J428" s="334"/>
      <c r="K428" s="334"/>
      <c r="L428" s="334"/>
      <c r="M428" s="334"/>
      <c r="N428" s="334"/>
      <c r="O428" s="334"/>
      <c r="P428" s="331"/>
      <c r="Q428" s="334" t="s">
        <v>84</v>
      </c>
      <c r="R428" s="334"/>
      <c r="S428" s="334"/>
      <c r="T428" s="334"/>
      <c r="U428" s="334"/>
      <c r="V428" s="334"/>
      <c r="W428" s="334"/>
      <c r="X428" s="334" t="s">
        <v>85</v>
      </c>
      <c r="Y428" s="334"/>
      <c r="Z428" s="334"/>
      <c r="AA428" s="334"/>
      <c r="AB428" s="334"/>
      <c r="AC428" s="334"/>
      <c r="AD428" s="334"/>
      <c r="AE428" s="331"/>
      <c r="AF428" s="334" t="s">
        <v>84</v>
      </c>
      <c r="AG428" s="334"/>
      <c r="AH428" s="334"/>
      <c r="AI428" s="334"/>
      <c r="AJ428" s="334"/>
      <c r="AK428" s="334"/>
      <c r="AL428" s="334"/>
      <c r="AM428" s="334" t="s">
        <v>85</v>
      </c>
      <c r="AN428" s="334"/>
      <c r="AO428" s="334"/>
      <c r="AP428" s="334"/>
      <c r="AQ428" s="334"/>
      <c r="AR428" s="334"/>
      <c r="AS428" s="334"/>
    </row>
    <row r="429" spans="1:45" ht="15" customHeight="1">
      <c r="A429" s="333"/>
      <c r="B429" s="335" t="s">
        <v>86</v>
      </c>
      <c r="C429" s="335"/>
      <c r="D429" s="335"/>
      <c r="E429" s="335"/>
      <c r="F429" s="335"/>
      <c r="G429" s="335"/>
      <c r="H429" s="335"/>
      <c r="I429" s="335" t="s">
        <v>86</v>
      </c>
      <c r="J429" s="335"/>
      <c r="K429" s="335"/>
      <c r="L429" s="335"/>
      <c r="M429" s="335"/>
      <c r="N429" s="335"/>
      <c r="O429" s="335"/>
      <c r="P429" s="331"/>
      <c r="Q429" s="335" t="s">
        <v>86</v>
      </c>
      <c r="R429" s="335"/>
      <c r="S429" s="335"/>
      <c r="T429" s="335"/>
      <c r="U429" s="335"/>
      <c r="V429" s="335"/>
      <c r="W429" s="335"/>
      <c r="X429" s="335" t="s">
        <v>86</v>
      </c>
      <c r="Y429" s="335"/>
      <c r="Z429" s="335"/>
      <c r="AA429" s="335"/>
      <c r="AB429" s="335"/>
      <c r="AC429" s="335"/>
      <c r="AD429" s="335"/>
      <c r="AE429" s="331"/>
      <c r="AF429" s="335" t="s">
        <v>86</v>
      </c>
      <c r="AG429" s="335"/>
      <c r="AH429" s="335"/>
      <c r="AI429" s="335"/>
      <c r="AJ429" s="335"/>
      <c r="AK429" s="335"/>
      <c r="AL429" s="335"/>
      <c r="AM429" s="335" t="s">
        <v>86</v>
      </c>
      <c r="AN429" s="335"/>
      <c r="AO429" s="335"/>
      <c r="AP429" s="335"/>
      <c r="AQ429" s="335"/>
      <c r="AR429" s="335"/>
      <c r="AS429" s="335"/>
    </row>
    <row r="430" spans="1:45" ht="15" customHeight="1">
      <c r="A430" s="336" t="s">
        <v>87</v>
      </c>
      <c r="B430" s="337">
        <v>1</v>
      </c>
      <c r="C430" s="338"/>
      <c r="D430" s="338"/>
      <c r="E430" s="338"/>
      <c r="F430" s="339">
        <v>1</v>
      </c>
      <c r="G430" s="339">
        <v>13</v>
      </c>
      <c r="H430" s="340">
        <v>25</v>
      </c>
      <c r="I430" s="337">
        <v>1</v>
      </c>
      <c r="J430" s="338"/>
      <c r="K430" s="338"/>
      <c r="L430" s="338"/>
      <c r="M430" s="339">
        <v>1</v>
      </c>
      <c r="N430" s="339">
        <v>13</v>
      </c>
      <c r="O430" s="340">
        <v>25</v>
      </c>
      <c r="P430" s="331"/>
      <c r="Q430" s="337">
        <v>1</v>
      </c>
      <c r="R430" s="338"/>
      <c r="S430" s="338"/>
      <c r="T430" s="338"/>
      <c r="U430" s="339">
        <v>1</v>
      </c>
      <c r="V430" s="339">
        <v>13</v>
      </c>
      <c r="W430" s="340">
        <v>25</v>
      </c>
      <c r="X430" s="337">
        <v>1</v>
      </c>
      <c r="Y430" s="338"/>
      <c r="Z430" s="338"/>
      <c r="AA430" s="338"/>
      <c r="AB430" s="339">
        <v>1</v>
      </c>
      <c r="AC430" s="339">
        <v>13</v>
      </c>
      <c r="AD430" s="340">
        <v>25</v>
      </c>
      <c r="AE430" s="331"/>
      <c r="AF430" s="337">
        <v>1</v>
      </c>
      <c r="AG430" s="338"/>
      <c r="AH430" s="338"/>
      <c r="AI430" s="338"/>
      <c r="AJ430" s="339">
        <v>1</v>
      </c>
      <c r="AK430" s="339">
        <v>13</v>
      </c>
      <c r="AL430" s="340">
        <v>25</v>
      </c>
      <c r="AM430" s="337">
        <v>1</v>
      </c>
      <c r="AN430" s="338"/>
      <c r="AO430" s="338"/>
      <c r="AP430" s="338"/>
      <c r="AQ430" s="339">
        <v>1</v>
      </c>
      <c r="AR430" s="339">
        <v>13</v>
      </c>
      <c r="AS430" s="340">
        <v>25</v>
      </c>
    </row>
    <row r="431" spans="1:45" ht="15" customHeight="1">
      <c r="A431" s="336"/>
      <c r="B431" s="337"/>
      <c r="C431" s="338"/>
      <c r="D431" s="338"/>
      <c r="E431" s="338"/>
      <c r="F431" s="341">
        <v>2</v>
      </c>
      <c r="G431" s="341">
        <v>14</v>
      </c>
      <c r="H431" s="342">
        <v>26</v>
      </c>
      <c r="I431" s="337"/>
      <c r="J431" s="338"/>
      <c r="K431" s="338"/>
      <c r="L431" s="338"/>
      <c r="M431" s="341">
        <v>2</v>
      </c>
      <c r="N431" s="341">
        <v>14</v>
      </c>
      <c r="O431" s="342">
        <v>26</v>
      </c>
      <c r="P431" s="331"/>
      <c r="Q431" s="337"/>
      <c r="R431" s="338"/>
      <c r="S431" s="338"/>
      <c r="T431" s="338"/>
      <c r="U431" s="341">
        <v>2</v>
      </c>
      <c r="V431" s="341">
        <v>14</v>
      </c>
      <c r="W431" s="342">
        <v>26</v>
      </c>
      <c r="X431" s="337"/>
      <c r="Y431" s="338"/>
      <c r="Z431" s="338"/>
      <c r="AA431" s="338"/>
      <c r="AB431" s="341">
        <v>2</v>
      </c>
      <c r="AC431" s="341">
        <v>14</v>
      </c>
      <c r="AD431" s="342">
        <v>26</v>
      </c>
      <c r="AE431" s="331"/>
      <c r="AF431" s="337"/>
      <c r="AG431" s="338"/>
      <c r="AH431" s="338"/>
      <c r="AI431" s="338"/>
      <c r="AJ431" s="341">
        <v>2</v>
      </c>
      <c r="AK431" s="341">
        <v>14</v>
      </c>
      <c r="AL431" s="342">
        <v>26</v>
      </c>
      <c r="AM431" s="337"/>
      <c r="AN431" s="338"/>
      <c r="AO431" s="338"/>
      <c r="AP431" s="338"/>
      <c r="AQ431" s="341">
        <v>2</v>
      </c>
      <c r="AR431" s="341">
        <v>14</v>
      </c>
      <c r="AS431" s="342">
        <v>26</v>
      </c>
    </row>
    <row r="432" spans="1:45" ht="15" customHeight="1">
      <c r="A432" s="336"/>
      <c r="B432" s="337">
        <v>2</v>
      </c>
      <c r="C432" s="338"/>
      <c r="D432" s="338"/>
      <c r="E432" s="338"/>
      <c r="F432" s="341">
        <v>3</v>
      </c>
      <c r="G432" s="341">
        <v>15</v>
      </c>
      <c r="H432" s="342">
        <v>27</v>
      </c>
      <c r="I432" s="337">
        <v>2</v>
      </c>
      <c r="J432" s="338"/>
      <c r="K432" s="338"/>
      <c r="L432" s="338"/>
      <c r="M432" s="341">
        <v>3</v>
      </c>
      <c r="N432" s="341">
        <v>15</v>
      </c>
      <c r="O432" s="342">
        <v>27</v>
      </c>
      <c r="P432" s="331"/>
      <c r="Q432" s="337">
        <v>2</v>
      </c>
      <c r="R432" s="338"/>
      <c r="S432" s="338"/>
      <c r="T432" s="338"/>
      <c r="U432" s="341">
        <v>3</v>
      </c>
      <c r="V432" s="341">
        <v>15</v>
      </c>
      <c r="W432" s="342">
        <v>27</v>
      </c>
      <c r="X432" s="337">
        <v>2</v>
      </c>
      <c r="Y432" s="338"/>
      <c r="Z432" s="338"/>
      <c r="AA432" s="338"/>
      <c r="AB432" s="341">
        <v>3</v>
      </c>
      <c r="AC432" s="341">
        <v>15</v>
      </c>
      <c r="AD432" s="342">
        <v>27</v>
      </c>
      <c r="AE432" s="331"/>
      <c r="AF432" s="337">
        <v>2</v>
      </c>
      <c r="AG432" s="338"/>
      <c r="AH432" s="338"/>
      <c r="AI432" s="338"/>
      <c r="AJ432" s="341">
        <v>3</v>
      </c>
      <c r="AK432" s="341">
        <v>15</v>
      </c>
      <c r="AL432" s="342">
        <v>27</v>
      </c>
      <c r="AM432" s="337">
        <v>2</v>
      </c>
      <c r="AN432" s="338"/>
      <c r="AO432" s="338"/>
      <c r="AP432" s="338"/>
      <c r="AQ432" s="341">
        <v>3</v>
      </c>
      <c r="AR432" s="341">
        <v>15</v>
      </c>
      <c r="AS432" s="342">
        <v>27</v>
      </c>
    </row>
    <row r="433" spans="1:45" ht="15" customHeight="1">
      <c r="A433" s="336"/>
      <c r="B433" s="337"/>
      <c r="C433" s="343"/>
      <c r="D433" s="338"/>
      <c r="E433" s="338"/>
      <c r="F433" s="341">
        <v>4</v>
      </c>
      <c r="G433" s="341">
        <v>16</v>
      </c>
      <c r="H433" s="342">
        <v>28</v>
      </c>
      <c r="I433" s="337"/>
      <c r="J433" s="343"/>
      <c r="K433" s="338"/>
      <c r="L433" s="338"/>
      <c r="M433" s="341">
        <v>4</v>
      </c>
      <c r="N433" s="341">
        <v>16</v>
      </c>
      <c r="O433" s="342">
        <v>28</v>
      </c>
      <c r="P433" s="331"/>
      <c r="Q433" s="337"/>
      <c r="R433" s="343"/>
      <c r="S433" s="338"/>
      <c r="T433" s="338"/>
      <c r="U433" s="341">
        <v>4</v>
      </c>
      <c r="V433" s="341">
        <v>16</v>
      </c>
      <c r="W433" s="342">
        <v>28</v>
      </c>
      <c r="X433" s="337"/>
      <c r="Y433" s="343"/>
      <c r="Z433" s="338"/>
      <c r="AA433" s="338"/>
      <c r="AB433" s="341">
        <v>4</v>
      </c>
      <c r="AC433" s="341">
        <v>16</v>
      </c>
      <c r="AD433" s="342">
        <v>28</v>
      </c>
      <c r="AE433" s="331"/>
      <c r="AF433" s="337"/>
      <c r="AG433" s="343"/>
      <c r="AH433" s="338"/>
      <c r="AI433" s="338"/>
      <c r="AJ433" s="341">
        <v>4</v>
      </c>
      <c r="AK433" s="341">
        <v>16</v>
      </c>
      <c r="AL433" s="342">
        <v>28</v>
      </c>
      <c r="AM433" s="337"/>
      <c r="AN433" s="343"/>
      <c r="AO433" s="338"/>
      <c r="AP433" s="338"/>
      <c r="AQ433" s="341">
        <v>4</v>
      </c>
      <c r="AR433" s="341">
        <v>16</v>
      </c>
      <c r="AS433" s="342">
        <v>28</v>
      </c>
    </row>
    <row r="434" spans="1:45" ht="15" customHeight="1">
      <c r="A434" s="336"/>
      <c r="B434" s="337">
        <v>3</v>
      </c>
      <c r="C434" s="338"/>
      <c r="D434" s="338"/>
      <c r="E434" s="338"/>
      <c r="F434" s="341">
        <v>5</v>
      </c>
      <c r="G434" s="341">
        <v>17</v>
      </c>
      <c r="H434" s="342">
        <v>29</v>
      </c>
      <c r="I434" s="337">
        <v>3</v>
      </c>
      <c r="J434" s="338"/>
      <c r="K434" s="338"/>
      <c r="L434" s="338"/>
      <c r="M434" s="341">
        <v>5</v>
      </c>
      <c r="N434" s="341">
        <v>17</v>
      </c>
      <c r="O434" s="342">
        <v>29</v>
      </c>
      <c r="P434" s="331"/>
      <c r="Q434" s="337">
        <v>3</v>
      </c>
      <c r="R434" s="338"/>
      <c r="S434" s="338"/>
      <c r="T434" s="338"/>
      <c r="U434" s="341">
        <v>5</v>
      </c>
      <c r="V434" s="341">
        <v>17</v>
      </c>
      <c r="W434" s="342">
        <v>29</v>
      </c>
      <c r="X434" s="337">
        <v>3</v>
      </c>
      <c r="Y434" s="338"/>
      <c r="Z434" s="338"/>
      <c r="AA434" s="338"/>
      <c r="AB434" s="341">
        <v>5</v>
      </c>
      <c r="AC434" s="341">
        <v>17</v>
      </c>
      <c r="AD434" s="342">
        <v>29</v>
      </c>
      <c r="AE434" s="331"/>
      <c r="AF434" s="337">
        <v>3</v>
      </c>
      <c r="AG434" s="338"/>
      <c r="AH434" s="338"/>
      <c r="AI434" s="338"/>
      <c r="AJ434" s="341">
        <v>5</v>
      </c>
      <c r="AK434" s="341">
        <v>17</v>
      </c>
      <c r="AL434" s="342">
        <v>29</v>
      </c>
      <c r="AM434" s="337">
        <v>3</v>
      </c>
      <c r="AN434" s="338"/>
      <c r="AO434" s="338"/>
      <c r="AP434" s="338"/>
      <c r="AQ434" s="341">
        <v>5</v>
      </c>
      <c r="AR434" s="341">
        <v>17</v>
      </c>
      <c r="AS434" s="342">
        <v>29</v>
      </c>
    </row>
    <row r="435" spans="1:45" ht="15" customHeight="1">
      <c r="A435" s="336"/>
      <c r="B435" s="337"/>
      <c r="C435" s="343"/>
      <c r="D435" s="338"/>
      <c r="E435" s="338"/>
      <c r="F435" s="341">
        <v>6</v>
      </c>
      <c r="G435" s="341">
        <v>18</v>
      </c>
      <c r="H435" s="342">
        <v>30</v>
      </c>
      <c r="I435" s="337"/>
      <c r="J435" s="343"/>
      <c r="K435" s="338"/>
      <c r="L435" s="338"/>
      <c r="M435" s="341">
        <v>6</v>
      </c>
      <c r="N435" s="341">
        <v>18</v>
      </c>
      <c r="O435" s="342">
        <v>30</v>
      </c>
      <c r="P435" s="331"/>
      <c r="Q435" s="337"/>
      <c r="R435" s="343"/>
      <c r="S435" s="338"/>
      <c r="T435" s="338"/>
      <c r="U435" s="341">
        <v>6</v>
      </c>
      <c r="V435" s="341">
        <v>18</v>
      </c>
      <c r="W435" s="342">
        <v>30</v>
      </c>
      <c r="X435" s="337"/>
      <c r="Y435" s="343"/>
      <c r="Z435" s="338"/>
      <c r="AA435" s="338"/>
      <c r="AB435" s="341">
        <v>6</v>
      </c>
      <c r="AC435" s="341">
        <v>18</v>
      </c>
      <c r="AD435" s="342">
        <v>30</v>
      </c>
      <c r="AE435" s="331"/>
      <c r="AF435" s="337"/>
      <c r="AG435" s="343"/>
      <c r="AH435" s="338"/>
      <c r="AI435" s="338"/>
      <c r="AJ435" s="341">
        <v>6</v>
      </c>
      <c r="AK435" s="341">
        <v>18</v>
      </c>
      <c r="AL435" s="342">
        <v>30</v>
      </c>
      <c r="AM435" s="337"/>
      <c r="AN435" s="343"/>
      <c r="AO435" s="338"/>
      <c r="AP435" s="338"/>
      <c r="AQ435" s="341">
        <v>6</v>
      </c>
      <c r="AR435" s="341">
        <v>18</v>
      </c>
      <c r="AS435" s="342">
        <v>30</v>
      </c>
    </row>
    <row r="436" spans="1:45" ht="15" customHeight="1">
      <c r="A436" s="336"/>
      <c r="B436" s="337">
        <v>4</v>
      </c>
      <c r="C436" s="338"/>
      <c r="D436" s="338"/>
      <c r="E436" s="338"/>
      <c r="F436" s="341">
        <v>7</v>
      </c>
      <c r="G436" s="341">
        <v>19</v>
      </c>
      <c r="H436" s="342">
        <v>31</v>
      </c>
      <c r="I436" s="337">
        <v>4</v>
      </c>
      <c r="J436" s="338"/>
      <c r="K436" s="338"/>
      <c r="L436" s="338"/>
      <c r="M436" s="341">
        <v>7</v>
      </c>
      <c r="N436" s="341">
        <v>19</v>
      </c>
      <c r="O436" s="342">
        <v>31</v>
      </c>
      <c r="P436" s="331"/>
      <c r="Q436" s="337">
        <v>4</v>
      </c>
      <c r="R436" s="338"/>
      <c r="S436" s="338"/>
      <c r="T436" s="338"/>
      <c r="U436" s="341">
        <v>7</v>
      </c>
      <c r="V436" s="341">
        <v>19</v>
      </c>
      <c r="W436" s="342">
        <v>31</v>
      </c>
      <c r="X436" s="337">
        <v>4</v>
      </c>
      <c r="Y436" s="338"/>
      <c r="Z436" s="338"/>
      <c r="AA436" s="338"/>
      <c r="AB436" s="341">
        <v>7</v>
      </c>
      <c r="AC436" s="341">
        <v>19</v>
      </c>
      <c r="AD436" s="342">
        <v>31</v>
      </c>
      <c r="AE436" s="331"/>
      <c r="AF436" s="337">
        <v>4</v>
      </c>
      <c r="AG436" s="338"/>
      <c r="AH436" s="338"/>
      <c r="AI436" s="338"/>
      <c r="AJ436" s="341">
        <v>7</v>
      </c>
      <c r="AK436" s="341">
        <v>19</v>
      </c>
      <c r="AL436" s="342">
        <v>31</v>
      </c>
      <c r="AM436" s="337">
        <v>4</v>
      </c>
      <c r="AN436" s="338"/>
      <c r="AO436" s="338"/>
      <c r="AP436" s="338"/>
      <c r="AQ436" s="341">
        <v>7</v>
      </c>
      <c r="AR436" s="341">
        <v>19</v>
      </c>
      <c r="AS436" s="342">
        <v>31</v>
      </c>
    </row>
    <row r="437" spans="1:45" ht="15" customHeight="1">
      <c r="A437" s="336"/>
      <c r="B437" s="337"/>
      <c r="C437" s="343"/>
      <c r="D437" s="338"/>
      <c r="E437" s="338"/>
      <c r="F437" s="341">
        <v>8</v>
      </c>
      <c r="G437" s="341">
        <v>20</v>
      </c>
      <c r="H437" s="342">
        <v>32</v>
      </c>
      <c r="I437" s="337"/>
      <c r="J437" s="343"/>
      <c r="K437" s="338"/>
      <c r="L437" s="338"/>
      <c r="M437" s="341">
        <v>8</v>
      </c>
      <c r="N437" s="341">
        <v>20</v>
      </c>
      <c r="O437" s="342">
        <v>32</v>
      </c>
      <c r="P437" s="331"/>
      <c r="Q437" s="337"/>
      <c r="R437" s="343"/>
      <c r="S437" s="338"/>
      <c r="T437" s="338"/>
      <c r="U437" s="341">
        <v>8</v>
      </c>
      <c r="V437" s="341">
        <v>20</v>
      </c>
      <c r="W437" s="342">
        <v>32</v>
      </c>
      <c r="X437" s="337"/>
      <c r="Y437" s="343"/>
      <c r="Z437" s="338"/>
      <c r="AA437" s="338"/>
      <c r="AB437" s="341">
        <v>8</v>
      </c>
      <c r="AC437" s="341">
        <v>20</v>
      </c>
      <c r="AD437" s="342">
        <v>32</v>
      </c>
      <c r="AE437" s="331"/>
      <c r="AF437" s="337"/>
      <c r="AG437" s="343"/>
      <c r="AH437" s="338"/>
      <c r="AI437" s="338"/>
      <c r="AJ437" s="341">
        <v>8</v>
      </c>
      <c r="AK437" s="341">
        <v>20</v>
      </c>
      <c r="AL437" s="342">
        <v>32</v>
      </c>
      <c r="AM437" s="337"/>
      <c r="AN437" s="343"/>
      <c r="AO437" s="338"/>
      <c r="AP437" s="338"/>
      <c r="AQ437" s="341">
        <v>8</v>
      </c>
      <c r="AR437" s="341">
        <v>20</v>
      </c>
      <c r="AS437" s="342">
        <v>32</v>
      </c>
    </row>
    <row r="438" spans="1:45" ht="15" customHeight="1">
      <c r="A438" s="336"/>
      <c r="B438" s="337">
        <v>5</v>
      </c>
      <c r="C438" s="338"/>
      <c r="D438" s="338"/>
      <c r="E438" s="338"/>
      <c r="F438" s="341">
        <v>9</v>
      </c>
      <c r="G438" s="341">
        <v>21</v>
      </c>
      <c r="H438" s="342">
        <v>33</v>
      </c>
      <c r="I438" s="337">
        <v>5</v>
      </c>
      <c r="J438" s="338"/>
      <c r="K438" s="338"/>
      <c r="L438" s="338"/>
      <c r="M438" s="341">
        <v>9</v>
      </c>
      <c r="N438" s="341">
        <v>21</v>
      </c>
      <c r="O438" s="342">
        <v>33</v>
      </c>
      <c r="P438" s="331"/>
      <c r="Q438" s="337">
        <v>5</v>
      </c>
      <c r="R438" s="338"/>
      <c r="S438" s="338"/>
      <c r="T438" s="338"/>
      <c r="U438" s="341">
        <v>9</v>
      </c>
      <c r="V438" s="341">
        <v>21</v>
      </c>
      <c r="W438" s="342">
        <v>33</v>
      </c>
      <c r="X438" s="337">
        <v>5</v>
      </c>
      <c r="Y438" s="338"/>
      <c r="Z438" s="338"/>
      <c r="AA438" s="338"/>
      <c r="AB438" s="341">
        <v>9</v>
      </c>
      <c r="AC438" s="341">
        <v>21</v>
      </c>
      <c r="AD438" s="342">
        <v>33</v>
      </c>
      <c r="AE438" s="331"/>
      <c r="AF438" s="337">
        <v>5</v>
      </c>
      <c r="AG438" s="338"/>
      <c r="AH438" s="338"/>
      <c r="AI438" s="338"/>
      <c r="AJ438" s="341">
        <v>9</v>
      </c>
      <c r="AK438" s="341">
        <v>21</v>
      </c>
      <c r="AL438" s="342">
        <v>33</v>
      </c>
      <c r="AM438" s="337">
        <v>5</v>
      </c>
      <c r="AN438" s="338"/>
      <c r="AO438" s="338"/>
      <c r="AP438" s="338"/>
      <c r="AQ438" s="341">
        <v>9</v>
      </c>
      <c r="AR438" s="341">
        <v>21</v>
      </c>
      <c r="AS438" s="342">
        <v>33</v>
      </c>
    </row>
    <row r="439" spans="1:45" ht="15" customHeight="1">
      <c r="A439" s="336"/>
      <c r="B439" s="337"/>
      <c r="C439" s="343"/>
      <c r="D439" s="338"/>
      <c r="E439" s="338"/>
      <c r="F439" s="341">
        <v>10</v>
      </c>
      <c r="G439" s="341">
        <v>22</v>
      </c>
      <c r="H439" s="342">
        <v>34</v>
      </c>
      <c r="I439" s="337"/>
      <c r="J439" s="343"/>
      <c r="K439" s="338"/>
      <c r="L439" s="338"/>
      <c r="M439" s="341">
        <v>10</v>
      </c>
      <c r="N439" s="341">
        <v>22</v>
      </c>
      <c r="O439" s="342">
        <v>34</v>
      </c>
      <c r="P439" s="331"/>
      <c r="Q439" s="337"/>
      <c r="R439" s="343"/>
      <c r="S439" s="338"/>
      <c r="T439" s="338"/>
      <c r="U439" s="341">
        <v>10</v>
      </c>
      <c r="V439" s="341">
        <v>22</v>
      </c>
      <c r="W439" s="342">
        <v>34</v>
      </c>
      <c r="X439" s="337"/>
      <c r="Y439" s="343"/>
      <c r="Z439" s="338"/>
      <c r="AA439" s="338"/>
      <c r="AB439" s="341">
        <v>10</v>
      </c>
      <c r="AC439" s="341">
        <v>22</v>
      </c>
      <c r="AD439" s="342">
        <v>34</v>
      </c>
      <c r="AE439" s="331"/>
      <c r="AF439" s="337"/>
      <c r="AG439" s="343"/>
      <c r="AH439" s="338"/>
      <c r="AI439" s="338"/>
      <c r="AJ439" s="341">
        <v>10</v>
      </c>
      <c r="AK439" s="341">
        <v>22</v>
      </c>
      <c r="AL439" s="342">
        <v>34</v>
      </c>
      <c r="AM439" s="337"/>
      <c r="AN439" s="343"/>
      <c r="AO439" s="338"/>
      <c r="AP439" s="338"/>
      <c r="AQ439" s="341">
        <v>10</v>
      </c>
      <c r="AR439" s="341">
        <v>22</v>
      </c>
      <c r="AS439" s="342">
        <v>34</v>
      </c>
    </row>
    <row r="440" spans="1:45" ht="15" customHeight="1">
      <c r="A440" s="336"/>
      <c r="B440" s="337">
        <v>6</v>
      </c>
      <c r="C440" s="338"/>
      <c r="D440" s="338"/>
      <c r="E440" s="338"/>
      <c r="F440" s="341">
        <v>11</v>
      </c>
      <c r="G440" s="341">
        <v>23</v>
      </c>
      <c r="H440" s="342">
        <v>35</v>
      </c>
      <c r="I440" s="337">
        <v>6</v>
      </c>
      <c r="J440" s="338"/>
      <c r="K440" s="338"/>
      <c r="L440" s="338"/>
      <c r="M440" s="341">
        <v>11</v>
      </c>
      <c r="N440" s="341">
        <v>23</v>
      </c>
      <c r="O440" s="342">
        <v>35</v>
      </c>
      <c r="P440" s="331"/>
      <c r="Q440" s="337">
        <v>6</v>
      </c>
      <c r="R440" s="338"/>
      <c r="S440" s="338"/>
      <c r="T440" s="338"/>
      <c r="U440" s="341">
        <v>11</v>
      </c>
      <c r="V440" s="341">
        <v>23</v>
      </c>
      <c r="W440" s="342">
        <v>35</v>
      </c>
      <c r="X440" s="337">
        <v>6</v>
      </c>
      <c r="Y440" s="338"/>
      <c r="Z440" s="338"/>
      <c r="AA440" s="338"/>
      <c r="AB440" s="341">
        <v>11</v>
      </c>
      <c r="AC440" s="341">
        <v>23</v>
      </c>
      <c r="AD440" s="342">
        <v>35</v>
      </c>
      <c r="AE440" s="331"/>
      <c r="AF440" s="337">
        <v>6</v>
      </c>
      <c r="AG440" s="338"/>
      <c r="AH440" s="338"/>
      <c r="AI440" s="338"/>
      <c r="AJ440" s="341">
        <v>11</v>
      </c>
      <c r="AK440" s="341">
        <v>23</v>
      </c>
      <c r="AL440" s="342">
        <v>35</v>
      </c>
      <c r="AM440" s="337">
        <v>6</v>
      </c>
      <c r="AN440" s="338"/>
      <c r="AO440" s="338"/>
      <c r="AP440" s="338"/>
      <c r="AQ440" s="341">
        <v>11</v>
      </c>
      <c r="AR440" s="341">
        <v>23</v>
      </c>
      <c r="AS440" s="342">
        <v>35</v>
      </c>
    </row>
    <row r="441" spans="1:45" ht="15" customHeight="1">
      <c r="A441" s="336"/>
      <c r="B441" s="337"/>
      <c r="C441" s="343"/>
      <c r="D441" s="338"/>
      <c r="E441" s="338"/>
      <c r="F441" s="344">
        <v>12</v>
      </c>
      <c r="G441" s="344">
        <v>24</v>
      </c>
      <c r="H441" s="345">
        <v>36</v>
      </c>
      <c r="I441" s="337"/>
      <c r="J441" s="343"/>
      <c r="K441" s="338"/>
      <c r="L441" s="338"/>
      <c r="M441" s="344">
        <v>12</v>
      </c>
      <c r="N441" s="344">
        <v>24</v>
      </c>
      <c r="O441" s="345">
        <v>36</v>
      </c>
      <c r="P441" s="331"/>
      <c r="Q441" s="337"/>
      <c r="R441" s="343"/>
      <c r="S441" s="338"/>
      <c r="T441" s="338"/>
      <c r="U441" s="344">
        <v>12</v>
      </c>
      <c r="V441" s="344">
        <v>24</v>
      </c>
      <c r="W441" s="345">
        <v>36</v>
      </c>
      <c r="X441" s="337"/>
      <c r="Y441" s="343"/>
      <c r="Z441" s="338"/>
      <c r="AA441" s="338"/>
      <c r="AB441" s="344">
        <v>12</v>
      </c>
      <c r="AC441" s="344">
        <v>24</v>
      </c>
      <c r="AD441" s="345">
        <v>36</v>
      </c>
      <c r="AE441" s="331"/>
      <c r="AF441" s="337"/>
      <c r="AG441" s="343"/>
      <c r="AH441" s="338"/>
      <c r="AI441" s="338"/>
      <c r="AJ441" s="344">
        <v>12</v>
      </c>
      <c r="AK441" s="344">
        <v>24</v>
      </c>
      <c r="AL441" s="345">
        <v>36</v>
      </c>
      <c r="AM441" s="337"/>
      <c r="AN441" s="343"/>
      <c r="AO441" s="338"/>
      <c r="AP441" s="338"/>
      <c r="AQ441" s="344">
        <v>12</v>
      </c>
      <c r="AR441" s="344">
        <v>24</v>
      </c>
      <c r="AS441" s="345">
        <v>36</v>
      </c>
    </row>
    <row r="442" spans="1:45" ht="22.5" customHeight="1">
      <c r="A442" s="331"/>
      <c r="B442" s="346" t="s">
        <v>90</v>
      </c>
      <c r="C442" s="346"/>
      <c r="D442" s="347" t="s">
        <v>91</v>
      </c>
      <c r="E442" s="347"/>
      <c r="F442" s="348"/>
      <c r="G442" s="348"/>
      <c r="H442" s="348"/>
      <c r="I442" s="346" t="s">
        <v>90</v>
      </c>
      <c r="J442" s="346"/>
      <c r="K442" s="347" t="s">
        <v>91</v>
      </c>
      <c r="L442" s="347"/>
      <c r="M442" s="348"/>
      <c r="N442" s="348"/>
      <c r="O442" s="348"/>
      <c r="P442" s="349"/>
      <c r="Q442" s="346" t="s">
        <v>90</v>
      </c>
      <c r="R442" s="346"/>
      <c r="S442" s="347" t="s">
        <v>91</v>
      </c>
      <c r="T442" s="347"/>
      <c r="U442" s="348"/>
      <c r="V442" s="348"/>
      <c r="W442" s="348"/>
      <c r="X442" s="346" t="s">
        <v>90</v>
      </c>
      <c r="Y442" s="346"/>
      <c r="Z442" s="347" t="s">
        <v>91</v>
      </c>
      <c r="AA442" s="347"/>
      <c r="AB442" s="348"/>
      <c r="AC442" s="348"/>
      <c r="AD442" s="348"/>
      <c r="AE442" s="349"/>
      <c r="AF442" s="346" t="s">
        <v>90</v>
      </c>
      <c r="AG442" s="346"/>
      <c r="AH442" s="347" t="s">
        <v>91</v>
      </c>
      <c r="AI442" s="347"/>
      <c r="AJ442" s="348"/>
      <c r="AK442" s="348"/>
      <c r="AL442" s="348"/>
      <c r="AM442" s="346" t="s">
        <v>90</v>
      </c>
      <c r="AN442" s="346"/>
      <c r="AO442" s="347" t="s">
        <v>91</v>
      </c>
      <c r="AP442" s="347"/>
      <c r="AQ442" s="350"/>
      <c r="AR442" s="350"/>
      <c r="AS442" s="350"/>
    </row>
    <row r="443" spans="1:45" ht="7.5" customHeight="1">
      <c r="A443" s="331"/>
      <c r="B443" s="331"/>
      <c r="C443" s="331"/>
      <c r="D443" s="331"/>
      <c r="E443" s="331"/>
      <c r="F443" s="331"/>
      <c r="G443" s="331"/>
      <c r="H443" s="331"/>
      <c r="I443" s="331"/>
      <c r="J443" s="331"/>
      <c r="K443" s="331"/>
      <c r="L443" s="331"/>
      <c r="M443" s="331"/>
      <c r="N443" s="331"/>
      <c r="O443" s="331"/>
      <c r="P443" s="331"/>
      <c r="Q443" s="331"/>
      <c r="R443" s="331"/>
      <c r="S443" s="331"/>
      <c r="T443" s="331"/>
      <c r="U443" s="331"/>
      <c r="V443" s="331"/>
      <c r="W443" s="331"/>
      <c r="X443" s="331"/>
      <c r="Y443" s="331"/>
      <c r="Z443" s="331"/>
      <c r="AA443" s="331"/>
      <c r="AB443" s="331"/>
      <c r="AC443" s="331"/>
      <c r="AD443" s="331"/>
      <c r="AE443" s="331"/>
      <c r="AF443" s="331"/>
      <c r="AG443" s="331"/>
      <c r="AH443" s="331"/>
      <c r="AI443" s="331"/>
      <c r="AJ443" s="331"/>
      <c r="AK443" s="331"/>
      <c r="AL443" s="331"/>
      <c r="AM443" s="331"/>
      <c r="AN443" s="331"/>
      <c r="AO443" s="331"/>
      <c r="AP443" s="331"/>
      <c r="AQ443" s="331"/>
      <c r="AR443" s="331"/>
      <c r="AS443" s="331"/>
    </row>
    <row r="444" spans="1:45" ht="15" customHeight="1">
      <c r="A444" s="351" t="s">
        <v>139</v>
      </c>
      <c r="B444" s="352"/>
      <c r="C444" s="352"/>
      <c r="D444" s="352"/>
      <c r="E444" s="352"/>
      <c r="F444" s="353" t="s">
        <v>96</v>
      </c>
      <c r="G444" s="353"/>
      <c r="H444" s="353" t="s">
        <v>48</v>
      </c>
      <c r="I444" s="353" t="s">
        <v>97</v>
      </c>
      <c r="J444" s="353"/>
      <c r="K444" s="321"/>
      <c r="L444" s="354" t="s">
        <v>140</v>
      </c>
      <c r="M444" s="354"/>
      <c r="N444" s="354"/>
      <c r="O444" s="354"/>
      <c r="P444" s="354"/>
      <c r="Q444" s="355"/>
      <c r="R444" s="355"/>
      <c r="S444" s="355"/>
      <c r="T444" s="355"/>
      <c r="U444" s="355"/>
      <c r="V444" s="355"/>
      <c r="W444" s="355"/>
      <c r="X444" s="355"/>
      <c r="Y444" s="355"/>
      <c r="Z444" s="355"/>
      <c r="AA444" s="355"/>
      <c r="AB444" s="355"/>
      <c r="AC444" s="355"/>
      <c r="AD444" s="355"/>
      <c r="AE444" s="355"/>
      <c r="AF444" s="355"/>
      <c r="AG444" s="355"/>
      <c r="AH444" s="355"/>
      <c r="AI444" s="355"/>
      <c r="AJ444" s="355"/>
      <c r="AK444" s="355"/>
      <c r="AL444" s="355"/>
      <c r="AM444" s="355"/>
      <c r="AN444" s="355"/>
      <c r="AO444" s="326" t="s">
        <v>48</v>
      </c>
      <c r="AP444" s="326"/>
      <c r="AQ444" s="326"/>
      <c r="AR444" s="326"/>
      <c r="AS444" s="326"/>
    </row>
    <row r="445" spans="1:45" ht="16.5" customHeight="1">
      <c r="A445" s="352"/>
      <c r="B445" s="357" t="s">
        <v>141</v>
      </c>
      <c r="C445" s="357"/>
      <c r="D445" s="357"/>
      <c r="E445" s="357"/>
      <c r="F445" s="358"/>
      <c r="G445" s="358"/>
      <c r="H445" s="359" t="s">
        <v>48</v>
      </c>
      <c r="I445" s="358"/>
      <c r="J445" s="358"/>
      <c r="K445" s="360"/>
      <c r="L445" s="354"/>
      <c r="M445" s="354"/>
      <c r="N445" s="354"/>
      <c r="O445" s="354"/>
      <c r="P445" s="354"/>
      <c r="Q445" s="355"/>
      <c r="R445" s="355"/>
      <c r="S445" s="355"/>
      <c r="T445" s="355"/>
      <c r="U445" s="355"/>
      <c r="V445" s="355"/>
      <c r="W445" s="355"/>
      <c r="X445" s="355"/>
      <c r="Y445" s="355"/>
      <c r="Z445" s="355"/>
      <c r="AA445" s="355"/>
      <c r="AB445" s="355"/>
      <c r="AC445" s="355"/>
      <c r="AD445" s="355"/>
      <c r="AE445" s="355"/>
      <c r="AF445" s="355"/>
      <c r="AG445" s="355"/>
      <c r="AH445" s="355"/>
      <c r="AI445" s="355"/>
      <c r="AJ445" s="355"/>
      <c r="AK445" s="355"/>
      <c r="AL445" s="355"/>
      <c r="AM445" s="355"/>
      <c r="AN445" s="355"/>
      <c r="AO445" s="326"/>
      <c r="AP445" s="326"/>
      <c r="AQ445" s="326"/>
      <c r="AR445" s="326"/>
      <c r="AS445" s="326"/>
    </row>
    <row r="446" spans="1:45" ht="15.75" customHeight="1">
      <c r="A446" s="352"/>
      <c r="B446" s="357" t="s">
        <v>142</v>
      </c>
      <c r="C446" s="357"/>
      <c r="D446" s="357"/>
      <c r="E446" s="357"/>
      <c r="F446" s="358"/>
      <c r="G446" s="358"/>
      <c r="H446" s="359" t="s">
        <v>48</v>
      </c>
      <c r="I446" s="358"/>
      <c r="J446" s="358"/>
      <c r="K446" s="360"/>
      <c r="L446" s="361" t="s">
        <v>143</v>
      </c>
      <c r="M446" s="361"/>
      <c r="N446" s="361"/>
      <c r="O446" s="361"/>
      <c r="P446" s="361"/>
      <c r="Q446" s="361"/>
      <c r="R446" s="361"/>
      <c r="S446" s="361"/>
      <c r="T446" s="361"/>
      <c r="U446" s="361"/>
      <c r="V446" s="361"/>
      <c r="W446" s="361" t="s">
        <v>144</v>
      </c>
      <c r="X446" s="361"/>
      <c r="Y446" s="361"/>
      <c r="Z446" s="361"/>
      <c r="AA446" s="361"/>
      <c r="AB446" s="361"/>
      <c r="AC446" s="361"/>
      <c r="AD446" s="361"/>
      <c r="AE446" s="361"/>
      <c r="AF446" s="361"/>
      <c r="AG446" s="361"/>
      <c r="AH446" s="362"/>
      <c r="AI446" s="361" t="s">
        <v>145</v>
      </c>
      <c r="AJ446" s="361"/>
      <c r="AK446" s="361"/>
      <c r="AL446" s="361"/>
      <c r="AM446" s="361"/>
      <c r="AN446" s="361"/>
      <c r="AO446" s="361"/>
      <c r="AP446" s="361"/>
      <c r="AQ446" s="361"/>
      <c r="AR446" s="361"/>
      <c r="AS446" s="361"/>
    </row>
    <row r="447" spans="1:45" ht="15.75" customHeight="1">
      <c r="A447" s="352"/>
      <c r="B447" s="357" t="s">
        <v>146</v>
      </c>
      <c r="C447" s="357"/>
      <c r="D447" s="357"/>
      <c r="E447" s="357"/>
      <c r="F447" s="363"/>
      <c r="G447" s="363"/>
      <c r="H447" s="364" t="s">
        <v>48</v>
      </c>
      <c r="I447" s="363"/>
      <c r="J447" s="363"/>
      <c r="K447" s="321"/>
      <c r="L447" s="365"/>
      <c r="M447" s="365"/>
      <c r="N447" s="365"/>
      <c r="O447" s="365"/>
      <c r="P447" s="365"/>
      <c r="Q447" s="365"/>
      <c r="R447" s="365"/>
      <c r="S447" s="365"/>
      <c r="T447" s="365"/>
      <c r="U447" s="365"/>
      <c r="V447" s="365"/>
      <c r="W447" s="365"/>
      <c r="X447" s="365"/>
      <c r="Y447" s="365"/>
      <c r="Z447" s="365"/>
      <c r="AA447" s="365"/>
      <c r="AB447" s="365"/>
      <c r="AC447" s="365"/>
      <c r="AD447" s="365"/>
      <c r="AE447" s="365"/>
      <c r="AF447" s="365"/>
      <c r="AG447" s="365"/>
      <c r="AH447" s="366"/>
      <c r="AI447" s="365"/>
      <c r="AJ447" s="365"/>
      <c r="AK447" s="365"/>
      <c r="AL447" s="365"/>
      <c r="AM447" s="365"/>
      <c r="AN447" s="365"/>
      <c r="AO447" s="365"/>
      <c r="AP447" s="365"/>
      <c r="AQ447" s="365"/>
      <c r="AR447" s="365"/>
      <c r="AS447" s="365"/>
    </row>
    <row r="448" spans="1:45" ht="15.75" customHeight="1">
      <c r="A448" s="357" t="s">
        <v>40</v>
      </c>
      <c r="B448" s="357"/>
      <c r="C448" s="357"/>
      <c r="D448" s="357"/>
      <c r="E448" s="357"/>
      <c r="F448" s="358"/>
      <c r="G448" s="358"/>
      <c r="H448" s="359" t="s">
        <v>48</v>
      </c>
      <c r="I448" s="358"/>
      <c r="J448" s="358"/>
      <c r="K448" s="321"/>
      <c r="L448" s="365"/>
      <c r="M448" s="365"/>
      <c r="N448" s="365"/>
      <c r="O448" s="365"/>
      <c r="P448" s="365"/>
      <c r="Q448" s="365"/>
      <c r="R448" s="365"/>
      <c r="S448" s="365"/>
      <c r="T448" s="365"/>
      <c r="U448" s="365"/>
      <c r="V448" s="365"/>
      <c r="W448" s="365"/>
      <c r="X448" s="365"/>
      <c r="Y448" s="365"/>
      <c r="Z448" s="365"/>
      <c r="AA448" s="365"/>
      <c r="AB448" s="365"/>
      <c r="AC448" s="365"/>
      <c r="AD448" s="365"/>
      <c r="AE448" s="365"/>
      <c r="AF448" s="365"/>
      <c r="AG448" s="365"/>
      <c r="AH448" s="366"/>
      <c r="AI448" s="365"/>
      <c r="AJ448" s="365"/>
      <c r="AK448" s="365"/>
      <c r="AL448" s="365"/>
      <c r="AM448" s="365"/>
      <c r="AN448" s="365"/>
      <c r="AO448" s="365"/>
      <c r="AP448" s="365"/>
      <c r="AQ448" s="365"/>
      <c r="AR448" s="365"/>
      <c r="AS448" s="365"/>
    </row>
    <row r="449" spans="1:45" ht="15.75" customHeight="1">
      <c r="A449" s="315" t="s">
        <v>132</v>
      </c>
      <c r="B449" s="316"/>
      <c r="C449" s="317"/>
      <c r="D449" s="318" t="str">
        <f>'(7) vstupní data'!$H$24</f>
        <v>Český pohár          25.- 26.2014         starší žákyně</v>
      </c>
      <c r="E449" s="319"/>
      <c r="F449" s="319"/>
      <c r="G449" s="319"/>
      <c r="H449" s="319"/>
      <c r="I449" s="319"/>
      <c r="J449" s="319"/>
      <c r="K449" s="319"/>
      <c r="L449" s="319"/>
      <c r="M449" s="319"/>
      <c r="N449" s="319"/>
      <c r="O449" s="319"/>
      <c r="P449" s="319"/>
      <c r="Q449" s="319"/>
      <c r="R449" s="319"/>
      <c r="S449" s="319"/>
      <c r="T449" s="319"/>
      <c r="U449" s="319"/>
      <c r="V449" s="319"/>
      <c r="W449" s="319"/>
      <c r="X449" s="319"/>
      <c r="Y449" s="319"/>
      <c r="Z449" s="319"/>
      <c r="AA449" s="319"/>
      <c r="AB449" s="319"/>
      <c r="AC449" s="319"/>
      <c r="AD449" s="319"/>
      <c r="AE449" s="319"/>
      <c r="AF449" s="320"/>
      <c r="AG449" s="321"/>
      <c r="AH449" s="321"/>
      <c r="AI449" s="321"/>
      <c r="AJ449" s="321"/>
      <c r="AK449" s="321"/>
      <c r="AL449" s="318" t="s">
        <v>133</v>
      </c>
      <c r="AM449" s="318"/>
      <c r="AN449" s="322" t="str">
        <f>'(7) vstupní data'!$B$11</f>
        <v>3.skupina</v>
      </c>
      <c r="AO449" s="322"/>
      <c r="AP449" s="322"/>
      <c r="AQ449" s="322"/>
      <c r="AR449" s="322"/>
      <c r="AS449" s="322"/>
    </row>
    <row r="450" spans="1:45" ht="16.5" customHeight="1">
      <c r="A450" s="315" t="s">
        <v>134</v>
      </c>
      <c r="B450" s="316"/>
      <c r="C450" s="317"/>
      <c r="D450" s="318" t="str">
        <f>CONCATENATE('(7) vstupní data'!$B$1,", ",'(7) vstupní data'!$B$3)</f>
        <v>TJ Orion Praha, ZŠ Mráčkova 3090 Praha 12</v>
      </c>
      <c r="E450" s="319"/>
      <c r="F450" s="319"/>
      <c r="G450" s="319"/>
      <c r="H450" s="319"/>
      <c r="I450" s="319"/>
      <c r="J450" s="319"/>
      <c r="K450" s="319"/>
      <c r="L450" s="319"/>
      <c r="M450" s="319"/>
      <c r="N450" s="319"/>
      <c r="O450" s="319"/>
      <c r="P450" s="319"/>
      <c r="Q450" s="319"/>
      <c r="R450" s="319"/>
      <c r="S450" s="319"/>
      <c r="T450" s="319"/>
      <c r="U450" s="319"/>
      <c r="V450" s="319"/>
      <c r="W450" s="319"/>
      <c r="X450" s="319"/>
      <c r="Y450" s="319"/>
      <c r="Z450" s="319"/>
      <c r="AA450" s="319"/>
      <c r="AB450" s="319"/>
      <c r="AC450" s="319"/>
      <c r="AD450" s="319"/>
      <c r="AE450" s="319"/>
      <c r="AF450" s="320"/>
      <c r="AG450" s="321"/>
      <c r="AH450" s="321"/>
      <c r="AI450" s="321"/>
      <c r="AJ450" s="321"/>
      <c r="AK450" s="321"/>
      <c r="AL450" s="321"/>
      <c r="AM450" s="321"/>
      <c r="AN450" s="321"/>
      <c r="AO450" s="321"/>
      <c r="AP450" s="321"/>
      <c r="AQ450" s="321"/>
      <c r="AR450" s="321"/>
      <c r="AS450" s="321"/>
    </row>
    <row r="451" spans="1:45" ht="15.75" customHeight="1">
      <c r="A451" s="323"/>
      <c r="B451" s="323"/>
      <c r="C451" s="324"/>
      <c r="D451" s="324"/>
      <c r="E451" s="324"/>
      <c r="F451" s="324"/>
      <c r="G451" s="324"/>
      <c r="H451" s="324"/>
      <c r="I451" s="324"/>
      <c r="J451" s="324"/>
      <c r="K451" s="324"/>
      <c r="L451" s="324"/>
      <c r="M451" s="324"/>
      <c r="N451" s="324"/>
      <c r="O451" s="324"/>
      <c r="P451" s="324"/>
      <c r="Q451" s="324"/>
      <c r="R451" s="324"/>
      <c r="S451" s="324"/>
      <c r="T451" s="324"/>
      <c r="U451" s="324"/>
      <c r="V451" s="324"/>
      <c r="W451" s="324"/>
      <c r="X451" s="324"/>
      <c r="Y451" s="324"/>
      <c r="Z451" s="324"/>
      <c r="AA451" s="324"/>
      <c r="AB451" s="324"/>
      <c r="AC451" s="324"/>
      <c r="AD451" s="324"/>
      <c r="AE451" s="324"/>
      <c r="AF451" s="321"/>
      <c r="AG451" s="321"/>
      <c r="AH451" s="321"/>
      <c r="AI451" s="321"/>
      <c r="AJ451" s="321"/>
      <c r="AK451" s="321"/>
      <c r="AL451" s="321"/>
      <c r="AM451" s="321"/>
      <c r="AN451" s="325" t="s">
        <v>135</v>
      </c>
      <c r="AO451" s="325"/>
      <c r="AP451" s="325"/>
      <c r="AQ451" s="325"/>
      <c r="AR451" s="326">
        <v>17</v>
      </c>
      <c r="AS451" s="326"/>
    </row>
    <row r="452" spans="1:45" ht="16.5" customHeight="1">
      <c r="A452" s="327" t="s">
        <v>136</v>
      </c>
      <c r="B452" s="327"/>
      <c r="C452" s="327"/>
      <c r="D452" s="327"/>
      <c r="E452" s="327"/>
      <c r="F452" s="328" t="s">
        <v>137</v>
      </c>
      <c r="G452" s="328"/>
      <c r="H452" s="329" t="str">
        <f>VLOOKUP(AR451,'(7) vstupní data'!$H$2:$P$29,2,0)</f>
        <v>TJ Orion Praha</v>
      </c>
      <c r="I452" s="329"/>
      <c r="J452" s="329"/>
      <c r="K452" s="329"/>
      <c r="L452" s="329"/>
      <c r="M452" s="329"/>
      <c r="N452" s="329"/>
      <c r="O452" s="329"/>
      <c r="P452" s="329"/>
      <c r="Q452" s="329"/>
      <c r="R452" s="329"/>
      <c r="S452" s="329"/>
      <c r="T452" s="329"/>
      <c r="U452" s="329"/>
      <c r="V452" s="329"/>
      <c r="W452" s="330" t="s">
        <v>138</v>
      </c>
      <c r="X452" s="330"/>
      <c r="Y452" s="329" t="str">
        <f>VLOOKUP(AR451,'(7) vstupní data'!$H$2:$P$29,6,0)</f>
        <v>VK České Budějovice</v>
      </c>
      <c r="Z452" s="329"/>
      <c r="AA452" s="329"/>
      <c r="AB452" s="329"/>
      <c r="AC452" s="329"/>
      <c r="AD452" s="329"/>
      <c r="AE452" s="329"/>
      <c r="AF452" s="329"/>
      <c r="AG452" s="329"/>
      <c r="AH452" s="329"/>
      <c r="AI452" s="329"/>
      <c r="AJ452" s="329"/>
      <c r="AK452" s="329"/>
      <c r="AL452" s="329"/>
      <c r="AM452" s="329"/>
      <c r="AN452" s="325"/>
      <c r="AO452" s="325"/>
      <c r="AP452" s="325"/>
      <c r="AQ452" s="325"/>
      <c r="AR452" s="326"/>
      <c r="AS452" s="326"/>
    </row>
    <row r="453" spans="1:45" ht="7.5" customHeight="1">
      <c r="A453" s="331"/>
      <c r="B453" s="331"/>
      <c r="C453" s="331"/>
      <c r="D453" s="331"/>
      <c r="E453" s="331"/>
      <c r="F453" s="331"/>
      <c r="G453" s="331"/>
      <c r="H453" s="331"/>
      <c r="I453" s="331"/>
      <c r="J453" s="331"/>
      <c r="K453" s="331"/>
      <c r="L453" s="331"/>
      <c r="M453" s="331"/>
      <c r="N453" s="331"/>
      <c r="O453" s="331"/>
      <c r="P453" s="331"/>
      <c r="Q453" s="331"/>
      <c r="R453" s="331"/>
      <c r="S453" s="331"/>
      <c r="T453" s="331"/>
      <c r="U453" s="331"/>
      <c r="V453" s="331"/>
      <c r="W453" s="331"/>
      <c r="X453" s="331"/>
      <c r="Y453" s="331"/>
      <c r="Z453" s="331"/>
      <c r="AA453" s="331"/>
      <c r="AB453" s="331"/>
      <c r="AC453" s="331"/>
      <c r="AD453" s="331"/>
      <c r="AE453" s="331"/>
      <c r="AF453" s="331"/>
      <c r="AG453" s="331"/>
      <c r="AH453" s="331"/>
      <c r="AI453" s="331"/>
      <c r="AJ453" s="331"/>
      <c r="AK453" s="331"/>
      <c r="AL453" s="331"/>
      <c r="AM453" s="331"/>
      <c r="AN453" s="331"/>
      <c r="AO453" s="331"/>
      <c r="AP453" s="331"/>
      <c r="AQ453" s="331"/>
      <c r="AR453" s="331"/>
      <c r="AS453" s="331"/>
    </row>
    <row r="454" spans="1:45" ht="15.75" customHeight="1">
      <c r="A454" s="331"/>
      <c r="B454" s="332" t="s">
        <v>79</v>
      </c>
      <c r="C454" s="332"/>
      <c r="D454" s="332"/>
      <c r="E454" s="332"/>
      <c r="F454" s="332"/>
      <c r="G454" s="332"/>
      <c r="H454" s="332"/>
      <c r="I454" s="332"/>
      <c r="J454" s="332"/>
      <c r="K454" s="332"/>
      <c r="L454" s="332"/>
      <c r="M454" s="332"/>
      <c r="N454" s="332"/>
      <c r="O454" s="332"/>
      <c r="P454" s="331"/>
      <c r="Q454" s="332" t="s">
        <v>80</v>
      </c>
      <c r="R454" s="332"/>
      <c r="S454" s="332"/>
      <c r="T454" s="332"/>
      <c r="U454" s="332"/>
      <c r="V454" s="332"/>
      <c r="W454" s="332"/>
      <c r="X454" s="332"/>
      <c r="Y454" s="332"/>
      <c r="Z454" s="332"/>
      <c r="AA454" s="332"/>
      <c r="AB454" s="332"/>
      <c r="AC454" s="332"/>
      <c r="AD454" s="332"/>
      <c r="AE454" s="331"/>
      <c r="AF454" s="332" t="s">
        <v>81</v>
      </c>
      <c r="AG454" s="332"/>
      <c r="AH454" s="332"/>
      <c r="AI454" s="332"/>
      <c r="AJ454" s="332"/>
      <c r="AK454" s="332"/>
      <c r="AL454" s="332"/>
      <c r="AM454" s="332"/>
      <c r="AN454" s="332"/>
      <c r="AO454" s="332"/>
      <c r="AP454" s="332"/>
      <c r="AQ454" s="332"/>
      <c r="AR454" s="332"/>
      <c r="AS454" s="332"/>
    </row>
    <row r="455" spans="1:45" ht="15" customHeight="1">
      <c r="A455" s="333"/>
      <c r="B455" s="334" t="s">
        <v>84</v>
      </c>
      <c r="C455" s="334"/>
      <c r="D455" s="334"/>
      <c r="E455" s="334"/>
      <c r="F455" s="334"/>
      <c r="G455" s="334"/>
      <c r="H455" s="334"/>
      <c r="I455" s="334" t="s">
        <v>85</v>
      </c>
      <c r="J455" s="334"/>
      <c r="K455" s="334"/>
      <c r="L455" s="334"/>
      <c r="M455" s="334"/>
      <c r="N455" s="334"/>
      <c r="O455" s="334"/>
      <c r="P455" s="331"/>
      <c r="Q455" s="334" t="s">
        <v>84</v>
      </c>
      <c r="R455" s="334"/>
      <c r="S455" s="334"/>
      <c r="T455" s="334"/>
      <c r="U455" s="334"/>
      <c r="V455" s="334"/>
      <c r="W455" s="334"/>
      <c r="X455" s="334" t="s">
        <v>85</v>
      </c>
      <c r="Y455" s="334"/>
      <c r="Z455" s="334"/>
      <c r="AA455" s="334"/>
      <c r="AB455" s="334"/>
      <c r="AC455" s="334"/>
      <c r="AD455" s="334"/>
      <c r="AE455" s="331"/>
      <c r="AF455" s="334" t="s">
        <v>84</v>
      </c>
      <c r="AG455" s="334"/>
      <c r="AH455" s="334"/>
      <c r="AI455" s="334"/>
      <c r="AJ455" s="334"/>
      <c r="AK455" s="334"/>
      <c r="AL455" s="334"/>
      <c r="AM455" s="334" t="s">
        <v>85</v>
      </c>
      <c r="AN455" s="334"/>
      <c r="AO455" s="334"/>
      <c r="AP455" s="334"/>
      <c r="AQ455" s="334"/>
      <c r="AR455" s="334"/>
      <c r="AS455" s="334"/>
    </row>
    <row r="456" spans="1:45" ht="15" customHeight="1">
      <c r="A456" s="333"/>
      <c r="B456" s="335" t="s">
        <v>86</v>
      </c>
      <c r="C456" s="335"/>
      <c r="D456" s="335"/>
      <c r="E456" s="335"/>
      <c r="F456" s="335"/>
      <c r="G456" s="335"/>
      <c r="H456" s="335"/>
      <c r="I456" s="335" t="s">
        <v>86</v>
      </c>
      <c r="J456" s="335"/>
      <c r="K456" s="335"/>
      <c r="L456" s="335"/>
      <c r="M456" s="335"/>
      <c r="N456" s="335"/>
      <c r="O456" s="335"/>
      <c r="P456" s="331"/>
      <c r="Q456" s="335" t="s">
        <v>86</v>
      </c>
      <c r="R456" s="335"/>
      <c r="S456" s="335"/>
      <c r="T456" s="335"/>
      <c r="U456" s="335"/>
      <c r="V456" s="335"/>
      <c r="W456" s="335"/>
      <c r="X456" s="335" t="s">
        <v>86</v>
      </c>
      <c r="Y456" s="335"/>
      <c r="Z456" s="335"/>
      <c r="AA456" s="335"/>
      <c r="AB456" s="335"/>
      <c r="AC456" s="335"/>
      <c r="AD456" s="335"/>
      <c r="AE456" s="331"/>
      <c r="AF456" s="335" t="s">
        <v>86</v>
      </c>
      <c r="AG456" s="335"/>
      <c r="AH456" s="335"/>
      <c r="AI456" s="335"/>
      <c r="AJ456" s="335"/>
      <c r="AK456" s="335"/>
      <c r="AL456" s="335"/>
      <c r="AM456" s="335" t="s">
        <v>86</v>
      </c>
      <c r="AN456" s="335"/>
      <c r="AO456" s="335"/>
      <c r="AP456" s="335"/>
      <c r="AQ456" s="335"/>
      <c r="AR456" s="335"/>
      <c r="AS456" s="335"/>
    </row>
    <row r="457" spans="1:45" ht="15" customHeight="1">
      <c r="A457" s="336" t="s">
        <v>87</v>
      </c>
      <c r="B457" s="337">
        <v>1</v>
      </c>
      <c r="C457" s="338"/>
      <c r="D457" s="338"/>
      <c r="E457" s="338"/>
      <c r="F457" s="339">
        <v>1</v>
      </c>
      <c r="G457" s="339">
        <v>13</v>
      </c>
      <c r="H457" s="340">
        <v>25</v>
      </c>
      <c r="I457" s="337">
        <v>1</v>
      </c>
      <c r="J457" s="338"/>
      <c r="K457" s="338"/>
      <c r="L457" s="338"/>
      <c r="M457" s="339">
        <v>1</v>
      </c>
      <c r="N457" s="339">
        <v>13</v>
      </c>
      <c r="O457" s="340">
        <v>25</v>
      </c>
      <c r="P457" s="331"/>
      <c r="Q457" s="337">
        <v>1</v>
      </c>
      <c r="R457" s="338"/>
      <c r="S457" s="338"/>
      <c r="T457" s="338"/>
      <c r="U457" s="339">
        <v>1</v>
      </c>
      <c r="V457" s="339">
        <v>13</v>
      </c>
      <c r="W457" s="340">
        <v>25</v>
      </c>
      <c r="X457" s="337">
        <v>1</v>
      </c>
      <c r="Y457" s="338"/>
      <c r="Z457" s="338"/>
      <c r="AA457" s="338"/>
      <c r="AB457" s="339">
        <v>1</v>
      </c>
      <c r="AC457" s="339">
        <v>13</v>
      </c>
      <c r="AD457" s="340">
        <v>25</v>
      </c>
      <c r="AE457" s="331"/>
      <c r="AF457" s="337">
        <v>1</v>
      </c>
      <c r="AG457" s="338"/>
      <c r="AH457" s="338"/>
      <c r="AI457" s="338"/>
      <c r="AJ457" s="339">
        <v>1</v>
      </c>
      <c r="AK457" s="339">
        <v>13</v>
      </c>
      <c r="AL457" s="340">
        <v>25</v>
      </c>
      <c r="AM457" s="337">
        <v>1</v>
      </c>
      <c r="AN457" s="338"/>
      <c r="AO457" s="338"/>
      <c r="AP457" s="338"/>
      <c r="AQ457" s="339">
        <v>1</v>
      </c>
      <c r="AR457" s="339">
        <v>13</v>
      </c>
      <c r="AS457" s="340">
        <v>25</v>
      </c>
    </row>
    <row r="458" spans="1:45" ht="15" customHeight="1">
      <c r="A458" s="336"/>
      <c r="B458" s="337"/>
      <c r="C458" s="338"/>
      <c r="D458" s="338"/>
      <c r="E458" s="338"/>
      <c r="F458" s="341">
        <v>2</v>
      </c>
      <c r="G458" s="341">
        <v>14</v>
      </c>
      <c r="H458" s="342">
        <v>26</v>
      </c>
      <c r="I458" s="337"/>
      <c r="J458" s="338"/>
      <c r="K458" s="338"/>
      <c r="L458" s="338"/>
      <c r="M458" s="341">
        <v>2</v>
      </c>
      <c r="N458" s="341">
        <v>14</v>
      </c>
      <c r="O458" s="342">
        <v>26</v>
      </c>
      <c r="P458" s="331"/>
      <c r="Q458" s="337"/>
      <c r="R458" s="338"/>
      <c r="S458" s="338"/>
      <c r="T458" s="338"/>
      <c r="U458" s="341">
        <v>2</v>
      </c>
      <c r="V458" s="341">
        <v>14</v>
      </c>
      <c r="W458" s="342">
        <v>26</v>
      </c>
      <c r="X458" s="337"/>
      <c r="Y458" s="338"/>
      <c r="Z458" s="338"/>
      <c r="AA458" s="338"/>
      <c r="AB458" s="341">
        <v>2</v>
      </c>
      <c r="AC458" s="341">
        <v>14</v>
      </c>
      <c r="AD458" s="342">
        <v>26</v>
      </c>
      <c r="AE458" s="331"/>
      <c r="AF458" s="337"/>
      <c r="AG458" s="338"/>
      <c r="AH458" s="338"/>
      <c r="AI458" s="338"/>
      <c r="AJ458" s="341">
        <v>2</v>
      </c>
      <c r="AK458" s="341">
        <v>14</v>
      </c>
      <c r="AL458" s="342">
        <v>26</v>
      </c>
      <c r="AM458" s="337"/>
      <c r="AN458" s="338"/>
      <c r="AO458" s="338"/>
      <c r="AP458" s="338"/>
      <c r="AQ458" s="341">
        <v>2</v>
      </c>
      <c r="AR458" s="341">
        <v>14</v>
      </c>
      <c r="AS458" s="342">
        <v>26</v>
      </c>
    </row>
    <row r="459" spans="1:45" ht="15" customHeight="1">
      <c r="A459" s="336"/>
      <c r="B459" s="337">
        <v>2</v>
      </c>
      <c r="C459" s="338"/>
      <c r="D459" s="338"/>
      <c r="E459" s="338"/>
      <c r="F459" s="341">
        <v>3</v>
      </c>
      <c r="G459" s="341">
        <v>15</v>
      </c>
      <c r="H459" s="342">
        <v>27</v>
      </c>
      <c r="I459" s="337">
        <v>2</v>
      </c>
      <c r="J459" s="338"/>
      <c r="K459" s="338"/>
      <c r="L459" s="338"/>
      <c r="M459" s="341">
        <v>3</v>
      </c>
      <c r="N459" s="341">
        <v>15</v>
      </c>
      <c r="O459" s="342">
        <v>27</v>
      </c>
      <c r="P459" s="331"/>
      <c r="Q459" s="337">
        <v>2</v>
      </c>
      <c r="R459" s="338"/>
      <c r="S459" s="338"/>
      <c r="T459" s="338"/>
      <c r="U459" s="341">
        <v>3</v>
      </c>
      <c r="V459" s="341">
        <v>15</v>
      </c>
      <c r="W459" s="342">
        <v>27</v>
      </c>
      <c r="X459" s="337">
        <v>2</v>
      </c>
      <c r="Y459" s="338"/>
      <c r="Z459" s="338"/>
      <c r="AA459" s="338"/>
      <c r="AB459" s="341">
        <v>3</v>
      </c>
      <c r="AC459" s="341">
        <v>15</v>
      </c>
      <c r="AD459" s="342">
        <v>27</v>
      </c>
      <c r="AE459" s="331"/>
      <c r="AF459" s="337">
        <v>2</v>
      </c>
      <c r="AG459" s="338"/>
      <c r="AH459" s="338"/>
      <c r="AI459" s="338"/>
      <c r="AJ459" s="341">
        <v>3</v>
      </c>
      <c r="AK459" s="341">
        <v>15</v>
      </c>
      <c r="AL459" s="342">
        <v>27</v>
      </c>
      <c r="AM459" s="337">
        <v>2</v>
      </c>
      <c r="AN459" s="338"/>
      <c r="AO459" s="338"/>
      <c r="AP459" s="338"/>
      <c r="AQ459" s="341">
        <v>3</v>
      </c>
      <c r="AR459" s="341">
        <v>15</v>
      </c>
      <c r="AS459" s="342">
        <v>27</v>
      </c>
    </row>
    <row r="460" spans="1:45" ht="15" customHeight="1">
      <c r="A460" s="336"/>
      <c r="B460" s="337"/>
      <c r="C460" s="343"/>
      <c r="D460" s="338"/>
      <c r="E460" s="338"/>
      <c r="F460" s="341">
        <v>4</v>
      </c>
      <c r="G460" s="341">
        <v>16</v>
      </c>
      <c r="H460" s="342">
        <v>28</v>
      </c>
      <c r="I460" s="337"/>
      <c r="J460" s="343"/>
      <c r="K460" s="338"/>
      <c r="L460" s="338"/>
      <c r="M460" s="341">
        <v>4</v>
      </c>
      <c r="N460" s="341">
        <v>16</v>
      </c>
      <c r="O460" s="342">
        <v>28</v>
      </c>
      <c r="P460" s="331"/>
      <c r="Q460" s="337"/>
      <c r="R460" s="343"/>
      <c r="S460" s="338"/>
      <c r="T460" s="338"/>
      <c r="U460" s="341">
        <v>4</v>
      </c>
      <c r="V460" s="341">
        <v>16</v>
      </c>
      <c r="W460" s="342">
        <v>28</v>
      </c>
      <c r="X460" s="337"/>
      <c r="Y460" s="343"/>
      <c r="Z460" s="338"/>
      <c r="AA460" s="338"/>
      <c r="AB460" s="341">
        <v>4</v>
      </c>
      <c r="AC460" s="341">
        <v>16</v>
      </c>
      <c r="AD460" s="342">
        <v>28</v>
      </c>
      <c r="AE460" s="331"/>
      <c r="AF460" s="337"/>
      <c r="AG460" s="343"/>
      <c r="AH460" s="338"/>
      <c r="AI460" s="338"/>
      <c r="AJ460" s="341">
        <v>4</v>
      </c>
      <c r="AK460" s="341">
        <v>16</v>
      </c>
      <c r="AL460" s="342">
        <v>28</v>
      </c>
      <c r="AM460" s="337"/>
      <c r="AN460" s="343"/>
      <c r="AO460" s="338"/>
      <c r="AP460" s="338"/>
      <c r="AQ460" s="341">
        <v>4</v>
      </c>
      <c r="AR460" s="341">
        <v>16</v>
      </c>
      <c r="AS460" s="342">
        <v>28</v>
      </c>
    </row>
    <row r="461" spans="1:45" ht="15" customHeight="1">
      <c r="A461" s="336"/>
      <c r="B461" s="337">
        <v>3</v>
      </c>
      <c r="C461" s="338"/>
      <c r="D461" s="338"/>
      <c r="E461" s="338"/>
      <c r="F461" s="341">
        <v>5</v>
      </c>
      <c r="G461" s="341">
        <v>17</v>
      </c>
      <c r="H461" s="342">
        <v>29</v>
      </c>
      <c r="I461" s="337">
        <v>3</v>
      </c>
      <c r="J461" s="338"/>
      <c r="K461" s="338"/>
      <c r="L461" s="338"/>
      <c r="M461" s="341">
        <v>5</v>
      </c>
      <c r="N461" s="341">
        <v>17</v>
      </c>
      <c r="O461" s="342">
        <v>29</v>
      </c>
      <c r="P461" s="331"/>
      <c r="Q461" s="337">
        <v>3</v>
      </c>
      <c r="R461" s="338"/>
      <c r="S461" s="338"/>
      <c r="T461" s="338"/>
      <c r="U461" s="341">
        <v>5</v>
      </c>
      <c r="V461" s="341">
        <v>17</v>
      </c>
      <c r="W461" s="342">
        <v>29</v>
      </c>
      <c r="X461" s="337">
        <v>3</v>
      </c>
      <c r="Y461" s="338"/>
      <c r="Z461" s="338"/>
      <c r="AA461" s="338"/>
      <c r="AB461" s="341">
        <v>5</v>
      </c>
      <c r="AC461" s="341">
        <v>17</v>
      </c>
      <c r="AD461" s="342">
        <v>29</v>
      </c>
      <c r="AE461" s="331"/>
      <c r="AF461" s="337">
        <v>3</v>
      </c>
      <c r="AG461" s="338"/>
      <c r="AH461" s="338"/>
      <c r="AI461" s="338"/>
      <c r="AJ461" s="341">
        <v>5</v>
      </c>
      <c r="AK461" s="341">
        <v>17</v>
      </c>
      <c r="AL461" s="342">
        <v>29</v>
      </c>
      <c r="AM461" s="337">
        <v>3</v>
      </c>
      <c r="AN461" s="338"/>
      <c r="AO461" s="338"/>
      <c r="AP461" s="338"/>
      <c r="AQ461" s="341">
        <v>5</v>
      </c>
      <c r="AR461" s="341">
        <v>17</v>
      </c>
      <c r="AS461" s="342">
        <v>29</v>
      </c>
    </row>
    <row r="462" spans="1:45" ht="15" customHeight="1">
      <c r="A462" s="336"/>
      <c r="B462" s="337"/>
      <c r="C462" s="343"/>
      <c r="D462" s="338"/>
      <c r="E462" s="338"/>
      <c r="F462" s="341">
        <v>6</v>
      </c>
      <c r="G462" s="341">
        <v>18</v>
      </c>
      <c r="H462" s="342">
        <v>30</v>
      </c>
      <c r="I462" s="337"/>
      <c r="J462" s="343"/>
      <c r="K462" s="338"/>
      <c r="L462" s="338"/>
      <c r="M462" s="341">
        <v>6</v>
      </c>
      <c r="N462" s="341">
        <v>18</v>
      </c>
      <c r="O462" s="342">
        <v>30</v>
      </c>
      <c r="P462" s="331"/>
      <c r="Q462" s="337"/>
      <c r="R462" s="343"/>
      <c r="S462" s="338"/>
      <c r="T462" s="338"/>
      <c r="U462" s="341">
        <v>6</v>
      </c>
      <c r="V462" s="341">
        <v>18</v>
      </c>
      <c r="W462" s="342">
        <v>30</v>
      </c>
      <c r="X462" s="337"/>
      <c r="Y462" s="343"/>
      <c r="Z462" s="338"/>
      <c r="AA462" s="338"/>
      <c r="AB462" s="341">
        <v>6</v>
      </c>
      <c r="AC462" s="341">
        <v>18</v>
      </c>
      <c r="AD462" s="342">
        <v>30</v>
      </c>
      <c r="AE462" s="331"/>
      <c r="AF462" s="337"/>
      <c r="AG462" s="343"/>
      <c r="AH462" s="338"/>
      <c r="AI462" s="338"/>
      <c r="AJ462" s="341">
        <v>6</v>
      </c>
      <c r="AK462" s="341">
        <v>18</v>
      </c>
      <c r="AL462" s="342">
        <v>30</v>
      </c>
      <c r="AM462" s="337"/>
      <c r="AN462" s="343"/>
      <c r="AO462" s="338"/>
      <c r="AP462" s="338"/>
      <c r="AQ462" s="341">
        <v>6</v>
      </c>
      <c r="AR462" s="341">
        <v>18</v>
      </c>
      <c r="AS462" s="342">
        <v>30</v>
      </c>
    </row>
    <row r="463" spans="1:45" ht="15" customHeight="1">
      <c r="A463" s="336"/>
      <c r="B463" s="337">
        <v>4</v>
      </c>
      <c r="C463" s="338"/>
      <c r="D463" s="338"/>
      <c r="E463" s="338"/>
      <c r="F463" s="341">
        <v>7</v>
      </c>
      <c r="G463" s="341">
        <v>19</v>
      </c>
      <c r="H463" s="342">
        <v>31</v>
      </c>
      <c r="I463" s="337">
        <v>4</v>
      </c>
      <c r="J463" s="338"/>
      <c r="K463" s="338"/>
      <c r="L463" s="338"/>
      <c r="M463" s="341">
        <v>7</v>
      </c>
      <c r="N463" s="341">
        <v>19</v>
      </c>
      <c r="O463" s="342">
        <v>31</v>
      </c>
      <c r="P463" s="331"/>
      <c r="Q463" s="337">
        <v>4</v>
      </c>
      <c r="R463" s="338"/>
      <c r="S463" s="338"/>
      <c r="T463" s="338"/>
      <c r="U463" s="341">
        <v>7</v>
      </c>
      <c r="V463" s="341">
        <v>19</v>
      </c>
      <c r="W463" s="342">
        <v>31</v>
      </c>
      <c r="X463" s="337">
        <v>4</v>
      </c>
      <c r="Y463" s="338"/>
      <c r="Z463" s="338"/>
      <c r="AA463" s="338"/>
      <c r="AB463" s="341">
        <v>7</v>
      </c>
      <c r="AC463" s="341">
        <v>19</v>
      </c>
      <c r="AD463" s="342">
        <v>31</v>
      </c>
      <c r="AE463" s="331"/>
      <c r="AF463" s="337">
        <v>4</v>
      </c>
      <c r="AG463" s="338"/>
      <c r="AH463" s="338"/>
      <c r="AI463" s="338"/>
      <c r="AJ463" s="341">
        <v>7</v>
      </c>
      <c r="AK463" s="341">
        <v>19</v>
      </c>
      <c r="AL463" s="342">
        <v>31</v>
      </c>
      <c r="AM463" s="337">
        <v>4</v>
      </c>
      <c r="AN463" s="338"/>
      <c r="AO463" s="338"/>
      <c r="AP463" s="338"/>
      <c r="AQ463" s="341">
        <v>7</v>
      </c>
      <c r="AR463" s="341">
        <v>19</v>
      </c>
      <c r="AS463" s="342">
        <v>31</v>
      </c>
    </row>
    <row r="464" spans="1:45" ht="15" customHeight="1">
      <c r="A464" s="336"/>
      <c r="B464" s="337"/>
      <c r="C464" s="343"/>
      <c r="D464" s="338"/>
      <c r="E464" s="338"/>
      <c r="F464" s="341">
        <v>8</v>
      </c>
      <c r="G464" s="341">
        <v>20</v>
      </c>
      <c r="H464" s="342">
        <v>32</v>
      </c>
      <c r="I464" s="337"/>
      <c r="J464" s="343"/>
      <c r="K464" s="338"/>
      <c r="L464" s="338"/>
      <c r="M464" s="341">
        <v>8</v>
      </c>
      <c r="N464" s="341">
        <v>20</v>
      </c>
      <c r="O464" s="342">
        <v>32</v>
      </c>
      <c r="P464" s="331"/>
      <c r="Q464" s="337"/>
      <c r="R464" s="343"/>
      <c r="S464" s="338"/>
      <c r="T464" s="338"/>
      <c r="U464" s="341">
        <v>8</v>
      </c>
      <c r="V464" s="341">
        <v>20</v>
      </c>
      <c r="W464" s="342">
        <v>32</v>
      </c>
      <c r="X464" s="337"/>
      <c r="Y464" s="343"/>
      <c r="Z464" s="338"/>
      <c r="AA464" s="338"/>
      <c r="AB464" s="341">
        <v>8</v>
      </c>
      <c r="AC464" s="341">
        <v>20</v>
      </c>
      <c r="AD464" s="342">
        <v>32</v>
      </c>
      <c r="AE464" s="331"/>
      <c r="AF464" s="337"/>
      <c r="AG464" s="343"/>
      <c r="AH464" s="338"/>
      <c r="AI464" s="338"/>
      <c r="AJ464" s="341">
        <v>8</v>
      </c>
      <c r="AK464" s="341">
        <v>20</v>
      </c>
      <c r="AL464" s="342">
        <v>32</v>
      </c>
      <c r="AM464" s="337"/>
      <c r="AN464" s="343"/>
      <c r="AO464" s="338"/>
      <c r="AP464" s="338"/>
      <c r="AQ464" s="341">
        <v>8</v>
      </c>
      <c r="AR464" s="341">
        <v>20</v>
      </c>
      <c r="AS464" s="342">
        <v>32</v>
      </c>
    </row>
    <row r="465" spans="1:45" ht="15" customHeight="1">
      <c r="A465" s="336"/>
      <c r="B465" s="337">
        <v>5</v>
      </c>
      <c r="C465" s="338"/>
      <c r="D465" s="338"/>
      <c r="E465" s="338"/>
      <c r="F465" s="341">
        <v>9</v>
      </c>
      <c r="G465" s="341">
        <v>21</v>
      </c>
      <c r="H465" s="342">
        <v>33</v>
      </c>
      <c r="I465" s="337">
        <v>5</v>
      </c>
      <c r="J465" s="338"/>
      <c r="K465" s="338"/>
      <c r="L465" s="338"/>
      <c r="M465" s="341">
        <v>9</v>
      </c>
      <c r="N465" s="341">
        <v>21</v>
      </c>
      <c r="O465" s="342">
        <v>33</v>
      </c>
      <c r="P465" s="331"/>
      <c r="Q465" s="337">
        <v>5</v>
      </c>
      <c r="R465" s="338"/>
      <c r="S465" s="338"/>
      <c r="T465" s="338"/>
      <c r="U465" s="341">
        <v>9</v>
      </c>
      <c r="V465" s="341">
        <v>21</v>
      </c>
      <c r="W465" s="342">
        <v>33</v>
      </c>
      <c r="X465" s="337">
        <v>5</v>
      </c>
      <c r="Y465" s="338"/>
      <c r="Z465" s="338"/>
      <c r="AA465" s="338"/>
      <c r="AB465" s="341">
        <v>9</v>
      </c>
      <c r="AC465" s="341">
        <v>21</v>
      </c>
      <c r="AD465" s="342">
        <v>33</v>
      </c>
      <c r="AE465" s="331"/>
      <c r="AF465" s="337">
        <v>5</v>
      </c>
      <c r="AG465" s="338"/>
      <c r="AH465" s="338"/>
      <c r="AI465" s="338"/>
      <c r="AJ465" s="341">
        <v>9</v>
      </c>
      <c r="AK465" s="341">
        <v>21</v>
      </c>
      <c r="AL465" s="342">
        <v>33</v>
      </c>
      <c r="AM465" s="337">
        <v>5</v>
      </c>
      <c r="AN465" s="338"/>
      <c r="AO465" s="338"/>
      <c r="AP465" s="338"/>
      <c r="AQ465" s="341">
        <v>9</v>
      </c>
      <c r="AR465" s="341">
        <v>21</v>
      </c>
      <c r="AS465" s="342">
        <v>33</v>
      </c>
    </row>
    <row r="466" spans="1:45" ht="15" customHeight="1">
      <c r="A466" s="336"/>
      <c r="B466" s="337"/>
      <c r="C466" s="343"/>
      <c r="D466" s="338"/>
      <c r="E466" s="338"/>
      <c r="F466" s="341">
        <v>10</v>
      </c>
      <c r="G466" s="341">
        <v>22</v>
      </c>
      <c r="H466" s="342">
        <v>34</v>
      </c>
      <c r="I466" s="337"/>
      <c r="J466" s="343"/>
      <c r="K466" s="338"/>
      <c r="L466" s="338"/>
      <c r="M466" s="341">
        <v>10</v>
      </c>
      <c r="N466" s="341">
        <v>22</v>
      </c>
      <c r="O466" s="342">
        <v>34</v>
      </c>
      <c r="P466" s="331"/>
      <c r="Q466" s="337"/>
      <c r="R466" s="343"/>
      <c r="S466" s="338"/>
      <c r="T466" s="338"/>
      <c r="U466" s="341">
        <v>10</v>
      </c>
      <c r="V466" s="341">
        <v>22</v>
      </c>
      <c r="W466" s="342">
        <v>34</v>
      </c>
      <c r="X466" s="337"/>
      <c r="Y466" s="343"/>
      <c r="Z466" s="338"/>
      <c r="AA466" s="338"/>
      <c r="AB466" s="341">
        <v>10</v>
      </c>
      <c r="AC466" s="341">
        <v>22</v>
      </c>
      <c r="AD466" s="342">
        <v>34</v>
      </c>
      <c r="AE466" s="331"/>
      <c r="AF466" s="337"/>
      <c r="AG466" s="343"/>
      <c r="AH466" s="338"/>
      <c r="AI466" s="338"/>
      <c r="AJ466" s="341">
        <v>10</v>
      </c>
      <c r="AK466" s="341">
        <v>22</v>
      </c>
      <c r="AL466" s="342">
        <v>34</v>
      </c>
      <c r="AM466" s="337"/>
      <c r="AN466" s="343"/>
      <c r="AO466" s="338"/>
      <c r="AP466" s="338"/>
      <c r="AQ466" s="341">
        <v>10</v>
      </c>
      <c r="AR466" s="341">
        <v>22</v>
      </c>
      <c r="AS466" s="342">
        <v>34</v>
      </c>
    </row>
    <row r="467" spans="1:45" ht="15" customHeight="1">
      <c r="A467" s="336"/>
      <c r="B467" s="337">
        <v>6</v>
      </c>
      <c r="C467" s="338"/>
      <c r="D467" s="338"/>
      <c r="E467" s="338"/>
      <c r="F467" s="341">
        <v>11</v>
      </c>
      <c r="G467" s="341">
        <v>23</v>
      </c>
      <c r="H467" s="342">
        <v>35</v>
      </c>
      <c r="I467" s="337">
        <v>6</v>
      </c>
      <c r="J467" s="338"/>
      <c r="K467" s="338"/>
      <c r="L467" s="338"/>
      <c r="M467" s="341">
        <v>11</v>
      </c>
      <c r="N467" s="341">
        <v>23</v>
      </c>
      <c r="O467" s="342">
        <v>35</v>
      </c>
      <c r="P467" s="331"/>
      <c r="Q467" s="337">
        <v>6</v>
      </c>
      <c r="R467" s="338"/>
      <c r="S467" s="338"/>
      <c r="T467" s="338"/>
      <c r="U467" s="341">
        <v>11</v>
      </c>
      <c r="V467" s="341">
        <v>23</v>
      </c>
      <c r="W467" s="342">
        <v>35</v>
      </c>
      <c r="X467" s="337">
        <v>6</v>
      </c>
      <c r="Y467" s="338"/>
      <c r="Z467" s="338"/>
      <c r="AA467" s="338"/>
      <c r="AB467" s="341">
        <v>11</v>
      </c>
      <c r="AC467" s="341">
        <v>23</v>
      </c>
      <c r="AD467" s="342">
        <v>35</v>
      </c>
      <c r="AE467" s="331"/>
      <c r="AF467" s="337">
        <v>6</v>
      </c>
      <c r="AG467" s="338"/>
      <c r="AH467" s="338"/>
      <c r="AI467" s="338"/>
      <c r="AJ467" s="341">
        <v>11</v>
      </c>
      <c r="AK467" s="341">
        <v>23</v>
      </c>
      <c r="AL467" s="342">
        <v>35</v>
      </c>
      <c r="AM467" s="337">
        <v>6</v>
      </c>
      <c r="AN467" s="338"/>
      <c r="AO467" s="338"/>
      <c r="AP467" s="338"/>
      <c r="AQ467" s="341">
        <v>11</v>
      </c>
      <c r="AR467" s="341">
        <v>23</v>
      </c>
      <c r="AS467" s="342">
        <v>35</v>
      </c>
    </row>
    <row r="468" spans="1:45" ht="15" customHeight="1">
      <c r="A468" s="336"/>
      <c r="B468" s="337"/>
      <c r="C468" s="343"/>
      <c r="D468" s="338"/>
      <c r="E468" s="338"/>
      <c r="F468" s="344">
        <v>12</v>
      </c>
      <c r="G468" s="344">
        <v>24</v>
      </c>
      <c r="H468" s="345">
        <v>36</v>
      </c>
      <c r="I468" s="337"/>
      <c r="J468" s="343"/>
      <c r="K468" s="338"/>
      <c r="L468" s="338"/>
      <c r="M468" s="344">
        <v>12</v>
      </c>
      <c r="N468" s="344">
        <v>24</v>
      </c>
      <c r="O468" s="345">
        <v>36</v>
      </c>
      <c r="P468" s="331"/>
      <c r="Q468" s="337"/>
      <c r="R468" s="343"/>
      <c r="S468" s="338"/>
      <c r="T468" s="338"/>
      <c r="U468" s="344">
        <v>12</v>
      </c>
      <c r="V468" s="344">
        <v>24</v>
      </c>
      <c r="W468" s="345">
        <v>36</v>
      </c>
      <c r="X468" s="337"/>
      <c r="Y468" s="343"/>
      <c r="Z468" s="338"/>
      <c r="AA468" s="338"/>
      <c r="AB468" s="344">
        <v>12</v>
      </c>
      <c r="AC468" s="344">
        <v>24</v>
      </c>
      <c r="AD468" s="345">
        <v>36</v>
      </c>
      <c r="AE468" s="331"/>
      <c r="AF468" s="337"/>
      <c r="AG468" s="343"/>
      <c r="AH468" s="338"/>
      <c r="AI468" s="338"/>
      <c r="AJ468" s="344">
        <v>12</v>
      </c>
      <c r="AK468" s="344">
        <v>24</v>
      </c>
      <c r="AL468" s="345">
        <v>36</v>
      </c>
      <c r="AM468" s="337"/>
      <c r="AN468" s="343"/>
      <c r="AO468" s="338"/>
      <c r="AP468" s="338"/>
      <c r="AQ468" s="344">
        <v>12</v>
      </c>
      <c r="AR468" s="344">
        <v>24</v>
      </c>
      <c r="AS468" s="345">
        <v>36</v>
      </c>
    </row>
    <row r="469" spans="1:45" ht="22.5" customHeight="1">
      <c r="A469" s="331"/>
      <c r="B469" s="346" t="s">
        <v>90</v>
      </c>
      <c r="C469" s="346"/>
      <c r="D469" s="347" t="s">
        <v>91</v>
      </c>
      <c r="E469" s="347"/>
      <c r="F469" s="348"/>
      <c r="G469" s="348"/>
      <c r="H469" s="348"/>
      <c r="I469" s="346" t="s">
        <v>90</v>
      </c>
      <c r="J469" s="346"/>
      <c r="K469" s="347" t="s">
        <v>91</v>
      </c>
      <c r="L469" s="347"/>
      <c r="M469" s="348"/>
      <c r="N469" s="348"/>
      <c r="O469" s="348"/>
      <c r="P469" s="349"/>
      <c r="Q469" s="346" t="s">
        <v>90</v>
      </c>
      <c r="R469" s="346"/>
      <c r="S469" s="347" t="s">
        <v>91</v>
      </c>
      <c r="T469" s="347"/>
      <c r="U469" s="348"/>
      <c r="V469" s="348"/>
      <c r="W469" s="348"/>
      <c r="X469" s="346" t="s">
        <v>90</v>
      </c>
      <c r="Y469" s="346"/>
      <c r="Z469" s="347" t="s">
        <v>91</v>
      </c>
      <c r="AA469" s="347"/>
      <c r="AB469" s="348"/>
      <c r="AC469" s="348"/>
      <c r="AD469" s="348"/>
      <c r="AE469" s="349"/>
      <c r="AF469" s="346" t="s">
        <v>90</v>
      </c>
      <c r="AG469" s="346"/>
      <c r="AH469" s="347" t="s">
        <v>91</v>
      </c>
      <c r="AI469" s="347"/>
      <c r="AJ469" s="348"/>
      <c r="AK469" s="348"/>
      <c r="AL469" s="348"/>
      <c r="AM469" s="346" t="s">
        <v>90</v>
      </c>
      <c r="AN469" s="346"/>
      <c r="AO469" s="347" t="s">
        <v>91</v>
      </c>
      <c r="AP469" s="347"/>
      <c r="AQ469" s="350"/>
      <c r="AR469" s="350"/>
      <c r="AS469" s="350"/>
    </row>
    <row r="470" spans="1:45" ht="7.5" customHeight="1">
      <c r="A470" s="331"/>
      <c r="B470" s="331"/>
      <c r="C470" s="331"/>
      <c r="D470" s="331"/>
      <c r="E470" s="331"/>
      <c r="F470" s="331"/>
      <c r="G470" s="331"/>
      <c r="H470" s="331"/>
      <c r="I470" s="331"/>
      <c r="J470" s="331"/>
      <c r="K470" s="331"/>
      <c r="L470" s="331"/>
      <c r="M470" s="331"/>
      <c r="N470" s="331"/>
      <c r="O470" s="331"/>
      <c r="P470" s="331"/>
      <c r="Q470" s="331"/>
      <c r="R470" s="331"/>
      <c r="S470" s="331"/>
      <c r="T470" s="331"/>
      <c r="U470" s="331"/>
      <c r="V470" s="331"/>
      <c r="W470" s="331"/>
      <c r="X470" s="331"/>
      <c r="Y470" s="331"/>
      <c r="Z470" s="331"/>
      <c r="AA470" s="331"/>
      <c r="AB470" s="331"/>
      <c r="AC470" s="331"/>
      <c r="AD470" s="331"/>
      <c r="AE470" s="331"/>
      <c r="AF470" s="331"/>
      <c r="AG470" s="331"/>
      <c r="AH470" s="331"/>
      <c r="AI470" s="331"/>
      <c r="AJ470" s="331"/>
      <c r="AK470" s="331"/>
      <c r="AL470" s="331"/>
      <c r="AM470" s="331"/>
      <c r="AN470" s="331"/>
      <c r="AO470" s="331"/>
      <c r="AP470" s="331"/>
      <c r="AQ470" s="331"/>
      <c r="AR470" s="331"/>
      <c r="AS470" s="331"/>
    </row>
    <row r="471" spans="1:46" ht="15" customHeight="1">
      <c r="A471" s="351" t="s">
        <v>139</v>
      </c>
      <c r="B471" s="352"/>
      <c r="C471" s="352"/>
      <c r="D471" s="352"/>
      <c r="E471" s="352"/>
      <c r="F471" s="353" t="s">
        <v>96</v>
      </c>
      <c r="G471" s="353"/>
      <c r="H471" s="353" t="s">
        <v>48</v>
      </c>
      <c r="I471" s="353" t="s">
        <v>97</v>
      </c>
      <c r="J471" s="353"/>
      <c r="K471" s="321"/>
      <c r="L471" s="354" t="s">
        <v>140</v>
      </c>
      <c r="M471" s="354"/>
      <c r="N471" s="354"/>
      <c r="O471" s="354"/>
      <c r="P471" s="354"/>
      <c r="Q471" s="355"/>
      <c r="R471" s="355"/>
      <c r="S471" s="355"/>
      <c r="T471" s="355"/>
      <c r="U471" s="355"/>
      <c r="V471" s="355"/>
      <c r="W471" s="355"/>
      <c r="X471" s="355"/>
      <c r="Y471" s="355"/>
      <c r="Z471" s="355"/>
      <c r="AA471" s="355"/>
      <c r="AB471" s="355"/>
      <c r="AC471" s="355"/>
      <c r="AD471" s="355"/>
      <c r="AE471" s="355"/>
      <c r="AF471" s="355"/>
      <c r="AG471" s="355"/>
      <c r="AH471" s="355"/>
      <c r="AI471" s="355"/>
      <c r="AJ471" s="355"/>
      <c r="AK471" s="355"/>
      <c r="AL471" s="355"/>
      <c r="AM471" s="355"/>
      <c r="AN471" s="355"/>
      <c r="AO471" s="326" t="s">
        <v>48</v>
      </c>
      <c r="AP471" s="326"/>
      <c r="AQ471" s="326"/>
      <c r="AR471" s="326"/>
      <c r="AS471" s="326"/>
      <c r="AT471" s="356"/>
    </row>
    <row r="472" spans="1:46" ht="16.5" customHeight="1">
      <c r="A472" s="352"/>
      <c r="B472" s="357" t="s">
        <v>141</v>
      </c>
      <c r="C472" s="357"/>
      <c r="D472" s="357"/>
      <c r="E472" s="357"/>
      <c r="F472" s="358"/>
      <c r="G472" s="358"/>
      <c r="H472" s="359" t="s">
        <v>48</v>
      </c>
      <c r="I472" s="358"/>
      <c r="J472" s="358"/>
      <c r="K472" s="360"/>
      <c r="L472" s="354"/>
      <c r="M472" s="354"/>
      <c r="N472" s="354"/>
      <c r="O472" s="354"/>
      <c r="P472" s="354"/>
      <c r="Q472" s="355"/>
      <c r="R472" s="355"/>
      <c r="S472" s="355"/>
      <c r="T472" s="355"/>
      <c r="U472" s="355"/>
      <c r="V472" s="355"/>
      <c r="W472" s="355"/>
      <c r="X472" s="355"/>
      <c r="Y472" s="355"/>
      <c r="Z472" s="355"/>
      <c r="AA472" s="355"/>
      <c r="AB472" s="355"/>
      <c r="AC472" s="355"/>
      <c r="AD472" s="355"/>
      <c r="AE472" s="355"/>
      <c r="AF472" s="355"/>
      <c r="AG472" s="355"/>
      <c r="AH472" s="355"/>
      <c r="AI472" s="355"/>
      <c r="AJ472" s="355"/>
      <c r="AK472" s="355"/>
      <c r="AL472" s="355"/>
      <c r="AM472" s="355"/>
      <c r="AN472" s="355"/>
      <c r="AO472" s="326"/>
      <c r="AP472" s="326"/>
      <c r="AQ472" s="326"/>
      <c r="AR472" s="326"/>
      <c r="AS472" s="326"/>
      <c r="AT472" s="356"/>
    </row>
    <row r="473" spans="1:45" ht="15.75" customHeight="1">
      <c r="A473" s="352"/>
      <c r="B473" s="357" t="s">
        <v>142</v>
      </c>
      <c r="C473" s="357"/>
      <c r="D473" s="357"/>
      <c r="E473" s="357"/>
      <c r="F473" s="358"/>
      <c r="G473" s="358"/>
      <c r="H473" s="359" t="s">
        <v>48</v>
      </c>
      <c r="I473" s="358"/>
      <c r="J473" s="358"/>
      <c r="K473" s="360"/>
      <c r="L473" s="361" t="s">
        <v>143</v>
      </c>
      <c r="M473" s="361"/>
      <c r="N473" s="361"/>
      <c r="O473" s="361"/>
      <c r="P473" s="361"/>
      <c r="Q473" s="361"/>
      <c r="R473" s="361"/>
      <c r="S473" s="361"/>
      <c r="T473" s="361"/>
      <c r="U473" s="361"/>
      <c r="V473" s="361"/>
      <c r="W473" s="361" t="s">
        <v>144</v>
      </c>
      <c r="X473" s="361"/>
      <c r="Y473" s="361"/>
      <c r="Z473" s="361"/>
      <c r="AA473" s="361"/>
      <c r="AB473" s="361"/>
      <c r="AC473" s="361"/>
      <c r="AD473" s="361"/>
      <c r="AE473" s="361"/>
      <c r="AF473" s="361"/>
      <c r="AG473" s="361"/>
      <c r="AH473" s="362"/>
      <c r="AI473" s="361" t="s">
        <v>145</v>
      </c>
      <c r="AJ473" s="361"/>
      <c r="AK473" s="361"/>
      <c r="AL473" s="361"/>
      <c r="AM473" s="361"/>
      <c r="AN473" s="361"/>
      <c r="AO473" s="361"/>
      <c r="AP473" s="361"/>
      <c r="AQ473" s="361"/>
      <c r="AR473" s="361"/>
      <c r="AS473" s="361"/>
    </row>
    <row r="474" spans="1:45" ht="15.75" customHeight="1">
      <c r="A474" s="352"/>
      <c r="B474" s="357" t="s">
        <v>146</v>
      </c>
      <c r="C474" s="357"/>
      <c r="D474" s="357"/>
      <c r="E474" s="357"/>
      <c r="F474" s="363"/>
      <c r="G474" s="363"/>
      <c r="H474" s="364" t="s">
        <v>48</v>
      </c>
      <c r="I474" s="363"/>
      <c r="J474" s="363"/>
      <c r="K474" s="321"/>
      <c r="L474" s="365"/>
      <c r="M474" s="365"/>
      <c r="N474" s="365"/>
      <c r="O474" s="365"/>
      <c r="P474" s="365"/>
      <c r="Q474" s="365"/>
      <c r="R474" s="365"/>
      <c r="S474" s="365"/>
      <c r="T474" s="365"/>
      <c r="U474" s="365"/>
      <c r="V474" s="365"/>
      <c r="W474" s="365"/>
      <c r="X474" s="365"/>
      <c r="Y474" s="365"/>
      <c r="Z474" s="365"/>
      <c r="AA474" s="365"/>
      <c r="AB474" s="365"/>
      <c r="AC474" s="365"/>
      <c r="AD474" s="365"/>
      <c r="AE474" s="365"/>
      <c r="AF474" s="365"/>
      <c r="AG474" s="365"/>
      <c r="AH474" s="366"/>
      <c r="AI474" s="365"/>
      <c r="AJ474" s="365"/>
      <c r="AK474" s="365"/>
      <c r="AL474" s="365"/>
      <c r="AM474" s="365"/>
      <c r="AN474" s="365"/>
      <c r="AO474" s="365"/>
      <c r="AP474" s="365"/>
      <c r="AQ474" s="365"/>
      <c r="AR474" s="365"/>
      <c r="AS474" s="365"/>
    </row>
    <row r="475" spans="1:45" ht="15.75" customHeight="1">
      <c r="A475" s="357" t="s">
        <v>40</v>
      </c>
      <c r="B475" s="357"/>
      <c r="C475" s="357"/>
      <c r="D475" s="357"/>
      <c r="E475" s="357"/>
      <c r="F475" s="358"/>
      <c r="G475" s="358"/>
      <c r="H475" s="359" t="s">
        <v>48</v>
      </c>
      <c r="I475" s="358"/>
      <c r="J475" s="358"/>
      <c r="K475" s="321"/>
      <c r="L475" s="365"/>
      <c r="M475" s="365"/>
      <c r="N475" s="365"/>
      <c r="O475" s="365"/>
      <c r="P475" s="365"/>
      <c r="Q475" s="365"/>
      <c r="R475" s="365"/>
      <c r="S475" s="365"/>
      <c r="T475" s="365"/>
      <c r="U475" s="365"/>
      <c r="V475" s="365"/>
      <c r="W475" s="365"/>
      <c r="X475" s="365"/>
      <c r="Y475" s="365"/>
      <c r="Z475" s="365"/>
      <c r="AA475" s="365"/>
      <c r="AB475" s="365"/>
      <c r="AC475" s="365"/>
      <c r="AD475" s="365"/>
      <c r="AE475" s="365"/>
      <c r="AF475" s="365"/>
      <c r="AG475" s="365"/>
      <c r="AH475" s="366"/>
      <c r="AI475" s="365"/>
      <c r="AJ475" s="365"/>
      <c r="AK475" s="365"/>
      <c r="AL475" s="365"/>
      <c r="AM475" s="365"/>
      <c r="AN475" s="365"/>
      <c r="AO475" s="365"/>
      <c r="AP475" s="365"/>
      <c r="AQ475" s="365"/>
      <c r="AR475" s="365"/>
      <c r="AS475" s="365"/>
    </row>
    <row r="476" spans="1:45" ht="15.75" customHeight="1">
      <c r="A476" s="379"/>
      <c r="B476" s="368"/>
      <c r="C476" s="368"/>
      <c r="D476" s="368"/>
      <c r="E476" s="368"/>
      <c r="F476" s="369"/>
      <c r="G476" s="369"/>
      <c r="H476" s="370"/>
      <c r="I476" s="369"/>
      <c r="J476" s="369"/>
      <c r="K476" s="321"/>
      <c r="L476" s="371"/>
      <c r="M476" s="371"/>
      <c r="N476" s="371"/>
      <c r="O476" s="371"/>
      <c r="P476" s="371"/>
      <c r="Q476" s="371"/>
      <c r="R476" s="371"/>
      <c r="S476" s="371"/>
      <c r="T476" s="371"/>
      <c r="U476" s="371"/>
      <c r="V476" s="371"/>
      <c r="W476" s="371"/>
      <c r="X476" s="371"/>
      <c r="Y476" s="371"/>
      <c r="Z476" s="371"/>
      <c r="AA476" s="371"/>
      <c r="AB476" s="371"/>
      <c r="AC476" s="371"/>
      <c r="AD476" s="371"/>
      <c r="AE476" s="371"/>
      <c r="AF476" s="371"/>
      <c r="AG476" s="372"/>
      <c r="AH476" s="366"/>
      <c r="AI476" s="373"/>
      <c r="AJ476" s="373"/>
      <c r="AK476" s="373"/>
      <c r="AL476" s="374"/>
      <c r="AM476" s="374"/>
      <c r="AN476" s="374"/>
      <c r="AO476" s="374"/>
      <c r="AP476" s="374"/>
      <c r="AQ476" s="374"/>
      <c r="AR476" s="374"/>
      <c r="AS476" s="375"/>
    </row>
    <row r="477" spans="1:45" ht="15.75" customHeight="1">
      <c r="A477" s="379"/>
      <c r="B477" s="368"/>
      <c r="C477" s="368"/>
      <c r="D477" s="368"/>
      <c r="E477" s="368"/>
      <c r="F477" s="369"/>
      <c r="G477" s="369"/>
      <c r="H477" s="370"/>
      <c r="I477" s="369"/>
      <c r="J477" s="369"/>
      <c r="K477" s="321"/>
      <c r="L477" s="376"/>
      <c r="M477" s="376"/>
      <c r="N477" s="376"/>
      <c r="O477" s="376"/>
      <c r="P477" s="376"/>
      <c r="Q477" s="376"/>
      <c r="R477" s="376"/>
      <c r="S477" s="376"/>
      <c r="T477" s="376"/>
      <c r="U477" s="376"/>
      <c r="V477" s="376"/>
      <c r="W477" s="376"/>
      <c r="X477" s="376"/>
      <c r="Y477" s="376"/>
      <c r="Z477" s="376"/>
      <c r="AA477" s="376"/>
      <c r="AB477" s="376"/>
      <c r="AC477" s="376"/>
      <c r="AD477" s="376"/>
      <c r="AE477" s="376"/>
      <c r="AF477" s="376"/>
      <c r="AG477" s="372"/>
      <c r="AH477" s="366"/>
      <c r="AI477" s="373"/>
      <c r="AJ477" s="373"/>
      <c r="AK477" s="373"/>
      <c r="AL477" s="377"/>
      <c r="AM477" s="377"/>
      <c r="AN477" s="377"/>
      <c r="AO477" s="377"/>
      <c r="AP477" s="377"/>
      <c r="AQ477" s="377"/>
      <c r="AR477" s="377"/>
      <c r="AS477" s="378"/>
    </row>
    <row r="478" spans="1:45" ht="15.75" customHeight="1">
      <c r="A478" s="315" t="s">
        <v>132</v>
      </c>
      <c r="B478" s="316"/>
      <c r="C478" s="317"/>
      <c r="D478" s="318" t="str">
        <f>'(7) vstupní data'!$H$24</f>
        <v>Český pohár          25.- 26.2014         starší žákyně</v>
      </c>
      <c r="E478" s="319"/>
      <c r="F478" s="319"/>
      <c r="G478" s="319"/>
      <c r="H478" s="319"/>
      <c r="I478" s="319"/>
      <c r="J478" s="319"/>
      <c r="K478" s="319"/>
      <c r="L478" s="319"/>
      <c r="M478" s="319"/>
      <c r="N478" s="319"/>
      <c r="O478" s="319"/>
      <c r="P478" s="319"/>
      <c r="Q478" s="319"/>
      <c r="R478" s="319"/>
      <c r="S478" s="319"/>
      <c r="T478" s="319"/>
      <c r="U478" s="319"/>
      <c r="V478" s="319"/>
      <c r="W478" s="319"/>
      <c r="X478" s="319"/>
      <c r="Y478" s="319"/>
      <c r="Z478" s="319"/>
      <c r="AA478" s="319"/>
      <c r="AB478" s="319"/>
      <c r="AC478" s="319"/>
      <c r="AD478" s="319"/>
      <c r="AE478" s="319"/>
      <c r="AF478" s="320"/>
      <c r="AG478" s="321"/>
      <c r="AH478" s="321"/>
      <c r="AI478" s="321"/>
      <c r="AJ478" s="321"/>
      <c r="AK478" s="321"/>
      <c r="AL478" s="318" t="s">
        <v>133</v>
      </c>
      <c r="AM478" s="318"/>
      <c r="AN478" s="322" t="str">
        <f>'(7) vstupní data'!$B$11</f>
        <v>3.skupina</v>
      </c>
      <c r="AO478" s="322"/>
      <c r="AP478" s="322"/>
      <c r="AQ478" s="322"/>
      <c r="AR478" s="322"/>
      <c r="AS478" s="322"/>
    </row>
    <row r="479" spans="1:45" ht="16.5" customHeight="1">
      <c r="A479" s="315" t="s">
        <v>134</v>
      </c>
      <c r="B479" s="316"/>
      <c r="C479" s="317"/>
      <c r="D479" s="318" t="str">
        <f>CONCATENATE('(7) vstupní data'!$B$1,", ",'(7) vstupní data'!$B$3)</f>
        <v>TJ Orion Praha, ZŠ Mráčkova 3090 Praha 12</v>
      </c>
      <c r="E479" s="319"/>
      <c r="F479" s="319"/>
      <c r="G479" s="319"/>
      <c r="H479" s="319"/>
      <c r="I479" s="319"/>
      <c r="J479" s="319"/>
      <c r="K479" s="319"/>
      <c r="L479" s="319"/>
      <c r="M479" s="319"/>
      <c r="N479" s="319"/>
      <c r="O479" s="319"/>
      <c r="P479" s="319"/>
      <c r="Q479" s="319"/>
      <c r="R479" s="319"/>
      <c r="S479" s="319"/>
      <c r="T479" s="319"/>
      <c r="U479" s="319"/>
      <c r="V479" s="319"/>
      <c r="W479" s="319"/>
      <c r="X479" s="319"/>
      <c r="Y479" s="319"/>
      <c r="Z479" s="319"/>
      <c r="AA479" s="319"/>
      <c r="AB479" s="319"/>
      <c r="AC479" s="319"/>
      <c r="AD479" s="319"/>
      <c r="AE479" s="319"/>
      <c r="AF479" s="320"/>
      <c r="AG479" s="321"/>
      <c r="AH479" s="321"/>
      <c r="AI479" s="321"/>
      <c r="AJ479" s="321"/>
      <c r="AK479" s="321"/>
      <c r="AL479" s="321"/>
      <c r="AM479" s="321"/>
      <c r="AN479" s="321"/>
      <c r="AO479" s="321"/>
      <c r="AP479" s="321"/>
      <c r="AQ479" s="321"/>
      <c r="AR479" s="321"/>
      <c r="AS479" s="321"/>
    </row>
    <row r="480" spans="1:45" ht="15.75" customHeight="1">
      <c r="A480" s="323"/>
      <c r="B480" s="323"/>
      <c r="C480" s="324"/>
      <c r="D480" s="324"/>
      <c r="E480" s="324"/>
      <c r="F480" s="324"/>
      <c r="G480" s="324"/>
      <c r="H480" s="324"/>
      <c r="I480" s="324"/>
      <c r="J480" s="324"/>
      <c r="K480" s="324"/>
      <c r="L480" s="324"/>
      <c r="M480" s="324"/>
      <c r="N480" s="324"/>
      <c r="O480" s="324"/>
      <c r="P480" s="324"/>
      <c r="Q480" s="324"/>
      <c r="R480" s="324"/>
      <c r="S480" s="324"/>
      <c r="T480" s="324"/>
      <c r="U480" s="324"/>
      <c r="V480" s="324"/>
      <c r="W480" s="324"/>
      <c r="X480" s="324"/>
      <c r="Y480" s="324"/>
      <c r="Z480" s="324"/>
      <c r="AA480" s="324"/>
      <c r="AB480" s="324"/>
      <c r="AC480" s="324"/>
      <c r="AD480" s="324"/>
      <c r="AE480" s="324"/>
      <c r="AF480" s="321"/>
      <c r="AG480" s="321"/>
      <c r="AH480" s="321"/>
      <c r="AI480" s="321"/>
      <c r="AJ480" s="321"/>
      <c r="AK480" s="321"/>
      <c r="AL480" s="321"/>
      <c r="AM480" s="321"/>
      <c r="AN480" s="325" t="s">
        <v>135</v>
      </c>
      <c r="AO480" s="325"/>
      <c r="AP480" s="325"/>
      <c r="AQ480" s="325"/>
      <c r="AR480" s="326">
        <v>18</v>
      </c>
      <c r="AS480" s="326"/>
    </row>
    <row r="481" spans="1:45" ht="16.5" customHeight="1">
      <c r="A481" s="327" t="s">
        <v>136</v>
      </c>
      <c r="B481" s="327"/>
      <c r="C481" s="327"/>
      <c r="D481" s="327"/>
      <c r="E481" s="327"/>
      <c r="F481" s="328" t="s">
        <v>137</v>
      </c>
      <c r="G481" s="328"/>
      <c r="H481" s="329" t="str">
        <f>VLOOKUP(AR480,'(7) vstupní data'!$H$2:$P$29,2,0)</f>
        <v>SK Třebín B</v>
      </c>
      <c r="I481" s="329"/>
      <c r="J481" s="329"/>
      <c r="K481" s="329"/>
      <c r="L481" s="329"/>
      <c r="M481" s="329"/>
      <c r="N481" s="329"/>
      <c r="O481" s="329"/>
      <c r="P481" s="329"/>
      <c r="Q481" s="329"/>
      <c r="R481" s="329"/>
      <c r="S481" s="329"/>
      <c r="T481" s="329"/>
      <c r="U481" s="329"/>
      <c r="V481" s="329"/>
      <c r="W481" s="330" t="s">
        <v>138</v>
      </c>
      <c r="X481" s="330"/>
      <c r="Y481" s="329" t="str">
        <f>VLOOKUP(AR480,'(7) vstupní data'!$H$2:$P$29,6,0)</f>
        <v>VK Karlovy Vary</v>
      </c>
      <c r="Z481" s="329"/>
      <c r="AA481" s="329"/>
      <c r="AB481" s="329"/>
      <c r="AC481" s="329"/>
      <c r="AD481" s="329"/>
      <c r="AE481" s="329"/>
      <c r="AF481" s="329"/>
      <c r="AG481" s="329"/>
      <c r="AH481" s="329"/>
      <c r="AI481" s="329"/>
      <c r="AJ481" s="329"/>
      <c r="AK481" s="329"/>
      <c r="AL481" s="329"/>
      <c r="AM481" s="329"/>
      <c r="AN481" s="325"/>
      <c r="AO481" s="325"/>
      <c r="AP481" s="325"/>
      <c r="AQ481" s="325"/>
      <c r="AR481" s="326"/>
      <c r="AS481" s="326"/>
    </row>
    <row r="482" spans="1:45" ht="7.5" customHeight="1">
      <c r="A482" s="331"/>
      <c r="B482" s="331"/>
      <c r="C482" s="331"/>
      <c r="D482" s="331"/>
      <c r="E482" s="331"/>
      <c r="F482" s="331"/>
      <c r="G482" s="331"/>
      <c r="H482" s="331"/>
      <c r="I482" s="331"/>
      <c r="J482" s="331"/>
      <c r="K482" s="331"/>
      <c r="L482" s="331"/>
      <c r="M482" s="331"/>
      <c r="N482" s="331"/>
      <c r="O482" s="331"/>
      <c r="P482" s="331"/>
      <c r="Q482" s="331"/>
      <c r="R482" s="331"/>
      <c r="S482" s="331"/>
      <c r="T482" s="331"/>
      <c r="U482" s="331"/>
      <c r="V482" s="331"/>
      <c r="W482" s="331"/>
      <c r="X482" s="331"/>
      <c r="Y482" s="331"/>
      <c r="Z482" s="331"/>
      <c r="AA482" s="331"/>
      <c r="AB482" s="331"/>
      <c r="AC482" s="331"/>
      <c r="AD482" s="331"/>
      <c r="AE482" s="331"/>
      <c r="AF482" s="331"/>
      <c r="AG482" s="331"/>
      <c r="AH482" s="331"/>
      <c r="AI482" s="331"/>
      <c r="AJ482" s="331"/>
      <c r="AK482" s="331"/>
      <c r="AL482" s="331"/>
      <c r="AM482" s="331"/>
      <c r="AN482" s="331"/>
      <c r="AO482" s="331"/>
      <c r="AP482" s="331"/>
      <c r="AQ482" s="331"/>
      <c r="AR482" s="331"/>
      <c r="AS482" s="331"/>
    </row>
    <row r="483" spans="1:45" ht="15.75" customHeight="1">
      <c r="A483" s="331"/>
      <c r="B483" s="332" t="s">
        <v>79</v>
      </c>
      <c r="C483" s="332"/>
      <c r="D483" s="332"/>
      <c r="E483" s="332"/>
      <c r="F483" s="332"/>
      <c r="G483" s="332"/>
      <c r="H483" s="332"/>
      <c r="I483" s="332"/>
      <c r="J483" s="332"/>
      <c r="K483" s="332"/>
      <c r="L483" s="332"/>
      <c r="M483" s="332"/>
      <c r="N483" s="332"/>
      <c r="O483" s="332"/>
      <c r="P483" s="331"/>
      <c r="Q483" s="332" t="s">
        <v>80</v>
      </c>
      <c r="R483" s="332"/>
      <c r="S483" s="332"/>
      <c r="T483" s="332"/>
      <c r="U483" s="332"/>
      <c r="V483" s="332"/>
      <c r="W483" s="332"/>
      <c r="X483" s="332"/>
      <c r="Y483" s="332"/>
      <c r="Z483" s="332"/>
      <c r="AA483" s="332"/>
      <c r="AB483" s="332"/>
      <c r="AC483" s="332"/>
      <c r="AD483" s="332"/>
      <c r="AE483" s="331"/>
      <c r="AF483" s="332" t="s">
        <v>81</v>
      </c>
      <c r="AG483" s="332"/>
      <c r="AH483" s="332"/>
      <c r="AI483" s="332"/>
      <c r="AJ483" s="332"/>
      <c r="AK483" s="332"/>
      <c r="AL483" s="332"/>
      <c r="AM483" s="332"/>
      <c r="AN483" s="332"/>
      <c r="AO483" s="332"/>
      <c r="AP483" s="332"/>
      <c r="AQ483" s="332"/>
      <c r="AR483" s="332"/>
      <c r="AS483" s="332"/>
    </row>
    <row r="484" spans="1:45" ht="15" customHeight="1">
      <c r="A484" s="333"/>
      <c r="B484" s="334" t="s">
        <v>84</v>
      </c>
      <c r="C484" s="334"/>
      <c r="D484" s="334"/>
      <c r="E484" s="334"/>
      <c r="F484" s="334"/>
      <c r="G484" s="334"/>
      <c r="H484" s="334"/>
      <c r="I484" s="334" t="s">
        <v>85</v>
      </c>
      <c r="J484" s="334"/>
      <c r="K484" s="334"/>
      <c r="L484" s="334"/>
      <c r="M484" s="334"/>
      <c r="N484" s="334"/>
      <c r="O484" s="334"/>
      <c r="P484" s="331"/>
      <c r="Q484" s="334" t="s">
        <v>84</v>
      </c>
      <c r="R484" s="334"/>
      <c r="S484" s="334"/>
      <c r="T484" s="334"/>
      <c r="U484" s="334"/>
      <c r="V484" s="334"/>
      <c r="W484" s="334"/>
      <c r="X484" s="334" t="s">
        <v>85</v>
      </c>
      <c r="Y484" s="334"/>
      <c r="Z484" s="334"/>
      <c r="AA484" s="334"/>
      <c r="AB484" s="334"/>
      <c r="AC484" s="334"/>
      <c r="AD484" s="334"/>
      <c r="AE484" s="331"/>
      <c r="AF484" s="334" t="s">
        <v>84</v>
      </c>
      <c r="AG484" s="334"/>
      <c r="AH484" s="334"/>
      <c r="AI484" s="334"/>
      <c r="AJ484" s="334"/>
      <c r="AK484" s="334"/>
      <c r="AL484" s="334"/>
      <c r="AM484" s="334" t="s">
        <v>85</v>
      </c>
      <c r="AN484" s="334"/>
      <c r="AO484" s="334"/>
      <c r="AP484" s="334"/>
      <c r="AQ484" s="334"/>
      <c r="AR484" s="334"/>
      <c r="AS484" s="334"/>
    </row>
    <row r="485" spans="1:45" ht="15" customHeight="1">
      <c r="A485" s="333"/>
      <c r="B485" s="335" t="s">
        <v>86</v>
      </c>
      <c r="C485" s="335"/>
      <c r="D485" s="335"/>
      <c r="E485" s="335"/>
      <c r="F485" s="335"/>
      <c r="G485" s="335"/>
      <c r="H485" s="335"/>
      <c r="I485" s="335" t="s">
        <v>86</v>
      </c>
      <c r="J485" s="335"/>
      <c r="K485" s="335"/>
      <c r="L485" s="335"/>
      <c r="M485" s="335"/>
      <c r="N485" s="335"/>
      <c r="O485" s="335"/>
      <c r="P485" s="331"/>
      <c r="Q485" s="335" t="s">
        <v>86</v>
      </c>
      <c r="R485" s="335"/>
      <c r="S485" s="335"/>
      <c r="T485" s="335"/>
      <c r="U485" s="335"/>
      <c r="V485" s="335"/>
      <c r="W485" s="335"/>
      <c r="X485" s="335" t="s">
        <v>86</v>
      </c>
      <c r="Y485" s="335"/>
      <c r="Z485" s="335"/>
      <c r="AA485" s="335"/>
      <c r="AB485" s="335"/>
      <c r="AC485" s="335"/>
      <c r="AD485" s="335"/>
      <c r="AE485" s="331"/>
      <c r="AF485" s="335" t="s">
        <v>86</v>
      </c>
      <c r="AG485" s="335"/>
      <c r="AH485" s="335"/>
      <c r="AI485" s="335"/>
      <c r="AJ485" s="335"/>
      <c r="AK485" s="335"/>
      <c r="AL485" s="335"/>
      <c r="AM485" s="335" t="s">
        <v>86</v>
      </c>
      <c r="AN485" s="335"/>
      <c r="AO485" s="335"/>
      <c r="AP485" s="335"/>
      <c r="AQ485" s="335"/>
      <c r="AR485" s="335"/>
      <c r="AS485" s="335"/>
    </row>
    <row r="486" spans="1:45" ht="15" customHeight="1">
      <c r="A486" s="336" t="s">
        <v>87</v>
      </c>
      <c r="B486" s="337">
        <v>1</v>
      </c>
      <c r="C486" s="338"/>
      <c r="D486" s="338"/>
      <c r="E486" s="338"/>
      <c r="F486" s="339">
        <v>1</v>
      </c>
      <c r="G486" s="339">
        <v>13</v>
      </c>
      <c r="H486" s="340">
        <v>25</v>
      </c>
      <c r="I486" s="337">
        <v>1</v>
      </c>
      <c r="J486" s="338"/>
      <c r="K486" s="338"/>
      <c r="L486" s="338"/>
      <c r="M486" s="339">
        <v>1</v>
      </c>
      <c r="N486" s="339">
        <v>13</v>
      </c>
      <c r="O486" s="340">
        <v>25</v>
      </c>
      <c r="P486" s="331"/>
      <c r="Q486" s="337">
        <v>1</v>
      </c>
      <c r="R486" s="338"/>
      <c r="S486" s="338"/>
      <c r="T486" s="338"/>
      <c r="U486" s="339">
        <v>1</v>
      </c>
      <c r="V486" s="339">
        <v>13</v>
      </c>
      <c r="W486" s="340">
        <v>25</v>
      </c>
      <c r="X486" s="337">
        <v>1</v>
      </c>
      <c r="Y486" s="338"/>
      <c r="Z486" s="338"/>
      <c r="AA486" s="338"/>
      <c r="AB486" s="339">
        <v>1</v>
      </c>
      <c r="AC486" s="339">
        <v>13</v>
      </c>
      <c r="AD486" s="340">
        <v>25</v>
      </c>
      <c r="AE486" s="331"/>
      <c r="AF486" s="337">
        <v>1</v>
      </c>
      <c r="AG486" s="338"/>
      <c r="AH486" s="338"/>
      <c r="AI486" s="338"/>
      <c r="AJ486" s="339">
        <v>1</v>
      </c>
      <c r="AK486" s="339">
        <v>13</v>
      </c>
      <c r="AL486" s="340">
        <v>25</v>
      </c>
      <c r="AM486" s="337">
        <v>1</v>
      </c>
      <c r="AN486" s="338"/>
      <c r="AO486" s="338"/>
      <c r="AP486" s="338"/>
      <c r="AQ486" s="339">
        <v>1</v>
      </c>
      <c r="AR486" s="339">
        <v>13</v>
      </c>
      <c r="AS486" s="340">
        <v>25</v>
      </c>
    </row>
    <row r="487" spans="1:45" ht="15" customHeight="1">
      <c r="A487" s="336"/>
      <c r="B487" s="337"/>
      <c r="C487" s="338"/>
      <c r="D487" s="338"/>
      <c r="E487" s="338"/>
      <c r="F487" s="341">
        <v>2</v>
      </c>
      <c r="G487" s="341">
        <v>14</v>
      </c>
      <c r="H487" s="342">
        <v>26</v>
      </c>
      <c r="I487" s="337"/>
      <c r="J487" s="338"/>
      <c r="K487" s="338"/>
      <c r="L487" s="338"/>
      <c r="M487" s="341">
        <v>2</v>
      </c>
      <c r="N487" s="341">
        <v>14</v>
      </c>
      <c r="O487" s="342">
        <v>26</v>
      </c>
      <c r="P487" s="331"/>
      <c r="Q487" s="337"/>
      <c r="R487" s="338"/>
      <c r="S487" s="338"/>
      <c r="T487" s="338"/>
      <c r="U487" s="341">
        <v>2</v>
      </c>
      <c r="V487" s="341">
        <v>14</v>
      </c>
      <c r="W487" s="342">
        <v>26</v>
      </c>
      <c r="X487" s="337"/>
      <c r="Y487" s="338"/>
      <c r="Z487" s="338"/>
      <c r="AA487" s="338"/>
      <c r="AB487" s="341">
        <v>2</v>
      </c>
      <c r="AC487" s="341">
        <v>14</v>
      </c>
      <c r="AD487" s="342">
        <v>26</v>
      </c>
      <c r="AE487" s="331"/>
      <c r="AF487" s="337"/>
      <c r="AG487" s="338"/>
      <c r="AH487" s="338"/>
      <c r="AI487" s="338"/>
      <c r="AJ487" s="341">
        <v>2</v>
      </c>
      <c r="AK487" s="341">
        <v>14</v>
      </c>
      <c r="AL487" s="342">
        <v>26</v>
      </c>
      <c r="AM487" s="337"/>
      <c r="AN487" s="338"/>
      <c r="AO487" s="338"/>
      <c r="AP487" s="338"/>
      <c r="AQ487" s="341">
        <v>2</v>
      </c>
      <c r="AR487" s="341">
        <v>14</v>
      </c>
      <c r="AS487" s="342">
        <v>26</v>
      </c>
    </row>
    <row r="488" spans="1:45" ht="15" customHeight="1">
      <c r="A488" s="336"/>
      <c r="B488" s="337">
        <v>2</v>
      </c>
      <c r="C488" s="338"/>
      <c r="D488" s="338"/>
      <c r="E488" s="338"/>
      <c r="F488" s="341">
        <v>3</v>
      </c>
      <c r="G488" s="341">
        <v>15</v>
      </c>
      <c r="H488" s="342">
        <v>27</v>
      </c>
      <c r="I488" s="337">
        <v>2</v>
      </c>
      <c r="J488" s="338"/>
      <c r="K488" s="338"/>
      <c r="L488" s="338"/>
      <c r="M488" s="341">
        <v>3</v>
      </c>
      <c r="N488" s="341">
        <v>15</v>
      </c>
      <c r="O488" s="342">
        <v>27</v>
      </c>
      <c r="P488" s="331"/>
      <c r="Q488" s="337">
        <v>2</v>
      </c>
      <c r="R488" s="338"/>
      <c r="S488" s="338"/>
      <c r="T488" s="338"/>
      <c r="U488" s="341">
        <v>3</v>
      </c>
      <c r="V488" s="341">
        <v>15</v>
      </c>
      <c r="W488" s="342">
        <v>27</v>
      </c>
      <c r="X488" s="337">
        <v>2</v>
      </c>
      <c r="Y488" s="338"/>
      <c r="Z488" s="338"/>
      <c r="AA488" s="338"/>
      <c r="AB488" s="341">
        <v>3</v>
      </c>
      <c r="AC488" s="341">
        <v>15</v>
      </c>
      <c r="AD488" s="342">
        <v>27</v>
      </c>
      <c r="AE488" s="331"/>
      <c r="AF488" s="337">
        <v>2</v>
      </c>
      <c r="AG488" s="338"/>
      <c r="AH488" s="338"/>
      <c r="AI488" s="338"/>
      <c r="AJ488" s="341">
        <v>3</v>
      </c>
      <c r="AK488" s="341">
        <v>15</v>
      </c>
      <c r="AL488" s="342">
        <v>27</v>
      </c>
      <c r="AM488" s="337">
        <v>2</v>
      </c>
      <c r="AN488" s="338"/>
      <c r="AO488" s="338"/>
      <c r="AP488" s="338"/>
      <c r="AQ488" s="341">
        <v>3</v>
      </c>
      <c r="AR488" s="341">
        <v>15</v>
      </c>
      <c r="AS488" s="342">
        <v>27</v>
      </c>
    </row>
    <row r="489" spans="1:45" ht="15" customHeight="1">
      <c r="A489" s="336"/>
      <c r="B489" s="337"/>
      <c r="C489" s="343"/>
      <c r="D489" s="338"/>
      <c r="E489" s="338"/>
      <c r="F489" s="341">
        <v>4</v>
      </c>
      <c r="G489" s="341">
        <v>16</v>
      </c>
      <c r="H489" s="342">
        <v>28</v>
      </c>
      <c r="I489" s="337"/>
      <c r="J489" s="343"/>
      <c r="K489" s="338"/>
      <c r="L489" s="338"/>
      <c r="M489" s="341">
        <v>4</v>
      </c>
      <c r="N489" s="341">
        <v>16</v>
      </c>
      <c r="O489" s="342">
        <v>28</v>
      </c>
      <c r="P489" s="331"/>
      <c r="Q489" s="337"/>
      <c r="R489" s="343"/>
      <c r="S489" s="338"/>
      <c r="T489" s="338"/>
      <c r="U489" s="341">
        <v>4</v>
      </c>
      <c r="V489" s="341">
        <v>16</v>
      </c>
      <c r="W489" s="342">
        <v>28</v>
      </c>
      <c r="X489" s="337"/>
      <c r="Y489" s="343"/>
      <c r="Z489" s="338"/>
      <c r="AA489" s="338"/>
      <c r="AB489" s="341">
        <v>4</v>
      </c>
      <c r="AC489" s="341">
        <v>16</v>
      </c>
      <c r="AD489" s="342">
        <v>28</v>
      </c>
      <c r="AE489" s="331"/>
      <c r="AF489" s="337"/>
      <c r="AG489" s="343"/>
      <c r="AH489" s="338"/>
      <c r="AI489" s="338"/>
      <c r="AJ489" s="341">
        <v>4</v>
      </c>
      <c r="AK489" s="341">
        <v>16</v>
      </c>
      <c r="AL489" s="342">
        <v>28</v>
      </c>
      <c r="AM489" s="337"/>
      <c r="AN489" s="343"/>
      <c r="AO489" s="338"/>
      <c r="AP489" s="338"/>
      <c r="AQ489" s="341">
        <v>4</v>
      </c>
      <c r="AR489" s="341">
        <v>16</v>
      </c>
      <c r="AS489" s="342">
        <v>28</v>
      </c>
    </row>
    <row r="490" spans="1:45" ht="15" customHeight="1">
      <c r="A490" s="336"/>
      <c r="B490" s="337">
        <v>3</v>
      </c>
      <c r="C490" s="338"/>
      <c r="D490" s="338"/>
      <c r="E490" s="338"/>
      <c r="F490" s="341">
        <v>5</v>
      </c>
      <c r="G490" s="341">
        <v>17</v>
      </c>
      <c r="H490" s="342">
        <v>29</v>
      </c>
      <c r="I490" s="337">
        <v>3</v>
      </c>
      <c r="J490" s="338"/>
      <c r="K490" s="338"/>
      <c r="L490" s="338"/>
      <c r="M490" s="341">
        <v>5</v>
      </c>
      <c r="N490" s="341">
        <v>17</v>
      </c>
      <c r="O490" s="342">
        <v>29</v>
      </c>
      <c r="P490" s="331"/>
      <c r="Q490" s="337">
        <v>3</v>
      </c>
      <c r="R490" s="338"/>
      <c r="S490" s="338"/>
      <c r="T490" s="338"/>
      <c r="U490" s="341">
        <v>5</v>
      </c>
      <c r="V490" s="341">
        <v>17</v>
      </c>
      <c r="W490" s="342">
        <v>29</v>
      </c>
      <c r="X490" s="337">
        <v>3</v>
      </c>
      <c r="Y490" s="338"/>
      <c r="Z490" s="338"/>
      <c r="AA490" s="338"/>
      <c r="AB490" s="341">
        <v>5</v>
      </c>
      <c r="AC490" s="341">
        <v>17</v>
      </c>
      <c r="AD490" s="342">
        <v>29</v>
      </c>
      <c r="AE490" s="331"/>
      <c r="AF490" s="337">
        <v>3</v>
      </c>
      <c r="AG490" s="338"/>
      <c r="AH490" s="338"/>
      <c r="AI490" s="338"/>
      <c r="AJ490" s="341">
        <v>5</v>
      </c>
      <c r="AK490" s="341">
        <v>17</v>
      </c>
      <c r="AL490" s="342">
        <v>29</v>
      </c>
      <c r="AM490" s="337">
        <v>3</v>
      </c>
      <c r="AN490" s="338"/>
      <c r="AO490" s="338"/>
      <c r="AP490" s="338"/>
      <c r="AQ490" s="341">
        <v>5</v>
      </c>
      <c r="AR490" s="341">
        <v>17</v>
      </c>
      <c r="AS490" s="342">
        <v>29</v>
      </c>
    </row>
    <row r="491" spans="1:45" ht="15" customHeight="1">
      <c r="A491" s="336"/>
      <c r="B491" s="337"/>
      <c r="C491" s="343"/>
      <c r="D491" s="338"/>
      <c r="E491" s="338"/>
      <c r="F491" s="341">
        <v>6</v>
      </c>
      <c r="G491" s="341">
        <v>18</v>
      </c>
      <c r="H491" s="342">
        <v>30</v>
      </c>
      <c r="I491" s="337"/>
      <c r="J491" s="343"/>
      <c r="K491" s="338"/>
      <c r="L491" s="338"/>
      <c r="M491" s="341">
        <v>6</v>
      </c>
      <c r="N491" s="341">
        <v>18</v>
      </c>
      <c r="O491" s="342">
        <v>30</v>
      </c>
      <c r="P491" s="331"/>
      <c r="Q491" s="337"/>
      <c r="R491" s="343"/>
      <c r="S491" s="338"/>
      <c r="T491" s="338"/>
      <c r="U491" s="341">
        <v>6</v>
      </c>
      <c r="V491" s="341">
        <v>18</v>
      </c>
      <c r="W491" s="342">
        <v>30</v>
      </c>
      <c r="X491" s="337"/>
      <c r="Y491" s="343"/>
      <c r="Z491" s="338"/>
      <c r="AA491" s="338"/>
      <c r="AB491" s="341">
        <v>6</v>
      </c>
      <c r="AC491" s="341">
        <v>18</v>
      </c>
      <c r="AD491" s="342">
        <v>30</v>
      </c>
      <c r="AE491" s="331"/>
      <c r="AF491" s="337"/>
      <c r="AG491" s="343"/>
      <c r="AH491" s="338"/>
      <c r="AI491" s="338"/>
      <c r="AJ491" s="341">
        <v>6</v>
      </c>
      <c r="AK491" s="341">
        <v>18</v>
      </c>
      <c r="AL491" s="342">
        <v>30</v>
      </c>
      <c r="AM491" s="337"/>
      <c r="AN491" s="343"/>
      <c r="AO491" s="338"/>
      <c r="AP491" s="338"/>
      <c r="AQ491" s="341">
        <v>6</v>
      </c>
      <c r="AR491" s="341">
        <v>18</v>
      </c>
      <c r="AS491" s="342">
        <v>30</v>
      </c>
    </row>
    <row r="492" spans="1:45" ht="15" customHeight="1">
      <c r="A492" s="336"/>
      <c r="B492" s="337">
        <v>4</v>
      </c>
      <c r="C492" s="338"/>
      <c r="D492" s="338"/>
      <c r="E492" s="338"/>
      <c r="F492" s="341">
        <v>7</v>
      </c>
      <c r="G492" s="341">
        <v>19</v>
      </c>
      <c r="H492" s="342">
        <v>31</v>
      </c>
      <c r="I492" s="337">
        <v>4</v>
      </c>
      <c r="J492" s="338"/>
      <c r="K492" s="338"/>
      <c r="L492" s="338"/>
      <c r="M492" s="341">
        <v>7</v>
      </c>
      <c r="N492" s="341">
        <v>19</v>
      </c>
      <c r="O492" s="342">
        <v>31</v>
      </c>
      <c r="P492" s="331"/>
      <c r="Q492" s="337">
        <v>4</v>
      </c>
      <c r="R492" s="338"/>
      <c r="S492" s="338"/>
      <c r="T492" s="338"/>
      <c r="U492" s="341">
        <v>7</v>
      </c>
      <c r="V492" s="341">
        <v>19</v>
      </c>
      <c r="W492" s="342">
        <v>31</v>
      </c>
      <c r="X492" s="337">
        <v>4</v>
      </c>
      <c r="Y492" s="338"/>
      <c r="Z492" s="338"/>
      <c r="AA492" s="338"/>
      <c r="AB492" s="341">
        <v>7</v>
      </c>
      <c r="AC492" s="341">
        <v>19</v>
      </c>
      <c r="AD492" s="342">
        <v>31</v>
      </c>
      <c r="AE492" s="331"/>
      <c r="AF492" s="337">
        <v>4</v>
      </c>
      <c r="AG492" s="338"/>
      <c r="AH492" s="338"/>
      <c r="AI492" s="338"/>
      <c r="AJ492" s="341">
        <v>7</v>
      </c>
      <c r="AK492" s="341">
        <v>19</v>
      </c>
      <c r="AL492" s="342">
        <v>31</v>
      </c>
      <c r="AM492" s="337">
        <v>4</v>
      </c>
      <c r="AN492" s="338"/>
      <c r="AO492" s="338"/>
      <c r="AP492" s="338"/>
      <c r="AQ492" s="341">
        <v>7</v>
      </c>
      <c r="AR492" s="341">
        <v>19</v>
      </c>
      <c r="AS492" s="342">
        <v>31</v>
      </c>
    </row>
    <row r="493" spans="1:45" ht="15" customHeight="1">
      <c r="A493" s="336"/>
      <c r="B493" s="337"/>
      <c r="C493" s="343"/>
      <c r="D493" s="338"/>
      <c r="E493" s="338"/>
      <c r="F493" s="341">
        <v>8</v>
      </c>
      <c r="G493" s="341">
        <v>20</v>
      </c>
      <c r="H493" s="342">
        <v>32</v>
      </c>
      <c r="I493" s="337"/>
      <c r="J493" s="343"/>
      <c r="K493" s="338"/>
      <c r="L493" s="338"/>
      <c r="M493" s="341">
        <v>8</v>
      </c>
      <c r="N493" s="341">
        <v>20</v>
      </c>
      <c r="O493" s="342">
        <v>32</v>
      </c>
      <c r="P493" s="331"/>
      <c r="Q493" s="337"/>
      <c r="R493" s="343"/>
      <c r="S493" s="338"/>
      <c r="T493" s="338"/>
      <c r="U493" s="341">
        <v>8</v>
      </c>
      <c r="V493" s="341">
        <v>20</v>
      </c>
      <c r="W493" s="342">
        <v>32</v>
      </c>
      <c r="X493" s="337"/>
      <c r="Y493" s="343"/>
      <c r="Z493" s="338"/>
      <c r="AA493" s="338"/>
      <c r="AB493" s="341">
        <v>8</v>
      </c>
      <c r="AC493" s="341">
        <v>20</v>
      </c>
      <c r="AD493" s="342">
        <v>32</v>
      </c>
      <c r="AE493" s="331"/>
      <c r="AF493" s="337"/>
      <c r="AG493" s="343"/>
      <c r="AH493" s="338"/>
      <c r="AI493" s="338"/>
      <c r="AJ493" s="341">
        <v>8</v>
      </c>
      <c r="AK493" s="341">
        <v>20</v>
      </c>
      <c r="AL493" s="342">
        <v>32</v>
      </c>
      <c r="AM493" s="337"/>
      <c r="AN493" s="343"/>
      <c r="AO493" s="338"/>
      <c r="AP493" s="338"/>
      <c r="AQ493" s="341">
        <v>8</v>
      </c>
      <c r="AR493" s="341">
        <v>20</v>
      </c>
      <c r="AS493" s="342">
        <v>32</v>
      </c>
    </row>
    <row r="494" spans="1:45" ht="15" customHeight="1">
      <c r="A494" s="336"/>
      <c r="B494" s="337">
        <v>5</v>
      </c>
      <c r="C494" s="338"/>
      <c r="D494" s="338"/>
      <c r="E494" s="338"/>
      <c r="F494" s="341">
        <v>9</v>
      </c>
      <c r="G494" s="341">
        <v>21</v>
      </c>
      <c r="H494" s="342">
        <v>33</v>
      </c>
      <c r="I494" s="337">
        <v>5</v>
      </c>
      <c r="J494" s="338"/>
      <c r="K494" s="338"/>
      <c r="L494" s="338"/>
      <c r="M494" s="341">
        <v>9</v>
      </c>
      <c r="N494" s="341">
        <v>21</v>
      </c>
      <c r="O494" s="342">
        <v>33</v>
      </c>
      <c r="P494" s="331"/>
      <c r="Q494" s="337">
        <v>5</v>
      </c>
      <c r="R494" s="338"/>
      <c r="S494" s="338"/>
      <c r="T494" s="338"/>
      <c r="U494" s="341">
        <v>9</v>
      </c>
      <c r="V494" s="341">
        <v>21</v>
      </c>
      <c r="W494" s="342">
        <v>33</v>
      </c>
      <c r="X494" s="337">
        <v>5</v>
      </c>
      <c r="Y494" s="338"/>
      <c r="Z494" s="338"/>
      <c r="AA494" s="338"/>
      <c r="AB494" s="341">
        <v>9</v>
      </c>
      <c r="AC494" s="341">
        <v>21</v>
      </c>
      <c r="AD494" s="342">
        <v>33</v>
      </c>
      <c r="AE494" s="331"/>
      <c r="AF494" s="337">
        <v>5</v>
      </c>
      <c r="AG494" s="338"/>
      <c r="AH494" s="338"/>
      <c r="AI494" s="338"/>
      <c r="AJ494" s="341">
        <v>9</v>
      </c>
      <c r="AK494" s="341">
        <v>21</v>
      </c>
      <c r="AL494" s="342">
        <v>33</v>
      </c>
      <c r="AM494" s="337">
        <v>5</v>
      </c>
      <c r="AN494" s="338"/>
      <c r="AO494" s="338"/>
      <c r="AP494" s="338"/>
      <c r="AQ494" s="341">
        <v>9</v>
      </c>
      <c r="AR494" s="341">
        <v>21</v>
      </c>
      <c r="AS494" s="342">
        <v>33</v>
      </c>
    </row>
    <row r="495" spans="1:45" ht="15" customHeight="1">
      <c r="A495" s="336"/>
      <c r="B495" s="337"/>
      <c r="C495" s="343"/>
      <c r="D495" s="338"/>
      <c r="E495" s="338"/>
      <c r="F495" s="341">
        <v>10</v>
      </c>
      <c r="G495" s="341">
        <v>22</v>
      </c>
      <c r="H495" s="342">
        <v>34</v>
      </c>
      <c r="I495" s="337"/>
      <c r="J495" s="343"/>
      <c r="K495" s="338"/>
      <c r="L495" s="338"/>
      <c r="M495" s="341">
        <v>10</v>
      </c>
      <c r="N495" s="341">
        <v>22</v>
      </c>
      <c r="O495" s="342">
        <v>34</v>
      </c>
      <c r="P495" s="331"/>
      <c r="Q495" s="337"/>
      <c r="R495" s="343"/>
      <c r="S495" s="338"/>
      <c r="T495" s="338"/>
      <c r="U495" s="341">
        <v>10</v>
      </c>
      <c r="V495" s="341">
        <v>22</v>
      </c>
      <c r="W495" s="342">
        <v>34</v>
      </c>
      <c r="X495" s="337"/>
      <c r="Y495" s="343"/>
      <c r="Z495" s="338"/>
      <c r="AA495" s="338"/>
      <c r="AB495" s="341">
        <v>10</v>
      </c>
      <c r="AC495" s="341">
        <v>22</v>
      </c>
      <c r="AD495" s="342">
        <v>34</v>
      </c>
      <c r="AE495" s="331"/>
      <c r="AF495" s="337"/>
      <c r="AG495" s="343"/>
      <c r="AH495" s="338"/>
      <c r="AI495" s="338"/>
      <c r="AJ495" s="341">
        <v>10</v>
      </c>
      <c r="AK495" s="341">
        <v>22</v>
      </c>
      <c r="AL495" s="342">
        <v>34</v>
      </c>
      <c r="AM495" s="337"/>
      <c r="AN495" s="343"/>
      <c r="AO495" s="338"/>
      <c r="AP495" s="338"/>
      <c r="AQ495" s="341">
        <v>10</v>
      </c>
      <c r="AR495" s="341">
        <v>22</v>
      </c>
      <c r="AS495" s="342">
        <v>34</v>
      </c>
    </row>
    <row r="496" spans="1:45" ht="15" customHeight="1">
      <c r="A496" s="336"/>
      <c r="B496" s="337">
        <v>6</v>
      </c>
      <c r="C496" s="338"/>
      <c r="D496" s="338"/>
      <c r="E496" s="338"/>
      <c r="F496" s="341">
        <v>11</v>
      </c>
      <c r="G496" s="341">
        <v>23</v>
      </c>
      <c r="H496" s="342">
        <v>35</v>
      </c>
      <c r="I496" s="337">
        <v>6</v>
      </c>
      <c r="J496" s="338"/>
      <c r="K496" s="338"/>
      <c r="L496" s="338"/>
      <c r="M496" s="341">
        <v>11</v>
      </c>
      <c r="N496" s="341">
        <v>23</v>
      </c>
      <c r="O496" s="342">
        <v>35</v>
      </c>
      <c r="P496" s="331"/>
      <c r="Q496" s="337">
        <v>6</v>
      </c>
      <c r="R496" s="338"/>
      <c r="S496" s="338"/>
      <c r="T496" s="338"/>
      <c r="U496" s="341">
        <v>11</v>
      </c>
      <c r="V496" s="341">
        <v>23</v>
      </c>
      <c r="W496" s="342">
        <v>35</v>
      </c>
      <c r="X496" s="337">
        <v>6</v>
      </c>
      <c r="Y496" s="338"/>
      <c r="Z496" s="338"/>
      <c r="AA496" s="338"/>
      <c r="AB496" s="341">
        <v>11</v>
      </c>
      <c r="AC496" s="341">
        <v>23</v>
      </c>
      <c r="AD496" s="342">
        <v>35</v>
      </c>
      <c r="AE496" s="331"/>
      <c r="AF496" s="337">
        <v>6</v>
      </c>
      <c r="AG496" s="338"/>
      <c r="AH496" s="338"/>
      <c r="AI496" s="338"/>
      <c r="AJ496" s="341">
        <v>11</v>
      </c>
      <c r="AK496" s="341">
        <v>23</v>
      </c>
      <c r="AL496" s="342">
        <v>35</v>
      </c>
      <c r="AM496" s="337">
        <v>6</v>
      </c>
      <c r="AN496" s="338"/>
      <c r="AO496" s="338"/>
      <c r="AP496" s="338"/>
      <c r="AQ496" s="341">
        <v>11</v>
      </c>
      <c r="AR496" s="341">
        <v>23</v>
      </c>
      <c r="AS496" s="342">
        <v>35</v>
      </c>
    </row>
    <row r="497" spans="1:45" ht="15" customHeight="1">
      <c r="A497" s="336"/>
      <c r="B497" s="337"/>
      <c r="C497" s="343"/>
      <c r="D497" s="338"/>
      <c r="E497" s="338"/>
      <c r="F497" s="344">
        <v>12</v>
      </c>
      <c r="G497" s="344">
        <v>24</v>
      </c>
      <c r="H497" s="345">
        <v>36</v>
      </c>
      <c r="I497" s="337"/>
      <c r="J497" s="343"/>
      <c r="K497" s="338"/>
      <c r="L497" s="338"/>
      <c r="M497" s="344">
        <v>12</v>
      </c>
      <c r="N497" s="344">
        <v>24</v>
      </c>
      <c r="O497" s="345">
        <v>36</v>
      </c>
      <c r="P497" s="331"/>
      <c r="Q497" s="337"/>
      <c r="R497" s="343"/>
      <c r="S497" s="338"/>
      <c r="T497" s="338"/>
      <c r="U497" s="344">
        <v>12</v>
      </c>
      <c r="V497" s="344">
        <v>24</v>
      </c>
      <c r="W497" s="345">
        <v>36</v>
      </c>
      <c r="X497" s="337"/>
      <c r="Y497" s="343"/>
      <c r="Z497" s="338"/>
      <c r="AA497" s="338"/>
      <c r="AB497" s="344">
        <v>12</v>
      </c>
      <c r="AC497" s="344">
        <v>24</v>
      </c>
      <c r="AD497" s="345">
        <v>36</v>
      </c>
      <c r="AE497" s="331"/>
      <c r="AF497" s="337"/>
      <c r="AG497" s="343"/>
      <c r="AH497" s="338"/>
      <c r="AI497" s="338"/>
      <c r="AJ497" s="344">
        <v>12</v>
      </c>
      <c r="AK497" s="344">
        <v>24</v>
      </c>
      <c r="AL497" s="345">
        <v>36</v>
      </c>
      <c r="AM497" s="337"/>
      <c r="AN497" s="343"/>
      <c r="AO497" s="338"/>
      <c r="AP497" s="338"/>
      <c r="AQ497" s="344">
        <v>12</v>
      </c>
      <c r="AR497" s="344">
        <v>24</v>
      </c>
      <c r="AS497" s="345">
        <v>36</v>
      </c>
    </row>
    <row r="498" spans="1:45" ht="22.5" customHeight="1">
      <c r="A498" s="331"/>
      <c r="B498" s="346" t="s">
        <v>90</v>
      </c>
      <c r="C498" s="346"/>
      <c r="D498" s="347" t="s">
        <v>91</v>
      </c>
      <c r="E498" s="347"/>
      <c r="F498" s="348"/>
      <c r="G498" s="348"/>
      <c r="H498" s="348"/>
      <c r="I498" s="346" t="s">
        <v>90</v>
      </c>
      <c r="J498" s="346"/>
      <c r="K498" s="347" t="s">
        <v>91</v>
      </c>
      <c r="L498" s="347"/>
      <c r="M498" s="348"/>
      <c r="N498" s="348"/>
      <c r="O498" s="348"/>
      <c r="P498" s="349"/>
      <c r="Q498" s="346" t="s">
        <v>90</v>
      </c>
      <c r="R498" s="346"/>
      <c r="S498" s="347" t="s">
        <v>91</v>
      </c>
      <c r="T498" s="347"/>
      <c r="U498" s="348"/>
      <c r="V498" s="348"/>
      <c r="W498" s="348"/>
      <c r="X498" s="346" t="s">
        <v>90</v>
      </c>
      <c r="Y498" s="346"/>
      <c r="Z498" s="347" t="s">
        <v>91</v>
      </c>
      <c r="AA498" s="347"/>
      <c r="AB498" s="348"/>
      <c r="AC498" s="348"/>
      <c r="AD498" s="348"/>
      <c r="AE498" s="349"/>
      <c r="AF498" s="346" t="s">
        <v>90</v>
      </c>
      <c r="AG498" s="346"/>
      <c r="AH498" s="347" t="s">
        <v>91</v>
      </c>
      <c r="AI498" s="347"/>
      <c r="AJ498" s="348"/>
      <c r="AK498" s="348"/>
      <c r="AL498" s="348"/>
      <c r="AM498" s="346" t="s">
        <v>90</v>
      </c>
      <c r="AN498" s="346"/>
      <c r="AO498" s="347" t="s">
        <v>91</v>
      </c>
      <c r="AP498" s="347"/>
      <c r="AQ498" s="350"/>
      <c r="AR498" s="350"/>
      <c r="AS498" s="350"/>
    </row>
    <row r="499" spans="1:45" ht="7.5" customHeight="1">
      <c r="A499" s="331"/>
      <c r="B499" s="331"/>
      <c r="C499" s="331"/>
      <c r="D499" s="331"/>
      <c r="E499" s="331"/>
      <c r="F499" s="331"/>
      <c r="G499" s="331"/>
      <c r="H499" s="331"/>
      <c r="I499" s="331"/>
      <c r="J499" s="331"/>
      <c r="K499" s="331"/>
      <c r="L499" s="331"/>
      <c r="M499" s="331"/>
      <c r="N499" s="331"/>
      <c r="O499" s="331"/>
      <c r="P499" s="331"/>
      <c r="Q499" s="331"/>
      <c r="R499" s="331"/>
      <c r="S499" s="331"/>
      <c r="T499" s="331"/>
      <c r="U499" s="331"/>
      <c r="V499" s="331"/>
      <c r="W499" s="331"/>
      <c r="X499" s="331"/>
      <c r="Y499" s="331"/>
      <c r="Z499" s="331"/>
      <c r="AA499" s="331"/>
      <c r="AB499" s="331"/>
      <c r="AC499" s="331"/>
      <c r="AD499" s="331"/>
      <c r="AE499" s="331"/>
      <c r="AF499" s="331"/>
      <c r="AG499" s="331"/>
      <c r="AH499" s="331"/>
      <c r="AI499" s="331"/>
      <c r="AJ499" s="331"/>
      <c r="AK499" s="331"/>
      <c r="AL499" s="331"/>
      <c r="AM499" s="331"/>
      <c r="AN499" s="331"/>
      <c r="AO499" s="331"/>
      <c r="AP499" s="331"/>
      <c r="AQ499" s="331"/>
      <c r="AR499" s="331"/>
      <c r="AS499" s="331"/>
    </row>
    <row r="500" spans="1:45" ht="15" customHeight="1">
      <c r="A500" s="351" t="s">
        <v>139</v>
      </c>
      <c r="B500" s="352"/>
      <c r="C500" s="352"/>
      <c r="D500" s="352"/>
      <c r="E500" s="352"/>
      <c r="F500" s="353" t="s">
        <v>96</v>
      </c>
      <c r="G500" s="353"/>
      <c r="H500" s="353" t="s">
        <v>48</v>
      </c>
      <c r="I500" s="353" t="s">
        <v>97</v>
      </c>
      <c r="J500" s="353"/>
      <c r="K500" s="321"/>
      <c r="L500" s="354" t="s">
        <v>140</v>
      </c>
      <c r="M500" s="354"/>
      <c r="N500" s="354"/>
      <c r="O500" s="354"/>
      <c r="P500" s="354"/>
      <c r="Q500" s="355"/>
      <c r="R500" s="355"/>
      <c r="S500" s="355"/>
      <c r="T500" s="355"/>
      <c r="U500" s="355"/>
      <c r="V500" s="355"/>
      <c r="W500" s="355"/>
      <c r="X500" s="355"/>
      <c r="Y500" s="355"/>
      <c r="Z500" s="355"/>
      <c r="AA500" s="355"/>
      <c r="AB500" s="355"/>
      <c r="AC500" s="355"/>
      <c r="AD500" s="355"/>
      <c r="AE500" s="355"/>
      <c r="AF500" s="355"/>
      <c r="AG500" s="355"/>
      <c r="AH500" s="355"/>
      <c r="AI500" s="355"/>
      <c r="AJ500" s="355"/>
      <c r="AK500" s="355"/>
      <c r="AL500" s="355"/>
      <c r="AM500" s="355"/>
      <c r="AN500" s="355"/>
      <c r="AO500" s="326" t="s">
        <v>48</v>
      </c>
      <c r="AP500" s="326"/>
      <c r="AQ500" s="326"/>
      <c r="AR500" s="326"/>
      <c r="AS500" s="326"/>
    </row>
    <row r="501" spans="1:45" ht="16.5" customHeight="1">
      <c r="A501" s="352"/>
      <c r="B501" s="357" t="s">
        <v>141</v>
      </c>
      <c r="C501" s="357"/>
      <c r="D501" s="357"/>
      <c r="E501" s="357"/>
      <c r="F501" s="358"/>
      <c r="G501" s="358"/>
      <c r="H501" s="359" t="s">
        <v>48</v>
      </c>
      <c r="I501" s="358"/>
      <c r="J501" s="358"/>
      <c r="K501" s="360"/>
      <c r="L501" s="354"/>
      <c r="M501" s="354"/>
      <c r="N501" s="354"/>
      <c r="O501" s="354"/>
      <c r="P501" s="354"/>
      <c r="Q501" s="355"/>
      <c r="R501" s="355"/>
      <c r="S501" s="355"/>
      <c r="T501" s="355"/>
      <c r="U501" s="355"/>
      <c r="V501" s="355"/>
      <c r="W501" s="355"/>
      <c r="X501" s="355"/>
      <c r="Y501" s="355"/>
      <c r="Z501" s="355"/>
      <c r="AA501" s="355"/>
      <c r="AB501" s="355"/>
      <c r="AC501" s="355"/>
      <c r="AD501" s="355"/>
      <c r="AE501" s="355"/>
      <c r="AF501" s="355"/>
      <c r="AG501" s="355"/>
      <c r="AH501" s="355"/>
      <c r="AI501" s="355"/>
      <c r="AJ501" s="355"/>
      <c r="AK501" s="355"/>
      <c r="AL501" s="355"/>
      <c r="AM501" s="355"/>
      <c r="AN501" s="355"/>
      <c r="AO501" s="326"/>
      <c r="AP501" s="326"/>
      <c r="AQ501" s="326"/>
      <c r="AR501" s="326"/>
      <c r="AS501" s="326"/>
    </row>
    <row r="502" spans="1:45" ht="15.75" customHeight="1">
      <c r="A502" s="352"/>
      <c r="B502" s="357" t="s">
        <v>142</v>
      </c>
      <c r="C502" s="357"/>
      <c r="D502" s="357"/>
      <c r="E502" s="357"/>
      <c r="F502" s="358"/>
      <c r="G502" s="358"/>
      <c r="H502" s="359" t="s">
        <v>48</v>
      </c>
      <c r="I502" s="358"/>
      <c r="J502" s="358"/>
      <c r="K502" s="360"/>
      <c r="L502" s="361" t="s">
        <v>143</v>
      </c>
      <c r="M502" s="361"/>
      <c r="N502" s="361"/>
      <c r="O502" s="361"/>
      <c r="P502" s="361"/>
      <c r="Q502" s="361"/>
      <c r="R502" s="361"/>
      <c r="S502" s="361"/>
      <c r="T502" s="361"/>
      <c r="U502" s="361"/>
      <c r="V502" s="361"/>
      <c r="W502" s="361" t="s">
        <v>144</v>
      </c>
      <c r="X502" s="361"/>
      <c r="Y502" s="361"/>
      <c r="Z502" s="361"/>
      <c r="AA502" s="361"/>
      <c r="AB502" s="361"/>
      <c r="AC502" s="361"/>
      <c r="AD502" s="361"/>
      <c r="AE502" s="361"/>
      <c r="AF502" s="361"/>
      <c r="AG502" s="361"/>
      <c r="AH502" s="362"/>
      <c r="AI502" s="361" t="s">
        <v>145</v>
      </c>
      <c r="AJ502" s="361"/>
      <c r="AK502" s="361"/>
      <c r="AL502" s="361"/>
      <c r="AM502" s="361"/>
      <c r="AN502" s="361"/>
      <c r="AO502" s="361"/>
      <c r="AP502" s="361"/>
      <c r="AQ502" s="361"/>
      <c r="AR502" s="361"/>
      <c r="AS502" s="361"/>
    </row>
    <row r="503" spans="1:45" ht="15.75" customHeight="1">
      <c r="A503" s="352"/>
      <c r="B503" s="357" t="s">
        <v>146</v>
      </c>
      <c r="C503" s="357"/>
      <c r="D503" s="357"/>
      <c r="E503" s="357"/>
      <c r="F503" s="363"/>
      <c r="G503" s="363"/>
      <c r="H503" s="364" t="s">
        <v>48</v>
      </c>
      <c r="I503" s="363"/>
      <c r="J503" s="363"/>
      <c r="K503" s="321"/>
      <c r="L503" s="365"/>
      <c r="M503" s="365"/>
      <c r="N503" s="365"/>
      <c r="O503" s="365"/>
      <c r="P503" s="365"/>
      <c r="Q503" s="365"/>
      <c r="R503" s="365"/>
      <c r="S503" s="365"/>
      <c r="T503" s="365"/>
      <c r="U503" s="365"/>
      <c r="V503" s="365"/>
      <c r="W503" s="365"/>
      <c r="X503" s="365"/>
      <c r="Y503" s="365"/>
      <c r="Z503" s="365"/>
      <c r="AA503" s="365"/>
      <c r="AB503" s="365"/>
      <c r="AC503" s="365"/>
      <c r="AD503" s="365"/>
      <c r="AE503" s="365"/>
      <c r="AF503" s="365"/>
      <c r="AG503" s="365"/>
      <c r="AH503" s="366"/>
      <c r="AI503" s="365"/>
      <c r="AJ503" s="365"/>
      <c r="AK503" s="365"/>
      <c r="AL503" s="365"/>
      <c r="AM503" s="365"/>
      <c r="AN503" s="365"/>
      <c r="AO503" s="365"/>
      <c r="AP503" s="365"/>
      <c r="AQ503" s="365"/>
      <c r="AR503" s="365"/>
      <c r="AS503" s="365"/>
    </row>
    <row r="504" spans="1:45" ht="15.75" customHeight="1">
      <c r="A504" s="357" t="s">
        <v>40</v>
      </c>
      <c r="B504" s="357"/>
      <c r="C504" s="357"/>
      <c r="D504" s="357"/>
      <c r="E504" s="357"/>
      <c r="F504" s="358"/>
      <c r="G504" s="358"/>
      <c r="H504" s="359" t="s">
        <v>48</v>
      </c>
      <c r="I504" s="358"/>
      <c r="J504" s="358"/>
      <c r="K504" s="321"/>
      <c r="L504" s="365"/>
      <c r="M504" s="365"/>
      <c r="N504" s="365"/>
      <c r="O504" s="365"/>
      <c r="P504" s="365"/>
      <c r="Q504" s="365"/>
      <c r="R504" s="365"/>
      <c r="S504" s="365"/>
      <c r="T504" s="365"/>
      <c r="U504" s="365"/>
      <c r="V504" s="365"/>
      <c r="W504" s="365"/>
      <c r="X504" s="365"/>
      <c r="Y504" s="365"/>
      <c r="Z504" s="365"/>
      <c r="AA504" s="365"/>
      <c r="AB504" s="365"/>
      <c r="AC504" s="365"/>
      <c r="AD504" s="365"/>
      <c r="AE504" s="365"/>
      <c r="AF504" s="365"/>
      <c r="AG504" s="365"/>
      <c r="AH504" s="366"/>
      <c r="AI504" s="365"/>
      <c r="AJ504" s="365"/>
      <c r="AK504" s="365"/>
      <c r="AL504" s="365"/>
      <c r="AM504" s="365"/>
      <c r="AN504" s="365"/>
      <c r="AO504" s="365"/>
      <c r="AP504" s="365"/>
      <c r="AQ504" s="365"/>
      <c r="AR504" s="365"/>
      <c r="AS504" s="365"/>
    </row>
    <row r="505" spans="1:45" ht="15.75" customHeight="1">
      <c r="A505" s="315" t="s">
        <v>132</v>
      </c>
      <c r="B505" s="316"/>
      <c r="C505" s="317"/>
      <c r="D505" s="318" t="str">
        <f>'(7) vstupní data'!$H$24</f>
        <v>Český pohár          25.- 26.2014         starší žákyně</v>
      </c>
      <c r="E505" s="319"/>
      <c r="F505" s="319"/>
      <c r="G505" s="319"/>
      <c r="H505" s="319"/>
      <c r="I505" s="319"/>
      <c r="J505" s="319"/>
      <c r="K505" s="319"/>
      <c r="L505" s="319"/>
      <c r="M505" s="319"/>
      <c r="N505" s="319"/>
      <c r="O505" s="319"/>
      <c r="P505" s="319"/>
      <c r="Q505" s="319"/>
      <c r="R505" s="319"/>
      <c r="S505" s="319"/>
      <c r="T505" s="319"/>
      <c r="U505" s="319"/>
      <c r="V505" s="319"/>
      <c r="W505" s="319"/>
      <c r="X505" s="319"/>
      <c r="Y505" s="319"/>
      <c r="Z505" s="319"/>
      <c r="AA505" s="319"/>
      <c r="AB505" s="319"/>
      <c r="AC505" s="319"/>
      <c r="AD505" s="319"/>
      <c r="AE505" s="319"/>
      <c r="AF505" s="320"/>
      <c r="AG505" s="321"/>
      <c r="AH505" s="321"/>
      <c r="AI505" s="321"/>
      <c r="AJ505" s="321"/>
      <c r="AK505" s="321"/>
      <c r="AL505" s="318" t="s">
        <v>133</v>
      </c>
      <c r="AM505" s="318"/>
      <c r="AN505" s="322" t="str">
        <f>'(7) vstupní data'!$B$11</f>
        <v>3.skupina</v>
      </c>
      <c r="AO505" s="322"/>
      <c r="AP505" s="322"/>
      <c r="AQ505" s="322"/>
      <c r="AR505" s="322"/>
      <c r="AS505" s="322"/>
    </row>
    <row r="506" spans="1:45" ht="16.5" customHeight="1">
      <c r="A506" s="315" t="s">
        <v>134</v>
      </c>
      <c r="B506" s="316"/>
      <c r="C506" s="317"/>
      <c r="D506" s="318" t="str">
        <f>CONCATENATE('(7) vstupní data'!$B$1,", ",'(7) vstupní data'!$B$3)</f>
        <v>TJ Orion Praha, ZŠ Mráčkova 3090 Praha 12</v>
      </c>
      <c r="E506" s="319"/>
      <c r="F506" s="319"/>
      <c r="G506" s="319"/>
      <c r="H506" s="319"/>
      <c r="I506" s="319"/>
      <c r="J506" s="319"/>
      <c r="K506" s="319"/>
      <c r="L506" s="319"/>
      <c r="M506" s="319"/>
      <c r="N506" s="319"/>
      <c r="O506" s="319"/>
      <c r="P506" s="319"/>
      <c r="Q506" s="319"/>
      <c r="R506" s="319"/>
      <c r="S506" s="319"/>
      <c r="T506" s="319"/>
      <c r="U506" s="319"/>
      <c r="V506" s="319"/>
      <c r="W506" s="319"/>
      <c r="X506" s="319"/>
      <c r="Y506" s="319"/>
      <c r="Z506" s="319"/>
      <c r="AA506" s="319"/>
      <c r="AB506" s="319"/>
      <c r="AC506" s="319"/>
      <c r="AD506" s="319"/>
      <c r="AE506" s="319"/>
      <c r="AF506" s="320"/>
      <c r="AG506" s="321"/>
      <c r="AH506" s="321"/>
      <c r="AI506" s="321"/>
      <c r="AJ506" s="321"/>
      <c r="AK506" s="321"/>
      <c r="AL506" s="321"/>
      <c r="AM506" s="321"/>
      <c r="AN506" s="321"/>
      <c r="AO506" s="321"/>
      <c r="AP506" s="321"/>
      <c r="AQ506" s="321"/>
      <c r="AR506" s="321"/>
      <c r="AS506" s="321"/>
    </row>
    <row r="507" spans="1:45" ht="15.75" customHeight="1">
      <c r="A507" s="323"/>
      <c r="B507" s="323"/>
      <c r="C507" s="324"/>
      <c r="D507" s="324"/>
      <c r="E507" s="324"/>
      <c r="F507" s="324"/>
      <c r="G507" s="324"/>
      <c r="H507" s="324"/>
      <c r="I507" s="324"/>
      <c r="J507" s="324"/>
      <c r="K507" s="324"/>
      <c r="L507" s="324"/>
      <c r="M507" s="324"/>
      <c r="N507" s="324"/>
      <c r="O507" s="324"/>
      <c r="P507" s="324"/>
      <c r="Q507" s="324"/>
      <c r="R507" s="324"/>
      <c r="S507" s="324"/>
      <c r="T507" s="324"/>
      <c r="U507" s="324"/>
      <c r="V507" s="324"/>
      <c r="W507" s="324"/>
      <c r="X507" s="324"/>
      <c r="Y507" s="324"/>
      <c r="Z507" s="324"/>
      <c r="AA507" s="324"/>
      <c r="AB507" s="324"/>
      <c r="AC507" s="324"/>
      <c r="AD507" s="324"/>
      <c r="AE507" s="324"/>
      <c r="AF507" s="321"/>
      <c r="AG507" s="321"/>
      <c r="AH507" s="321"/>
      <c r="AI507" s="321"/>
      <c r="AJ507" s="321"/>
      <c r="AK507" s="321"/>
      <c r="AL507" s="321"/>
      <c r="AM507" s="321"/>
      <c r="AN507" s="325" t="s">
        <v>135</v>
      </c>
      <c r="AO507" s="325"/>
      <c r="AP507" s="325"/>
      <c r="AQ507" s="325"/>
      <c r="AR507" s="326">
        <v>19</v>
      </c>
      <c r="AS507" s="326"/>
    </row>
    <row r="508" spans="1:45" ht="16.5" customHeight="1">
      <c r="A508" s="327" t="s">
        <v>136</v>
      </c>
      <c r="B508" s="327"/>
      <c r="C508" s="327"/>
      <c r="D508" s="327"/>
      <c r="E508" s="327"/>
      <c r="F508" s="328" t="s">
        <v>137</v>
      </c>
      <c r="G508" s="328"/>
      <c r="H508" s="329" t="str">
        <f>VLOOKUP(AR507,'(7) vstupní data'!$H$2:$P$29,2,0)</f>
        <v>SK TO Duchcov</v>
      </c>
      <c r="I508" s="329"/>
      <c r="J508" s="329"/>
      <c r="K508" s="329"/>
      <c r="L508" s="329"/>
      <c r="M508" s="329"/>
      <c r="N508" s="329"/>
      <c r="O508" s="329"/>
      <c r="P508" s="329"/>
      <c r="Q508" s="329"/>
      <c r="R508" s="329"/>
      <c r="S508" s="329"/>
      <c r="T508" s="329"/>
      <c r="U508" s="329"/>
      <c r="V508" s="329"/>
      <c r="W508" s="330" t="s">
        <v>138</v>
      </c>
      <c r="X508" s="330"/>
      <c r="Y508" s="329" t="str">
        <f>VLOOKUP(AR507,'(7) vstupní data'!$H$2:$P$29,6,0)</f>
        <v>VK České Budějovice</v>
      </c>
      <c r="Z508" s="329"/>
      <c r="AA508" s="329"/>
      <c r="AB508" s="329"/>
      <c r="AC508" s="329"/>
      <c r="AD508" s="329"/>
      <c r="AE508" s="329"/>
      <c r="AF508" s="329"/>
      <c r="AG508" s="329"/>
      <c r="AH508" s="329"/>
      <c r="AI508" s="329"/>
      <c r="AJ508" s="329"/>
      <c r="AK508" s="329"/>
      <c r="AL508" s="329"/>
      <c r="AM508" s="329"/>
      <c r="AN508" s="325"/>
      <c r="AO508" s="325"/>
      <c r="AP508" s="325"/>
      <c r="AQ508" s="325"/>
      <c r="AR508" s="326"/>
      <c r="AS508" s="326"/>
    </row>
    <row r="509" spans="1:45" ht="7.5" customHeight="1">
      <c r="A509" s="331"/>
      <c r="B509" s="331"/>
      <c r="C509" s="331"/>
      <c r="D509" s="331"/>
      <c r="E509" s="331"/>
      <c r="F509" s="331"/>
      <c r="G509" s="331"/>
      <c r="H509" s="331"/>
      <c r="I509" s="331"/>
      <c r="J509" s="331"/>
      <c r="K509" s="331"/>
      <c r="L509" s="331"/>
      <c r="M509" s="331"/>
      <c r="N509" s="331"/>
      <c r="O509" s="331"/>
      <c r="P509" s="331"/>
      <c r="Q509" s="331"/>
      <c r="R509" s="331"/>
      <c r="S509" s="331"/>
      <c r="T509" s="331"/>
      <c r="U509" s="331"/>
      <c r="V509" s="331"/>
      <c r="W509" s="331"/>
      <c r="X509" s="331"/>
      <c r="Y509" s="331"/>
      <c r="Z509" s="331"/>
      <c r="AA509" s="331"/>
      <c r="AB509" s="331"/>
      <c r="AC509" s="331"/>
      <c r="AD509" s="331"/>
      <c r="AE509" s="331"/>
      <c r="AF509" s="331"/>
      <c r="AG509" s="331"/>
      <c r="AH509" s="331"/>
      <c r="AI509" s="331"/>
      <c r="AJ509" s="331"/>
      <c r="AK509" s="331"/>
      <c r="AL509" s="331"/>
      <c r="AM509" s="331"/>
      <c r="AN509" s="331"/>
      <c r="AO509" s="331"/>
      <c r="AP509" s="331"/>
      <c r="AQ509" s="331"/>
      <c r="AR509" s="331"/>
      <c r="AS509" s="331"/>
    </row>
    <row r="510" spans="1:45" ht="15.75" customHeight="1">
      <c r="A510" s="331"/>
      <c r="B510" s="332" t="s">
        <v>79</v>
      </c>
      <c r="C510" s="332"/>
      <c r="D510" s="332"/>
      <c r="E510" s="332"/>
      <c r="F510" s="332"/>
      <c r="G510" s="332"/>
      <c r="H510" s="332"/>
      <c r="I510" s="332"/>
      <c r="J510" s="332"/>
      <c r="K510" s="332"/>
      <c r="L510" s="332"/>
      <c r="M510" s="332"/>
      <c r="N510" s="332"/>
      <c r="O510" s="332"/>
      <c r="P510" s="331"/>
      <c r="Q510" s="332" t="s">
        <v>80</v>
      </c>
      <c r="R510" s="332"/>
      <c r="S510" s="332"/>
      <c r="T510" s="332"/>
      <c r="U510" s="332"/>
      <c r="V510" s="332"/>
      <c r="W510" s="332"/>
      <c r="X510" s="332"/>
      <c r="Y510" s="332"/>
      <c r="Z510" s="332"/>
      <c r="AA510" s="332"/>
      <c r="AB510" s="332"/>
      <c r="AC510" s="332"/>
      <c r="AD510" s="332"/>
      <c r="AE510" s="331"/>
      <c r="AF510" s="332" t="s">
        <v>81</v>
      </c>
      <c r="AG510" s="332"/>
      <c r="AH510" s="332"/>
      <c r="AI510" s="332"/>
      <c r="AJ510" s="332"/>
      <c r="AK510" s="332"/>
      <c r="AL510" s="332"/>
      <c r="AM510" s="332"/>
      <c r="AN510" s="332"/>
      <c r="AO510" s="332"/>
      <c r="AP510" s="332"/>
      <c r="AQ510" s="332"/>
      <c r="AR510" s="332"/>
      <c r="AS510" s="332"/>
    </row>
    <row r="511" spans="1:45" ht="15" customHeight="1">
      <c r="A511" s="333"/>
      <c r="B511" s="334" t="s">
        <v>84</v>
      </c>
      <c r="C511" s="334"/>
      <c r="D511" s="334"/>
      <c r="E511" s="334"/>
      <c r="F511" s="334"/>
      <c r="G511" s="334"/>
      <c r="H511" s="334"/>
      <c r="I511" s="334" t="s">
        <v>85</v>
      </c>
      <c r="J511" s="334"/>
      <c r="K511" s="334"/>
      <c r="L511" s="334"/>
      <c r="M511" s="334"/>
      <c r="N511" s="334"/>
      <c r="O511" s="334"/>
      <c r="P511" s="331"/>
      <c r="Q511" s="334" t="s">
        <v>84</v>
      </c>
      <c r="R511" s="334"/>
      <c r="S511" s="334"/>
      <c r="T511" s="334"/>
      <c r="U511" s="334"/>
      <c r="V511" s="334"/>
      <c r="W511" s="334"/>
      <c r="X511" s="334" t="s">
        <v>85</v>
      </c>
      <c r="Y511" s="334"/>
      <c r="Z511" s="334"/>
      <c r="AA511" s="334"/>
      <c r="AB511" s="334"/>
      <c r="AC511" s="334"/>
      <c r="AD511" s="334"/>
      <c r="AE511" s="331"/>
      <c r="AF511" s="334" t="s">
        <v>84</v>
      </c>
      <c r="AG511" s="334"/>
      <c r="AH511" s="334"/>
      <c r="AI511" s="334"/>
      <c r="AJ511" s="334"/>
      <c r="AK511" s="334"/>
      <c r="AL511" s="334"/>
      <c r="AM511" s="334" t="s">
        <v>85</v>
      </c>
      <c r="AN511" s="334"/>
      <c r="AO511" s="334"/>
      <c r="AP511" s="334"/>
      <c r="AQ511" s="334"/>
      <c r="AR511" s="334"/>
      <c r="AS511" s="334"/>
    </row>
    <row r="512" spans="1:45" ht="15" customHeight="1">
      <c r="A512" s="333"/>
      <c r="B512" s="335" t="s">
        <v>86</v>
      </c>
      <c r="C512" s="335"/>
      <c r="D512" s="335"/>
      <c r="E512" s="335"/>
      <c r="F512" s="335"/>
      <c r="G512" s="335"/>
      <c r="H512" s="335"/>
      <c r="I512" s="335" t="s">
        <v>86</v>
      </c>
      <c r="J512" s="335"/>
      <c r="K512" s="335"/>
      <c r="L512" s="335"/>
      <c r="M512" s="335"/>
      <c r="N512" s="335"/>
      <c r="O512" s="335"/>
      <c r="P512" s="331"/>
      <c r="Q512" s="335" t="s">
        <v>86</v>
      </c>
      <c r="R512" s="335"/>
      <c r="S512" s="335"/>
      <c r="T512" s="335"/>
      <c r="U512" s="335"/>
      <c r="V512" s="335"/>
      <c r="W512" s="335"/>
      <c r="X512" s="335" t="s">
        <v>86</v>
      </c>
      <c r="Y512" s="335"/>
      <c r="Z512" s="335"/>
      <c r="AA512" s="335"/>
      <c r="AB512" s="335"/>
      <c r="AC512" s="335"/>
      <c r="AD512" s="335"/>
      <c r="AE512" s="331"/>
      <c r="AF512" s="335" t="s">
        <v>86</v>
      </c>
      <c r="AG512" s="335"/>
      <c r="AH512" s="335"/>
      <c r="AI512" s="335"/>
      <c r="AJ512" s="335"/>
      <c r="AK512" s="335"/>
      <c r="AL512" s="335"/>
      <c r="AM512" s="335" t="s">
        <v>86</v>
      </c>
      <c r="AN512" s="335"/>
      <c r="AO512" s="335"/>
      <c r="AP512" s="335"/>
      <c r="AQ512" s="335"/>
      <c r="AR512" s="335"/>
      <c r="AS512" s="335"/>
    </row>
    <row r="513" spans="1:45" ht="15" customHeight="1">
      <c r="A513" s="336" t="s">
        <v>87</v>
      </c>
      <c r="B513" s="337">
        <v>1</v>
      </c>
      <c r="C513" s="338"/>
      <c r="D513" s="338"/>
      <c r="E513" s="338"/>
      <c r="F513" s="339">
        <v>1</v>
      </c>
      <c r="G513" s="339">
        <v>13</v>
      </c>
      <c r="H513" s="340">
        <v>25</v>
      </c>
      <c r="I513" s="337">
        <v>1</v>
      </c>
      <c r="J513" s="338"/>
      <c r="K513" s="338"/>
      <c r="L513" s="338"/>
      <c r="M513" s="339">
        <v>1</v>
      </c>
      <c r="N513" s="339">
        <v>13</v>
      </c>
      <c r="O513" s="340">
        <v>25</v>
      </c>
      <c r="P513" s="331"/>
      <c r="Q513" s="337">
        <v>1</v>
      </c>
      <c r="R513" s="338"/>
      <c r="S513" s="338"/>
      <c r="T513" s="338"/>
      <c r="U513" s="339">
        <v>1</v>
      </c>
      <c r="V513" s="339">
        <v>13</v>
      </c>
      <c r="W513" s="340">
        <v>25</v>
      </c>
      <c r="X513" s="337">
        <v>1</v>
      </c>
      <c r="Y513" s="338"/>
      <c r="Z513" s="338"/>
      <c r="AA513" s="338"/>
      <c r="AB513" s="339">
        <v>1</v>
      </c>
      <c r="AC513" s="339">
        <v>13</v>
      </c>
      <c r="AD513" s="340">
        <v>25</v>
      </c>
      <c r="AE513" s="331"/>
      <c r="AF513" s="337">
        <v>1</v>
      </c>
      <c r="AG513" s="338"/>
      <c r="AH513" s="338"/>
      <c r="AI513" s="338"/>
      <c r="AJ513" s="339">
        <v>1</v>
      </c>
      <c r="AK513" s="339">
        <v>13</v>
      </c>
      <c r="AL513" s="340">
        <v>25</v>
      </c>
      <c r="AM513" s="337">
        <v>1</v>
      </c>
      <c r="AN513" s="338"/>
      <c r="AO513" s="338"/>
      <c r="AP513" s="338"/>
      <c r="AQ513" s="339">
        <v>1</v>
      </c>
      <c r="AR513" s="339">
        <v>13</v>
      </c>
      <c r="AS513" s="340">
        <v>25</v>
      </c>
    </row>
    <row r="514" spans="1:45" ht="15" customHeight="1">
      <c r="A514" s="336"/>
      <c r="B514" s="337"/>
      <c r="C514" s="338"/>
      <c r="D514" s="338"/>
      <c r="E514" s="338"/>
      <c r="F514" s="341">
        <v>2</v>
      </c>
      <c r="G514" s="341">
        <v>14</v>
      </c>
      <c r="H514" s="342">
        <v>26</v>
      </c>
      <c r="I514" s="337"/>
      <c r="J514" s="338"/>
      <c r="K514" s="338"/>
      <c r="L514" s="338"/>
      <c r="M514" s="341">
        <v>2</v>
      </c>
      <c r="N514" s="341">
        <v>14</v>
      </c>
      <c r="O514" s="342">
        <v>26</v>
      </c>
      <c r="P514" s="331"/>
      <c r="Q514" s="337"/>
      <c r="R514" s="338"/>
      <c r="S514" s="338"/>
      <c r="T514" s="338"/>
      <c r="U514" s="341">
        <v>2</v>
      </c>
      <c r="V514" s="341">
        <v>14</v>
      </c>
      <c r="W514" s="342">
        <v>26</v>
      </c>
      <c r="X514" s="337"/>
      <c r="Y514" s="338"/>
      <c r="Z514" s="338"/>
      <c r="AA514" s="338"/>
      <c r="AB514" s="341">
        <v>2</v>
      </c>
      <c r="AC514" s="341">
        <v>14</v>
      </c>
      <c r="AD514" s="342">
        <v>26</v>
      </c>
      <c r="AE514" s="331"/>
      <c r="AF514" s="337"/>
      <c r="AG514" s="338"/>
      <c r="AH514" s="338"/>
      <c r="AI514" s="338"/>
      <c r="AJ514" s="341">
        <v>2</v>
      </c>
      <c r="AK514" s="341">
        <v>14</v>
      </c>
      <c r="AL514" s="342">
        <v>26</v>
      </c>
      <c r="AM514" s="337"/>
      <c r="AN514" s="338"/>
      <c r="AO514" s="338"/>
      <c r="AP514" s="338"/>
      <c r="AQ514" s="341">
        <v>2</v>
      </c>
      <c r="AR514" s="341">
        <v>14</v>
      </c>
      <c r="AS514" s="342">
        <v>26</v>
      </c>
    </row>
    <row r="515" spans="1:45" ht="15" customHeight="1">
      <c r="A515" s="336"/>
      <c r="B515" s="337">
        <v>2</v>
      </c>
      <c r="C515" s="338"/>
      <c r="D515" s="338"/>
      <c r="E515" s="338"/>
      <c r="F515" s="341">
        <v>3</v>
      </c>
      <c r="G515" s="341">
        <v>15</v>
      </c>
      <c r="H515" s="342">
        <v>27</v>
      </c>
      <c r="I515" s="337">
        <v>2</v>
      </c>
      <c r="J515" s="338"/>
      <c r="K515" s="338"/>
      <c r="L515" s="338"/>
      <c r="M515" s="341">
        <v>3</v>
      </c>
      <c r="N515" s="341">
        <v>15</v>
      </c>
      <c r="O515" s="342">
        <v>27</v>
      </c>
      <c r="P515" s="331"/>
      <c r="Q515" s="337">
        <v>2</v>
      </c>
      <c r="R515" s="338"/>
      <c r="S515" s="338"/>
      <c r="T515" s="338"/>
      <c r="U515" s="341">
        <v>3</v>
      </c>
      <c r="V515" s="341">
        <v>15</v>
      </c>
      <c r="W515" s="342">
        <v>27</v>
      </c>
      <c r="X515" s="337">
        <v>2</v>
      </c>
      <c r="Y515" s="338"/>
      <c r="Z515" s="338"/>
      <c r="AA515" s="338"/>
      <c r="AB515" s="341">
        <v>3</v>
      </c>
      <c r="AC515" s="341">
        <v>15</v>
      </c>
      <c r="AD515" s="342">
        <v>27</v>
      </c>
      <c r="AE515" s="331"/>
      <c r="AF515" s="337">
        <v>2</v>
      </c>
      <c r="AG515" s="338"/>
      <c r="AH515" s="338"/>
      <c r="AI515" s="338"/>
      <c r="AJ515" s="341">
        <v>3</v>
      </c>
      <c r="AK515" s="341">
        <v>15</v>
      </c>
      <c r="AL515" s="342">
        <v>27</v>
      </c>
      <c r="AM515" s="337">
        <v>2</v>
      </c>
      <c r="AN515" s="338"/>
      <c r="AO515" s="338"/>
      <c r="AP515" s="338"/>
      <c r="AQ515" s="341">
        <v>3</v>
      </c>
      <c r="AR515" s="341">
        <v>15</v>
      </c>
      <c r="AS515" s="342">
        <v>27</v>
      </c>
    </row>
    <row r="516" spans="1:45" ht="15" customHeight="1">
      <c r="A516" s="336"/>
      <c r="B516" s="337"/>
      <c r="C516" s="343"/>
      <c r="D516" s="338"/>
      <c r="E516" s="338"/>
      <c r="F516" s="341">
        <v>4</v>
      </c>
      <c r="G516" s="341">
        <v>16</v>
      </c>
      <c r="H516" s="342">
        <v>28</v>
      </c>
      <c r="I516" s="337"/>
      <c r="J516" s="343"/>
      <c r="K516" s="338"/>
      <c r="L516" s="338"/>
      <c r="M516" s="341">
        <v>4</v>
      </c>
      <c r="N516" s="341">
        <v>16</v>
      </c>
      <c r="O516" s="342">
        <v>28</v>
      </c>
      <c r="P516" s="331"/>
      <c r="Q516" s="337"/>
      <c r="R516" s="343"/>
      <c r="S516" s="338"/>
      <c r="T516" s="338"/>
      <c r="U516" s="341">
        <v>4</v>
      </c>
      <c r="V516" s="341">
        <v>16</v>
      </c>
      <c r="W516" s="342">
        <v>28</v>
      </c>
      <c r="X516" s="337"/>
      <c r="Y516" s="343"/>
      <c r="Z516" s="338"/>
      <c r="AA516" s="338"/>
      <c r="AB516" s="341">
        <v>4</v>
      </c>
      <c r="AC516" s="341">
        <v>16</v>
      </c>
      <c r="AD516" s="342">
        <v>28</v>
      </c>
      <c r="AE516" s="331"/>
      <c r="AF516" s="337"/>
      <c r="AG516" s="343"/>
      <c r="AH516" s="338"/>
      <c r="AI516" s="338"/>
      <c r="AJ516" s="341">
        <v>4</v>
      </c>
      <c r="AK516" s="341">
        <v>16</v>
      </c>
      <c r="AL516" s="342">
        <v>28</v>
      </c>
      <c r="AM516" s="337"/>
      <c r="AN516" s="343"/>
      <c r="AO516" s="338"/>
      <c r="AP516" s="338"/>
      <c r="AQ516" s="341">
        <v>4</v>
      </c>
      <c r="AR516" s="341">
        <v>16</v>
      </c>
      <c r="AS516" s="342">
        <v>28</v>
      </c>
    </row>
    <row r="517" spans="1:45" ht="15" customHeight="1">
      <c r="A517" s="336"/>
      <c r="B517" s="337">
        <v>3</v>
      </c>
      <c r="C517" s="338"/>
      <c r="D517" s="338"/>
      <c r="E517" s="338"/>
      <c r="F517" s="341">
        <v>5</v>
      </c>
      <c r="G517" s="341">
        <v>17</v>
      </c>
      <c r="H517" s="342">
        <v>29</v>
      </c>
      <c r="I517" s="337">
        <v>3</v>
      </c>
      <c r="J517" s="338"/>
      <c r="K517" s="338"/>
      <c r="L517" s="338"/>
      <c r="M517" s="341">
        <v>5</v>
      </c>
      <c r="N517" s="341">
        <v>17</v>
      </c>
      <c r="O517" s="342">
        <v>29</v>
      </c>
      <c r="P517" s="331"/>
      <c r="Q517" s="337">
        <v>3</v>
      </c>
      <c r="R517" s="338"/>
      <c r="S517" s="338"/>
      <c r="T517" s="338"/>
      <c r="U517" s="341">
        <v>5</v>
      </c>
      <c r="V517" s="341">
        <v>17</v>
      </c>
      <c r="W517" s="342">
        <v>29</v>
      </c>
      <c r="X517" s="337">
        <v>3</v>
      </c>
      <c r="Y517" s="338"/>
      <c r="Z517" s="338"/>
      <c r="AA517" s="338"/>
      <c r="AB517" s="341">
        <v>5</v>
      </c>
      <c r="AC517" s="341">
        <v>17</v>
      </c>
      <c r="AD517" s="342">
        <v>29</v>
      </c>
      <c r="AE517" s="331"/>
      <c r="AF517" s="337">
        <v>3</v>
      </c>
      <c r="AG517" s="338"/>
      <c r="AH517" s="338"/>
      <c r="AI517" s="338"/>
      <c r="AJ517" s="341">
        <v>5</v>
      </c>
      <c r="AK517" s="341">
        <v>17</v>
      </c>
      <c r="AL517" s="342">
        <v>29</v>
      </c>
      <c r="AM517" s="337">
        <v>3</v>
      </c>
      <c r="AN517" s="338"/>
      <c r="AO517" s="338"/>
      <c r="AP517" s="338"/>
      <c r="AQ517" s="341">
        <v>5</v>
      </c>
      <c r="AR517" s="341">
        <v>17</v>
      </c>
      <c r="AS517" s="342">
        <v>29</v>
      </c>
    </row>
    <row r="518" spans="1:45" ht="15" customHeight="1">
      <c r="A518" s="336"/>
      <c r="B518" s="337"/>
      <c r="C518" s="343"/>
      <c r="D518" s="338"/>
      <c r="E518" s="338"/>
      <c r="F518" s="341">
        <v>6</v>
      </c>
      <c r="G518" s="341">
        <v>18</v>
      </c>
      <c r="H518" s="342">
        <v>30</v>
      </c>
      <c r="I518" s="337"/>
      <c r="J518" s="343"/>
      <c r="K518" s="338"/>
      <c r="L518" s="338"/>
      <c r="M518" s="341">
        <v>6</v>
      </c>
      <c r="N518" s="341">
        <v>18</v>
      </c>
      <c r="O518" s="342">
        <v>30</v>
      </c>
      <c r="P518" s="331"/>
      <c r="Q518" s="337"/>
      <c r="R518" s="343"/>
      <c r="S518" s="338"/>
      <c r="T518" s="338"/>
      <c r="U518" s="341">
        <v>6</v>
      </c>
      <c r="V518" s="341">
        <v>18</v>
      </c>
      <c r="W518" s="342">
        <v>30</v>
      </c>
      <c r="X518" s="337"/>
      <c r="Y518" s="343"/>
      <c r="Z518" s="338"/>
      <c r="AA518" s="338"/>
      <c r="AB518" s="341">
        <v>6</v>
      </c>
      <c r="AC518" s="341">
        <v>18</v>
      </c>
      <c r="AD518" s="342">
        <v>30</v>
      </c>
      <c r="AE518" s="331"/>
      <c r="AF518" s="337"/>
      <c r="AG518" s="343"/>
      <c r="AH518" s="338"/>
      <c r="AI518" s="338"/>
      <c r="AJ518" s="341">
        <v>6</v>
      </c>
      <c r="AK518" s="341">
        <v>18</v>
      </c>
      <c r="AL518" s="342">
        <v>30</v>
      </c>
      <c r="AM518" s="337"/>
      <c r="AN518" s="343"/>
      <c r="AO518" s="338"/>
      <c r="AP518" s="338"/>
      <c r="AQ518" s="341">
        <v>6</v>
      </c>
      <c r="AR518" s="341">
        <v>18</v>
      </c>
      <c r="AS518" s="342">
        <v>30</v>
      </c>
    </row>
    <row r="519" spans="1:45" ht="15" customHeight="1">
      <c r="A519" s="336"/>
      <c r="B519" s="337">
        <v>4</v>
      </c>
      <c r="C519" s="338"/>
      <c r="D519" s="338"/>
      <c r="E519" s="338"/>
      <c r="F519" s="341">
        <v>7</v>
      </c>
      <c r="G519" s="341">
        <v>19</v>
      </c>
      <c r="H519" s="342">
        <v>31</v>
      </c>
      <c r="I519" s="337">
        <v>4</v>
      </c>
      <c r="J519" s="338"/>
      <c r="K519" s="338"/>
      <c r="L519" s="338"/>
      <c r="M519" s="341">
        <v>7</v>
      </c>
      <c r="N519" s="341">
        <v>19</v>
      </c>
      <c r="O519" s="342">
        <v>31</v>
      </c>
      <c r="P519" s="331"/>
      <c r="Q519" s="337">
        <v>4</v>
      </c>
      <c r="R519" s="338"/>
      <c r="S519" s="338"/>
      <c r="T519" s="338"/>
      <c r="U519" s="341">
        <v>7</v>
      </c>
      <c r="V519" s="341">
        <v>19</v>
      </c>
      <c r="W519" s="342">
        <v>31</v>
      </c>
      <c r="X519" s="337">
        <v>4</v>
      </c>
      <c r="Y519" s="338"/>
      <c r="Z519" s="338"/>
      <c r="AA519" s="338"/>
      <c r="AB519" s="341">
        <v>7</v>
      </c>
      <c r="AC519" s="341">
        <v>19</v>
      </c>
      <c r="AD519" s="342">
        <v>31</v>
      </c>
      <c r="AE519" s="331"/>
      <c r="AF519" s="337">
        <v>4</v>
      </c>
      <c r="AG519" s="338"/>
      <c r="AH519" s="338"/>
      <c r="AI519" s="338"/>
      <c r="AJ519" s="341">
        <v>7</v>
      </c>
      <c r="AK519" s="341">
        <v>19</v>
      </c>
      <c r="AL519" s="342">
        <v>31</v>
      </c>
      <c r="AM519" s="337">
        <v>4</v>
      </c>
      <c r="AN519" s="338"/>
      <c r="AO519" s="338"/>
      <c r="AP519" s="338"/>
      <c r="AQ519" s="341">
        <v>7</v>
      </c>
      <c r="AR519" s="341">
        <v>19</v>
      </c>
      <c r="AS519" s="342">
        <v>31</v>
      </c>
    </row>
    <row r="520" spans="1:45" ht="15" customHeight="1">
      <c r="A520" s="336"/>
      <c r="B520" s="337"/>
      <c r="C520" s="343"/>
      <c r="D520" s="338"/>
      <c r="E520" s="338"/>
      <c r="F520" s="341">
        <v>8</v>
      </c>
      <c r="G520" s="341">
        <v>20</v>
      </c>
      <c r="H520" s="342">
        <v>32</v>
      </c>
      <c r="I520" s="337"/>
      <c r="J520" s="343"/>
      <c r="K520" s="338"/>
      <c r="L520" s="338"/>
      <c r="M520" s="341">
        <v>8</v>
      </c>
      <c r="N520" s="341">
        <v>20</v>
      </c>
      <c r="O520" s="342">
        <v>32</v>
      </c>
      <c r="P520" s="331"/>
      <c r="Q520" s="337"/>
      <c r="R520" s="343"/>
      <c r="S520" s="338"/>
      <c r="T520" s="338"/>
      <c r="U520" s="341">
        <v>8</v>
      </c>
      <c r="V520" s="341">
        <v>20</v>
      </c>
      <c r="W520" s="342">
        <v>32</v>
      </c>
      <c r="X520" s="337"/>
      <c r="Y520" s="343"/>
      <c r="Z520" s="338"/>
      <c r="AA520" s="338"/>
      <c r="AB520" s="341">
        <v>8</v>
      </c>
      <c r="AC520" s="341">
        <v>20</v>
      </c>
      <c r="AD520" s="342">
        <v>32</v>
      </c>
      <c r="AE520" s="331"/>
      <c r="AF520" s="337"/>
      <c r="AG520" s="343"/>
      <c r="AH520" s="338"/>
      <c r="AI520" s="338"/>
      <c r="AJ520" s="341">
        <v>8</v>
      </c>
      <c r="AK520" s="341">
        <v>20</v>
      </c>
      <c r="AL520" s="342">
        <v>32</v>
      </c>
      <c r="AM520" s="337"/>
      <c r="AN520" s="343"/>
      <c r="AO520" s="338"/>
      <c r="AP520" s="338"/>
      <c r="AQ520" s="341">
        <v>8</v>
      </c>
      <c r="AR520" s="341">
        <v>20</v>
      </c>
      <c r="AS520" s="342">
        <v>32</v>
      </c>
    </row>
    <row r="521" spans="1:45" ht="15" customHeight="1">
      <c r="A521" s="336"/>
      <c r="B521" s="337">
        <v>5</v>
      </c>
      <c r="C521" s="338"/>
      <c r="D521" s="338"/>
      <c r="E521" s="338"/>
      <c r="F521" s="341">
        <v>9</v>
      </c>
      <c r="G521" s="341">
        <v>21</v>
      </c>
      <c r="H521" s="342">
        <v>33</v>
      </c>
      <c r="I521" s="337">
        <v>5</v>
      </c>
      <c r="J521" s="338"/>
      <c r="K521" s="338"/>
      <c r="L521" s="338"/>
      <c r="M521" s="341">
        <v>9</v>
      </c>
      <c r="N521" s="341">
        <v>21</v>
      </c>
      <c r="O521" s="342">
        <v>33</v>
      </c>
      <c r="P521" s="331"/>
      <c r="Q521" s="337">
        <v>5</v>
      </c>
      <c r="R521" s="338"/>
      <c r="S521" s="338"/>
      <c r="T521" s="338"/>
      <c r="U521" s="341">
        <v>9</v>
      </c>
      <c r="V521" s="341">
        <v>21</v>
      </c>
      <c r="W521" s="342">
        <v>33</v>
      </c>
      <c r="X521" s="337">
        <v>5</v>
      </c>
      <c r="Y521" s="338"/>
      <c r="Z521" s="338"/>
      <c r="AA521" s="338"/>
      <c r="AB521" s="341">
        <v>9</v>
      </c>
      <c r="AC521" s="341">
        <v>21</v>
      </c>
      <c r="AD521" s="342">
        <v>33</v>
      </c>
      <c r="AE521" s="331"/>
      <c r="AF521" s="337">
        <v>5</v>
      </c>
      <c r="AG521" s="338"/>
      <c r="AH521" s="338"/>
      <c r="AI521" s="338"/>
      <c r="AJ521" s="341">
        <v>9</v>
      </c>
      <c r="AK521" s="341">
        <v>21</v>
      </c>
      <c r="AL521" s="342">
        <v>33</v>
      </c>
      <c r="AM521" s="337">
        <v>5</v>
      </c>
      <c r="AN521" s="338"/>
      <c r="AO521" s="338"/>
      <c r="AP521" s="338"/>
      <c r="AQ521" s="341">
        <v>9</v>
      </c>
      <c r="AR521" s="341">
        <v>21</v>
      </c>
      <c r="AS521" s="342">
        <v>33</v>
      </c>
    </row>
    <row r="522" spans="1:45" ht="15" customHeight="1">
      <c r="A522" s="336"/>
      <c r="B522" s="337"/>
      <c r="C522" s="343"/>
      <c r="D522" s="338"/>
      <c r="E522" s="338"/>
      <c r="F522" s="341">
        <v>10</v>
      </c>
      <c r="G522" s="341">
        <v>22</v>
      </c>
      <c r="H522" s="342">
        <v>34</v>
      </c>
      <c r="I522" s="337"/>
      <c r="J522" s="343"/>
      <c r="K522" s="338"/>
      <c r="L522" s="338"/>
      <c r="M522" s="341">
        <v>10</v>
      </c>
      <c r="N522" s="341">
        <v>22</v>
      </c>
      <c r="O522" s="342">
        <v>34</v>
      </c>
      <c r="P522" s="331"/>
      <c r="Q522" s="337"/>
      <c r="R522" s="343"/>
      <c r="S522" s="338"/>
      <c r="T522" s="338"/>
      <c r="U522" s="341">
        <v>10</v>
      </c>
      <c r="V522" s="341">
        <v>22</v>
      </c>
      <c r="W522" s="342">
        <v>34</v>
      </c>
      <c r="X522" s="337"/>
      <c r="Y522" s="343"/>
      <c r="Z522" s="338"/>
      <c r="AA522" s="338"/>
      <c r="AB522" s="341">
        <v>10</v>
      </c>
      <c r="AC522" s="341">
        <v>22</v>
      </c>
      <c r="AD522" s="342">
        <v>34</v>
      </c>
      <c r="AE522" s="331"/>
      <c r="AF522" s="337"/>
      <c r="AG522" s="343"/>
      <c r="AH522" s="338"/>
      <c r="AI522" s="338"/>
      <c r="AJ522" s="341">
        <v>10</v>
      </c>
      <c r="AK522" s="341">
        <v>22</v>
      </c>
      <c r="AL522" s="342">
        <v>34</v>
      </c>
      <c r="AM522" s="337"/>
      <c r="AN522" s="343"/>
      <c r="AO522" s="338"/>
      <c r="AP522" s="338"/>
      <c r="AQ522" s="341">
        <v>10</v>
      </c>
      <c r="AR522" s="341">
        <v>22</v>
      </c>
      <c r="AS522" s="342">
        <v>34</v>
      </c>
    </row>
    <row r="523" spans="1:45" ht="15" customHeight="1">
      <c r="A523" s="336"/>
      <c r="B523" s="337">
        <v>6</v>
      </c>
      <c r="C523" s="338"/>
      <c r="D523" s="338"/>
      <c r="E523" s="338"/>
      <c r="F523" s="341">
        <v>11</v>
      </c>
      <c r="G523" s="341">
        <v>23</v>
      </c>
      <c r="H523" s="342">
        <v>35</v>
      </c>
      <c r="I523" s="337">
        <v>6</v>
      </c>
      <c r="J523" s="338"/>
      <c r="K523" s="338"/>
      <c r="L523" s="338"/>
      <c r="M523" s="341">
        <v>11</v>
      </c>
      <c r="N523" s="341">
        <v>23</v>
      </c>
      <c r="O523" s="342">
        <v>35</v>
      </c>
      <c r="P523" s="331"/>
      <c r="Q523" s="337">
        <v>6</v>
      </c>
      <c r="R523" s="338"/>
      <c r="S523" s="338"/>
      <c r="T523" s="338"/>
      <c r="U523" s="341">
        <v>11</v>
      </c>
      <c r="V523" s="341">
        <v>23</v>
      </c>
      <c r="W523" s="342">
        <v>35</v>
      </c>
      <c r="X523" s="337">
        <v>6</v>
      </c>
      <c r="Y523" s="338"/>
      <c r="Z523" s="338"/>
      <c r="AA523" s="338"/>
      <c r="AB523" s="341">
        <v>11</v>
      </c>
      <c r="AC523" s="341">
        <v>23</v>
      </c>
      <c r="AD523" s="342">
        <v>35</v>
      </c>
      <c r="AE523" s="331"/>
      <c r="AF523" s="337">
        <v>6</v>
      </c>
      <c r="AG523" s="338"/>
      <c r="AH523" s="338"/>
      <c r="AI523" s="338"/>
      <c r="AJ523" s="341">
        <v>11</v>
      </c>
      <c r="AK523" s="341">
        <v>23</v>
      </c>
      <c r="AL523" s="342">
        <v>35</v>
      </c>
      <c r="AM523" s="337">
        <v>6</v>
      </c>
      <c r="AN523" s="338"/>
      <c r="AO523" s="338"/>
      <c r="AP523" s="338"/>
      <c r="AQ523" s="341">
        <v>11</v>
      </c>
      <c r="AR523" s="341">
        <v>23</v>
      </c>
      <c r="AS523" s="342">
        <v>35</v>
      </c>
    </row>
    <row r="524" spans="1:45" ht="15" customHeight="1">
      <c r="A524" s="336"/>
      <c r="B524" s="337"/>
      <c r="C524" s="343"/>
      <c r="D524" s="338"/>
      <c r="E524" s="338"/>
      <c r="F524" s="344">
        <v>12</v>
      </c>
      <c r="G524" s="344">
        <v>24</v>
      </c>
      <c r="H524" s="345">
        <v>36</v>
      </c>
      <c r="I524" s="337"/>
      <c r="J524" s="343"/>
      <c r="K524" s="338"/>
      <c r="L524" s="338"/>
      <c r="M524" s="344">
        <v>12</v>
      </c>
      <c r="N524" s="344">
        <v>24</v>
      </c>
      <c r="O524" s="345">
        <v>36</v>
      </c>
      <c r="P524" s="331"/>
      <c r="Q524" s="337"/>
      <c r="R524" s="343"/>
      <c r="S524" s="338"/>
      <c r="T524" s="338"/>
      <c r="U524" s="344">
        <v>12</v>
      </c>
      <c r="V524" s="344">
        <v>24</v>
      </c>
      <c r="W524" s="345">
        <v>36</v>
      </c>
      <c r="X524" s="337"/>
      <c r="Y524" s="343"/>
      <c r="Z524" s="338"/>
      <c r="AA524" s="338"/>
      <c r="AB524" s="344">
        <v>12</v>
      </c>
      <c r="AC524" s="344">
        <v>24</v>
      </c>
      <c r="AD524" s="345">
        <v>36</v>
      </c>
      <c r="AE524" s="331"/>
      <c r="AF524" s="337"/>
      <c r="AG524" s="343"/>
      <c r="AH524" s="338"/>
      <c r="AI524" s="338"/>
      <c r="AJ524" s="344">
        <v>12</v>
      </c>
      <c r="AK524" s="344">
        <v>24</v>
      </c>
      <c r="AL524" s="345">
        <v>36</v>
      </c>
      <c r="AM524" s="337"/>
      <c r="AN524" s="343"/>
      <c r="AO524" s="338"/>
      <c r="AP524" s="338"/>
      <c r="AQ524" s="344">
        <v>12</v>
      </c>
      <c r="AR524" s="344">
        <v>24</v>
      </c>
      <c r="AS524" s="345">
        <v>36</v>
      </c>
    </row>
    <row r="525" spans="1:45" ht="22.5" customHeight="1">
      <c r="A525" s="331"/>
      <c r="B525" s="346" t="s">
        <v>90</v>
      </c>
      <c r="C525" s="346"/>
      <c r="D525" s="347" t="s">
        <v>91</v>
      </c>
      <c r="E525" s="347"/>
      <c r="F525" s="348"/>
      <c r="G525" s="348"/>
      <c r="H525" s="348"/>
      <c r="I525" s="346" t="s">
        <v>90</v>
      </c>
      <c r="J525" s="346"/>
      <c r="K525" s="347" t="s">
        <v>91</v>
      </c>
      <c r="L525" s="347"/>
      <c r="M525" s="348"/>
      <c r="N525" s="348"/>
      <c r="O525" s="348"/>
      <c r="P525" s="349"/>
      <c r="Q525" s="346" t="s">
        <v>90</v>
      </c>
      <c r="R525" s="346"/>
      <c r="S525" s="347" t="s">
        <v>91</v>
      </c>
      <c r="T525" s="347"/>
      <c r="U525" s="348"/>
      <c r="V525" s="348"/>
      <c r="W525" s="348"/>
      <c r="X525" s="346" t="s">
        <v>90</v>
      </c>
      <c r="Y525" s="346"/>
      <c r="Z525" s="347" t="s">
        <v>91</v>
      </c>
      <c r="AA525" s="347"/>
      <c r="AB525" s="348"/>
      <c r="AC525" s="348"/>
      <c r="AD525" s="348"/>
      <c r="AE525" s="349"/>
      <c r="AF525" s="346" t="s">
        <v>90</v>
      </c>
      <c r="AG525" s="346"/>
      <c r="AH525" s="347" t="s">
        <v>91</v>
      </c>
      <c r="AI525" s="347"/>
      <c r="AJ525" s="348"/>
      <c r="AK525" s="348"/>
      <c r="AL525" s="348"/>
      <c r="AM525" s="346" t="s">
        <v>90</v>
      </c>
      <c r="AN525" s="346"/>
      <c r="AO525" s="347" t="s">
        <v>91</v>
      </c>
      <c r="AP525" s="347"/>
      <c r="AQ525" s="350"/>
      <c r="AR525" s="350"/>
      <c r="AS525" s="350"/>
    </row>
    <row r="526" spans="1:45" ht="7.5" customHeight="1">
      <c r="A526" s="331"/>
      <c r="B526" s="331"/>
      <c r="C526" s="331"/>
      <c r="D526" s="331"/>
      <c r="E526" s="331"/>
      <c r="F526" s="331"/>
      <c r="G526" s="331"/>
      <c r="H526" s="331"/>
      <c r="I526" s="331"/>
      <c r="J526" s="331"/>
      <c r="K526" s="331"/>
      <c r="L526" s="331"/>
      <c r="M526" s="331"/>
      <c r="N526" s="331"/>
      <c r="O526" s="331"/>
      <c r="P526" s="331"/>
      <c r="Q526" s="331"/>
      <c r="R526" s="331"/>
      <c r="S526" s="331"/>
      <c r="T526" s="331"/>
      <c r="U526" s="331"/>
      <c r="V526" s="331"/>
      <c r="W526" s="331"/>
      <c r="X526" s="331"/>
      <c r="Y526" s="331"/>
      <c r="Z526" s="331"/>
      <c r="AA526" s="331"/>
      <c r="AB526" s="331"/>
      <c r="AC526" s="331"/>
      <c r="AD526" s="331"/>
      <c r="AE526" s="331"/>
      <c r="AF526" s="331"/>
      <c r="AG526" s="331"/>
      <c r="AH526" s="331"/>
      <c r="AI526" s="331"/>
      <c r="AJ526" s="331"/>
      <c r="AK526" s="331"/>
      <c r="AL526" s="331"/>
      <c r="AM526" s="331"/>
      <c r="AN526" s="331"/>
      <c r="AO526" s="331"/>
      <c r="AP526" s="331"/>
      <c r="AQ526" s="331"/>
      <c r="AR526" s="331"/>
      <c r="AS526" s="331"/>
    </row>
    <row r="527" spans="1:46" ht="15" customHeight="1">
      <c r="A527" s="351" t="s">
        <v>139</v>
      </c>
      <c r="B527" s="352"/>
      <c r="C527" s="352"/>
      <c r="D527" s="352"/>
      <c r="E527" s="352"/>
      <c r="F527" s="353" t="s">
        <v>96</v>
      </c>
      <c r="G527" s="353"/>
      <c r="H527" s="353" t="s">
        <v>48</v>
      </c>
      <c r="I527" s="353" t="s">
        <v>97</v>
      </c>
      <c r="J527" s="353"/>
      <c r="K527" s="321"/>
      <c r="L527" s="354" t="s">
        <v>140</v>
      </c>
      <c r="M527" s="354"/>
      <c r="N527" s="354"/>
      <c r="O527" s="354"/>
      <c r="P527" s="354"/>
      <c r="Q527" s="355"/>
      <c r="R527" s="355"/>
      <c r="S527" s="355"/>
      <c r="T527" s="355"/>
      <c r="U527" s="355"/>
      <c r="V527" s="355"/>
      <c r="W527" s="355"/>
      <c r="X527" s="355"/>
      <c r="Y527" s="355"/>
      <c r="Z527" s="355"/>
      <c r="AA527" s="355"/>
      <c r="AB527" s="355"/>
      <c r="AC527" s="355"/>
      <c r="AD527" s="355"/>
      <c r="AE527" s="355"/>
      <c r="AF527" s="355"/>
      <c r="AG527" s="355"/>
      <c r="AH527" s="355"/>
      <c r="AI527" s="355"/>
      <c r="AJ527" s="355"/>
      <c r="AK527" s="355"/>
      <c r="AL527" s="355"/>
      <c r="AM527" s="355"/>
      <c r="AN527" s="355"/>
      <c r="AO527" s="326" t="s">
        <v>48</v>
      </c>
      <c r="AP527" s="326"/>
      <c r="AQ527" s="326"/>
      <c r="AR527" s="326"/>
      <c r="AS527" s="326"/>
      <c r="AT527" s="356"/>
    </row>
    <row r="528" spans="1:46" ht="16.5" customHeight="1">
      <c r="A528" s="352"/>
      <c r="B528" s="357" t="s">
        <v>141</v>
      </c>
      <c r="C528" s="357"/>
      <c r="D528" s="357"/>
      <c r="E528" s="357"/>
      <c r="F528" s="358"/>
      <c r="G528" s="358"/>
      <c r="H528" s="359" t="s">
        <v>48</v>
      </c>
      <c r="I528" s="358"/>
      <c r="J528" s="358"/>
      <c r="K528" s="360"/>
      <c r="L528" s="354"/>
      <c r="M528" s="354"/>
      <c r="N528" s="354"/>
      <c r="O528" s="354"/>
      <c r="P528" s="354"/>
      <c r="Q528" s="355"/>
      <c r="R528" s="355"/>
      <c r="S528" s="355"/>
      <c r="T528" s="355"/>
      <c r="U528" s="355"/>
      <c r="V528" s="355"/>
      <c r="W528" s="355"/>
      <c r="X528" s="355"/>
      <c r="Y528" s="355"/>
      <c r="Z528" s="355"/>
      <c r="AA528" s="355"/>
      <c r="AB528" s="355"/>
      <c r="AC528" s="355"/>
      <c r="AD528" s="355"/>
      <c r="AE528" s="355"/>
      <c r="AF528" s="355"/>
      <c r="AG528" s="355"/>
      <c r="AH528" s="355"/>
      <c r="AI528" s="355"/>
      <c r="AJ528" s="355"/>
      <c r="AK528" s="355"/>
      <c r="AL528" s="355"/>
      <c r="AM528" s="355"/>
      <c r="AN528" s="355"/>
      <c r="AO528" s="326"/>
      <c r="AP528" s="326"/>
      <c r="AQ528" s="326"/>
      <c r="AR528" s="326"/>
      <c r="AS528" s="326"/>
      <c r="AT528" s="356"/>
    </row>
    <row r="529" spans="1:45" ht="15.75" customHeight="1">
      <c r="A529" s="352"/>
      <c r="B529" s="357" t="s">
        <v>142</v>
      </c>
      <c r="C529" s="357"/>
      <c r="D529" s="357"/>
      <c r="E529" s="357"/>
      <c r="F529" s="358"/>
      <c r="G529" s="358"/>
      <c r="H529" s="359" t="s">
        <v>48</v>
      </c>
      <c r="I529" s="358"/>
      <c r="J529" s="358"/>
      <c r="K529" s="360"/>
      <c r="L529" s="361" t="s">
        <v>143</v>
      </c>
      <c r="M529" s="361"/>
      <c r="N529" s="361"/>
      <c r="O529" s="361"/>
      <c r="P529" s="361"/>
      <c r="Q529" s="361"/>
      <c r="R529" s="361"/>
      <c r="S529" s="361"/>
      <c r="T529" s="361"/>
      <c r="U529" s="361"/>
      <c r="V529" s="361"/>
      <c r="W529" s="361" t="s">
        <v>144</v>
      </c>
      <c r="X529" s="361"/>
      <c r="Y529" s="361"/>
      <c r="Z529" s="361"/>
      <c r="AA529" s="361"/>
      <c r="AB529" s="361"/>
      <c r="AC529" s="361"/>
      <c r="AD529" s="361"/>
      <c r="AE529" s="361"/>
      <c r="AF529" s="361"/>
      <c r="AG529" s="361"/>
      <c r="AH529" s="362"/>
      <c r="AI529" s="361" t="s">
        <v>145</v>
      </c>
      <c r="AJ529" s="361"/>
      <c r="AK529" s="361"/>
      <c r="AL529" s="361"/>
      <c r="AM529" s="361"/>
      <c r="AN529" s="361"/>
      <c r="AO529" s="361"/>
      <c r="AP529" s="361"/>
      <c r="AQ529" s="361"/>
      <c r="AR529" s="361"/>
      <c r="AS529" s="361"/>
    </row>
    <row r="530" spans="1:45" ht="15.75" customHeight="1">
      <c r="A530" s="352"/>
      <c r="B530" s="357" t="s">
        <v>146</v>
      </c>
      <c r="C530" s="357"/>
      <c r="D530" s="357"/>
      <c r="E530" s="357"/>
      <c r="F530" s="363"/>
      <c r="G530" s="363"/>
      <c r="H530" s="364" t="s">
        <v>48</v>
      </c>
      <c r="I530" s="363"/>
      <c r="J530" s="363"/>
      <c r="K530" s="321"/>
      <c r="L530" s="365"/>
      <c r="M530" s="365"/>
      <c r="N530" s="365"/>
      <c r="O530" s="365"/>
      <c r="P530" s="365"/>
      <c r="Q530" s="365"/>
      <c r="R530" s="365"/>
      <c r="S530" s="365"/>
      <c r="T530" s="365"/>
      <c r="U530" s="365"/>
      <c r="V530" s="365"/>
      <c r="W530" s="365"/>
      <c r="X530" s="365"/>
      <c r="Y530" s="365"/>
      <c r="Z530" s="365"/>
      <c r="AA530" s="365"/>
      <c r="AB530" s="365"/>
      <c r="AC530" s="365"/>
      <c r="AD530" s="365"/>
      <c r="AE530" s="365"/>
      <c r="AF530" s="365"/>
      <c r="AG530" s="365"/>
      <c r="AH530" s="366"/>
      <c r="AI530" s="365"/>
      <c r="AJ530" s="365"/>
      <c r="AK530" s="365"/>
      <c r="AL530" s="365"/>
      <c r="AM530" s="365"/>
      <c r="AN530" s="365"/>
      <c r="AO530" s="365"/>
      <c r="AP530" s="365"/>
      <c r="AQ530" s="365"/>
      <c r="AR530" s="365"/>
      <c r="AS530" s="365"/>
    </row>
    <row r="531" spans="1:45" ht="15.75" customHeight="1">
      <c r="A531" s="357" t="s">
        <v>40</v>
      </c>
      <c r="B531" s="357"/>
      <c r="C531" s="357"/>
      <c r="D531" s="357"/>
      <c r="E531" s="357"/>
      <c r="F531" s="358"/>
      <c r="G531" s="358"/>
      <c r="H531" s="359" t="s">
        <v>48</v>
      </c>
      <c r="I531" s="358"/>
      <c r="J531" s="358"/>
      <c r="K531" s="321"/>
      <c r="L531" s="365"/>
      <c r="M531" s="365"/>
      <c r="N531" s="365"/>
      <c r="O531" s="365"/>
      <c r="P531" s="365"/>
      <c r="Q531" s="365"/>
      <c r="R531" s="365"/>
      <c r="S531" s="365"/>
      <c r="T531" s="365"/>
      <c r="U531" s="365"/>
      <c r="V531" s="365"/>
      <c r="W531" s="365"/>
      <c r="X531" s="365"/>
      <c r="Y531" s="365"/>
      <c r="Z531" s="365"/>
      <c r="AA531" s="365"/>
      <c r="AB531" s="365"/>
      <c r="AC531" s="365"/>
      <c r="AD531" s="365"/>
      <c r="AE531" s="365"/>
      <c r="AF531" s="365"/>
      <c r="AG531" s="365"/>
      <c r="AH531" s="366"/>
      <c r="AI531" s="365"/>
      <c r="AJ531" s="365"/>
      <c r="AK531" s="365"/>
      <c r="AL531" s="365"/>
      <c r="AM531" s="365"/>
      <c r="AN531" s="365"/>
      <c r="AO531" s="365"/>
      <c r="AP531" s="365"/>
      <c r="AQ531" s="365"/>
      <c r="AR531" s="365"/>
      <c r="AS531" s="365"/>
    </row>
    <row r="532" spans="1:45" ht="15.75" customHeight="1">
      <c r="A532" s="379"/>
      <c r="B532" s="368"/>
      <c r="C532" s="368"/>
      <c r="D532" s="368"/>
      <c r="E532" s="368"/>
      <c r="F532" s="369"/>
      <c r="G532" s="369"/>
      <c r="H532" s="370"/>
      <c r="I532" s="369"/>
      <c r="J532" s="369"/>
      <c r="K532" s="321"/>
      <c r="L532" s="371"/>
      <c r="M532" s="371"/>
      <c r="N532" s="371"/>
      <c r="O532" s="371"/>
      <c r="P532" s="371"/>
      <c r="Q532" s="371"/>
      <c r="R532" s="371"/>
      <c r="S532" s="371"/>
      <c r="T532" s="371"/>
      <c r="U532" s="371"/>
      <c r="V532" s="371"/>
      <c r="W532" s="371"/>
      <c r="X532" s="371"/>
      <c r="Y532" s="371"/>
      <c r="Z532" s="371"/>
      <c r="AA532" s="371"/>
      <c r="AB532" s="371"/>
      <c r="AC532" s="371"/>
      <c r="AD532" s="371"/>
      <c r="AE532" s="371"/>
      <c r="AF532" s="371"/>
      <c r="AG532" s="372"/>
      <c r="AH532" s="366"/>
      <c r="AI532" s="373"/>
      <c r="AJ532" s="373"/>
      <c r="AK532" s="373"/>
      <c r="AL532" s="374"/>
      <c r="AM532" s="374"/>
      <c r="AN532" s="374"/>
      <c r="AO532" s="374"/>
      <c r="AP532" s="374"/>
      <c r="AQ532" s="374"/>
      <c r="AR532" s="374"/>
      <c r="AS532" s="375"/>
    </row>
    <row r="533" spans="1:45" ht="15.75" customHeight="1">
      <c r="A533" s="379"/>
      <c r="B533" s="368"/>
      <c r="C533" s="368"/>
      <c r="D533" s="368"/>
      <c r="E533" s="368"/>
      <c r="F533" s="369"/>
      <c r="G533" s="369"/>
      <c r="H533" s="370"/>
      <c r="I533" s="369"/>
      <c r="J533" s="369"/>
      <c r="K533" s="321"/>
      <c r="L533" s="376"/>
      <c r="M533" s="376"/>
      <c r="N533" s="376"/>
      <c r="O533" s="376"/>
      <c r="P533" s="376"/>
      <c r="Q533" s="376"/>
      <c r="R533" s="376"/>
      <c r="S533" s="376"/>
      <c r="T533" s="376"/>
      <c r="U533" s="376"/>
      <c r="V533" s="376"/>
      <c r="W533" s="376"/>
      <c r="X533" s="376"/>
      <c r="Y533" s="376"/>
      <c r="Z533" s="376"/>
      <c r="AA533" s="376"/>
      <c r="AB533" s="376"/>
      <c r="AC533" s="376"/>
      <c r="AD533" s="376"/>
      <c r="AE533" s="376"/>
      <c r="AF533" s="376"/>
      <c r="AG533" s="372"/>
      <c r="AH533" s="366"/>
      <c r="AI533" s="373"/>
      <c r="AJ533" s="373"/>
      <c r="AK533" s="373"/>
      <c r="AL533" s="377"/>
      <c r="AM533" s="377"/>
      <c r="AN533" s="377"/>
      <c r="AO533" s="377"/>
      <c r="AP533" s="377"/>
      <c r="AQ533" s="377"/>
      <c r="AR533" s="377"/>
      <c r="AS533" s="378"/>
    </row>
    <row r="534" spans="1:45" ht="15.75" customHeight="1">
      <c r="A534" s="315" t="s">
        <v>132</v>
      </c>
      <c r="B534" s="316"/>
      <c r="C534" s="317"/>
      <c r="D534" s="318" t="str">
        <f>'(7) vstupní data'!$H$24</f>
        <v>Český pohár          25.- 26.2014         starší žákyně</v>
      </c>
      <c r="E534" s="319"/>
      <c r="F534" s="319"/>
      <c r="G534" s="319"/>
      <c r="H534" s="319"/>
      <c r="I534" s="319"/>
      <c r="J534" s="319"/>
      <c r="K534" s="319"/>
      <c r="L534" s="319"/>
      <c r="M534" s="319"/>
      <c r="N534" s="319"/>
      <c r="O534" s="319"/>
      <c r="P534" s="319"/>
      <c r="Q534" s="319"/>
      <c r="R534" s="319"/>
      <c r="S534" s="319"/>
      <c r="T534" s="319"/>
      <c r="U534" s="319"/>
      <c r="V534" s="319"/>
      <c r="W534" s="319"/>
      <c r="X534" s="319"/>
      <c r="Y534" s="319"/>
      <c r="Z534" s="319"/>
      <c r="AA534" s="319"/>
      <c r="AB534" s="319"/>
      <c r="AC534" s="319"/>
      <c r="AD534" s="319"/>
      <c r="AE534" s="319"/>
      <c r="AF534" s="320"/>
      <c r="AG534" s="321"/>
      <c r="AH534" s="321"/>
      <c r="AI534" s="321"/>
      <c r="AJ534" s="321"/>
      <c r="AK534" s="321"/>
      <c r="AL534" s="318" t="s">
        <v>133</v>
      </c>
      <c r="AM534" s="318"/>
      <c r="AN534" s="322" t="str">
        <f>'(7) vstupní data'!$B$11</f>
        <v>3.skupina</v>
      </c>
      <c r="AO534" s="322"/>
      <c r="AP534" s="322"/>
      <c r="AQ534" s="322"/>
      <c r="AR534" s="322"/>
      <c r="AS534" s="322"/>
    </row>
    <row r="535" spans="1:45" ht="16.5" customHeight="1">
      <c r="A535" s="315" t="s">
        <v>134</v>
      </c>
      <c r="B535" s="316"/>
      <c r="C535" s="317"/>
      <c r="D535" s="318" t="str">
        <f>CONCATENATE('(7) vstupní data'!$B$1,", ",'(7) vstupní data'!$B$3)</f>
        <v>TJ Orion Praha, ZŠ Mráčkova 3090 Praha 12</v>
      </c>
      <c r="E535" s="319"/>
      <c r="F535" s="319"/>
      <c r="G535" s="319"/>
      <c r="H535" s="319"/>
      <c r="I535" s="319"/>
      <c r="J535" s="319"/>
      <c r="K535" s="319"/>
      <c r="L535" s="319"/>
      <c r="M535" s="319"/>
      <c r="N535" s="319"/>
      <c r="O535" s="319"/>
      <c r="P535" s="319"/>
      <c r="Q535" s="319"/>
      <c r="R535" s="319"/>
      <c r="S535" s="319"/>
      <c r="T535" s="319"/>
      <c r="U535" s="319"/>
      <c r="V535" s="319"/>
      <c r="W535" s="319"/>
      <c r="X535" s="319"/>
      <c r="Y535" s="319"/>
      <c r="Z535" s="319"/>
      <c r="AA535" s="319"/>
      <c r="AB535" s="319"/>
      <c r="AC535" s="319"/>
      <c r="AD535" s="319"/>
      <c r="AE535" s="319"/>
      <c r="AF535" s="320"/>
      <c r="AG535" s="321"/>
      <c r="AH535" s="321"/>
      <c r="AI535" s="321"/>
      <c r="AJ535" s="321"/>
      <c r="AK535" s="321"/>
      <c r="AL535" s="321"/>
      <c r="AM535" s="321"/>
      <c r="AN535" s="321"/>
      <c r="AO535" s="321"/>
      <c r="AP535" s="321"/>
      <c r="AQ535" s="321"/>
      <c r="AR535" s="321"/>
      <c r="AS535" s="321"/>
    </row>
    <row r="536" spans="1:45" ht="15.75" customHeight="1">
      <c r="A536" s="323"/>
      <c r="B536" s="323"/>
      <c r="C536" s="324"/>
      <c r="D536" s="324"/>
      <c r="E536" s="324"/>
      <c r="F536" s="324"/>
      <c r="G536" s="324"/>
      <c r="H536" s="324"/>
      <c r="I536" s="324"/>
      <c r="J536" s="324"/>
      <c r="K536" s="324"/>
      <c r="L536" s="324"/>
      <c r="M536" s="324"/>
      <c r="N536" s="324"/>
      <c r="O536" s="324"/>
      <c r="P536" s="324"/>
      <c r="Q536" s="324"/>
      <c r="R536" s="324"/>
      <c r="S536" s="324"/>
      <c r="T536" s="324"/>
      <c r="U536" s="324"/>
      <c r="V536" s="324"/>
      <c r="W536" s="324"/>
      <c r="X536" s="324"/>
      <c r="Y536" s="324"/>
      <c r="Z536" s="324"/>
      <c r="AA536" s="324"/>
      <c r="AB536" s="324"/>
      <c r="AC536" s="324"/>
      <c r="AD536" s="324"/>
      <c r="AE536" s="324"/>
      <c r="AF536" s="321"/>
      <c r="AG536" s="321"/>
      <c r="AH536" s="321"/>
      <c r="AI536" s="321"/>
      <c r="AJ536" s="321"/>
      <c r="AK536" s="321"/>
      <c r="AL536" s="321"/>
      <c r="AM536" s="321"/>
      <c r="AN536" s="325" t="s">
        <v>135</v>
      </c>
      <c r="AO536" s="325"/>
      <c r="AP536" s="325"/>
      <c r="AQ536" s="325"/>
      <c r="AR536" s="326">
        <v>20</v>
      </c>
      <c r="AS536" s="326"/>
    </row>
    <row r="537" spans="1:45" ht="16.5" customHeight="1">
      <c r="A537" s="327" t="s">
        <v>136</v>
      </c>
      <c r="B537" s="327"/>
      <c r="C537" s="327"/>
      <c r="D537" s="327"/>
      <c r="E537" s="327"/>
      <c r="F537" s="328" t="s">
        <v>137</v>
      </c>
      <c r="G537" s="328"/>
      <c r="H537" s="329" t="str">
        <f>VLOOKUP(AR536,'(7) vstupní data'!$H$2:$P$29,2,0)</f>
        <v>TJ Orion Praha</v>
      </c>
      <c r="I537" s="329"/>
      <c r="J537" s="329"/>
      <c r="K537" s="329"/>
      <c r="L537" s="329"/>
      <c r="M537" s="329"/>
      <c r="N537" s="329"/>
      <c r="O537" s="329"/>
      <c r="P537" s="329"/>
      <c r="Q537" s="329"/>
      <c r="R537" s="329"/>
      <c r="S537" s="329"/>
      <c r="T537" s="329"/>
      <c r="U537" s="329"/>
      <c r="V537" s="329"/>
      <c r="W537" s="330" t="s">
        <v>138</v>
      </c>
      <c r="X537" s="330"/>
      <c r="Y537" s="329" t="str">
        <f>VLOOKUP(AR536,'(7) vstupní data'!$H$2:$P$29,6,0)</f>
        <v>SK Kometa B</v>
      </c>
      <c r="Z537" s="329"/>
      <c r="AA537" s="329"/>
      <c r="AB537" s="329"/>
      <c r="AC537" s="329"/>
      <c r="AD537" s="329"/>
      <c r="AE537" s="329"/>
      <c r="AF537" s="329"/>
      <c r="AG537" s="329"/>
      <c r="AH537" s="329"/>
      <c r="AI537" s="329"/>
      <c r="AJ537" s="329"/>
      <c r="AK537" s="329"/>
      <c r="AL537" s="329"/>
      <c r="AM537" s="329"/>
      <c r="AN537" s="325"/>
      <c r="AO537" s="325"/>
      <c r="AP537" s="325"/>
      <c r="AQ537" s="325"/>
      <c r="AR537" s="326"/>
      <c r="AS537" s="326"/>
    </row>
    <row r="538" spans="1:45" ht="7.5" customHeight="1">
      <c r="A538" s="331"/>
      <c r="B538" s="331"/>
      <c r="C538" s="331"/>
      <c r="D538" s="331"/>
      <c r="E538" s="331"/>
      <c r="F538" s="331"/>
      <c r="G538" s="331"/>
      <c r="H538" s="331"/>
      <c r="I538" s="331"/>
      <c r="J538" s="331"/>
      <c r="K538" s="331"/>
      <c r="L538" s="331"/>
      <c r="M538" s="331"/>
      <c r="N538" s="331"/>
      <c r="O538" s="331"/>
      <c r="P538" s="331"/>
      <c r="Q538" s="331"/>
      <c r="R538" s="331"/>
      <c r="S538" s="331"/>
      <c r="T538" s="331"/>
      <c r="U538" s="331"/>
      <c r="V538" s="331"/>
      <c r="W538" s="331"/>
      <c r="X538" s="331"/>
      <c r="Y538" s="331"/>
      <c r="Z538" s="331"/>
      <c r="AA538" s="331"/>
      <c r="AB538" s="331"/>
      <c r="AC538" s="331"/>
      <c r="AD538" s="331"/>
      <c r="AE538" s="331"/>
      <c r="AF538" s="331"/>
      <c r="AG538" s="331"/>
      <c r="AH538" s="331"/>
      <c r="AI538" s="331"/>
      <c r="AJ538" s="331"/>
      <c r="AK538" s="331"/>
      <c r="AL538" s="331"/>
      <c r="AM538" s="331"/>
      <c r="AN538" s="331"/>
      <c r="AO538" s="331"/>
      <c r="AP538" s="331"/>
      <c r="AQ538" s="331"/>
      <c r="AR538" s="331"/>
      <c r="AS538" s="331"/>
    </row>
    <row r="539" spans="1:45" ht="15.75" customHeight="1">
      <c r="A539" s="331"/>
      <c r="B539" s="332" t="s">
        <v>79</v>
      </c>
      <c r="C539" s="332"/>
      <c r="D539" s="332"/>
      <c r="E539" s="332"/>
      <c r="F539" s="332"/>
      <c r="G539" s="332"/>
      <c r="H539" s="332"/>
      <c r="I539" s="332"/>
      <c r="J539" s="332"/>
      <c r="K539" s="332"/>
      <c r="L539" s="332"/>
      <c r="M539" s="332"/>
      <c r="N539" s="332"/>
      <c r="O539" s="332"/>
      <c r="P539" s="331"/>
      <c r="Q539" s="332" t="s">
        <v>80</v>
      </c>
      <c r="R539" s="332"/>
      <c r="S539" s="332"/>
      <c r="T539" s="332"/>
      <c r="U539" s="332"/>
      <c r="V539" s="332"/>
      <c r="W539" s="332"/>
      <c r="X539" s="332"/>
      <c r="Y539" s="332"/>
      <c r="Z539" s="332"/>
      <c r="AA539" s="332"/>
      <c r="AB539" s="332"/>
      <c r="AC539" s="332"/>
      <c r="AD539" s="332"/>
      <c r="AE539" s="331"/>
      <c r="AF539" s="332" t="s">
        <v>81</v>
      </c>
      <c r="AG539" s="332"/>
      <c r="AH539" s="332"/>
      <c r="AI539" s="332"/>
      <c r="AJ539" s="332"/>
      <c r="AK539" s="332"/>
      <c r="AL539" s="332"/>
      <c r="AM539" s="332"/>
      <c r="AN539" s="332"/>
      <c r="AO539" s="332"/>
      <c r="AP539" s="332"/>
      <c r="AQ539" s="332"/>
      <c r="AR539" s="332"/>
      <c r="AS539" s="332"/>
    </row>
    <row r="540" spans="1:45" ht="15" customHeight="1">
      <c r="A540" s="333"/>
      <c r="B540" s="334" t="s">
        <v>84</v>
      </c>
      <c r="C540" s="334"/>
      <c r="D540" s="334"/>
      <c r="E540" s="334"/>
      <c r="F540" s="334"/>
      <c r="G540" s="334"/>
      <c r="H540" s="334"/>
      <c r="I540" s="334" t="s">
        <v>85</v>
      </c>
      <c r="J540" s="334"/>
      <c r="K540" s="334"/>
      <c r="L540" s="334"/>
      <c r="M540" s="334"/>
      <c r="N540" s="334"/>
      <c r="O540" s="334"/>
      <c r="P540" s="331"/>
      <c r="Q540" s="334" t="s">
        <v>84</v>
      </c>
      <c r="R540" s="334"/>
      <c r="S540" s="334"/>
      <c r="T540" s="334"/>
      <c r="U540" s="334"/>
      <c r="V540" s="334"/>
      <c r="W540" s="334"/>
      <c r="X540" s="334" t="s">
        <v>85</v>
      </c>
      <c r="Y540" s="334"/>
      <c r="Z540" s="334"/>
      <c r="AA540" s="334"/>
      <c r="AB540" s="334"/>
      <c r="AC540" s="334"/>
      <c r="AD540" s="334"/>
      <c r="AE540" s="331"/>
      <c r="AF540" s="334" t="s">
        <v>84</v>
      </c>
      <c r="AG540" s="334"/>
      <c r="AH540" s="334"/>
      <c r="AI540" s="334"/>
      <c r="AJ540" s="334"/>
      <c r="AK540" s="334"/>
      <c r="AL540" s="334"/>
      <c r="AM540" s="334" t="s">
        <v>85</v>
      </c>
      <c r="AN540" s="334"/>
      <c r="AO540" s="334"/>
      <c r="AP540" s="334"/>
      <c r="AQ540" s="334"/>
      <c r="AR540" s="334"/>
      <c r="AS540" s="334"/>
    </row>
    <row r="541" spans="1:45" ht="15" customHeight="1">
      <c r="A541" s="333"/>
      <c r="B541" s="335" t="s">
        <v>86</v>
      </c>
      <c r="C541" s="335"/>
      <c r="D541" s="335"/>
      <c r="E541" s="335"/>
      <c r="F541" s="335"/>
      <c r="G541" s="335"/>
      <c r="H541" s="335"/>
      <c r="I541" s="335" t="s">
        <v>86</v>
      </c>
      <c r="J541" s="335"/>
      <c r="K541" s="335"/>
      <c r="L541" s="335"/>
      <c r="M541" s="335"/>
      <c r="N541" s="335"/>
      <c r="O541" s="335"/>
      <c r="P541" s="331"/>
      <c r="Q541" s="335" t="s">
        <v>86</v>
      </c>
      <c r="R541" s="335"/>
      <c r="S541" s="335"/>
      <c r="T541" s="335"/>
      <c r="U541" s="335"/>
      <c r="V541" s="335"/>
      <c r="W541" s="335"/>
      <c r="X541" s="335" t="s">
        <v>86</v>
      </c>
      <c r="Y541" s="335"/>
      <c r="Z541" s="335"/>
      <c r="AA541" s="335"/>
      <c r="AB541" s="335"/>
      <c r="AC541" s="335"/>
      <c r="AD541" s="335"/>
      <c r="AE541" s="331"/>
      <c r="AF541" s="335" t="s">
        <v>86</v>
      </c>
      <c r="AG541" s="335"/>
      <c r="AH541" s="335"/>
      <c r="AI541" s="335"/>
      <c r="AJ541" s="335"/>
      <c r="AK541" s="335"/>
      <c r="AL541" s="335"/>
      <c r="AM541" s="335" t="s">
        <v>86</v>
      </c>
      <c r="AN541" s="335"/>
      <c r="AO541" s="335"/>
      <c r="AP541" s="335"/>
      <c r="AQ541" s="335"/>
      <c r="AR541" s="335"/>
      <c r="AS541" s="335"/>
    </row>
    <row r="542" spans="1:45" ht="15" customHeight="1">
      <c r="A542" s="336" t="s">
        <v>87</v>
      </c>
      <c r="B542" s="337">
        <v>1</v>
      </c>
      <c r="C542" s="338"/>
      <c r="D542" s="338"/>
      <c r="E542" s="338"/>
      <c r="F542" s="339">
        <v>1</v>
      </c>
      <c r="G542" s="339">
        <v>13</v>
      </c>
      <c r="H542" s="340">
        <v>25</v>
      </c>
      <c r="I542" s="337">
        <v>1</v>
      </c>
      <c r="J542" s="338"/>
      <c r="K542" s="338"/>
      <c r="L542" s="338"/>
      <c r="M542" s="339">
        <v>1</v>
      </c>
      <c r="N542" s="339">
        <v>13</v>
      </c>
      <c r="O542" s="340">
        <v>25</v>
      </c>
      <c r="P542" s="331"/>
      <c r="Q542" s="337">
        <v>1</v>
      </c>
      <c r="R542" s="338"/>
      <c r="S542" s="338"/>
      <c r="T542" s="338"/>
      <c r="U542" s="339">
        <v>1</v>
      </c>
      <c r="V542" s="339">
        <v>13</v>
      </c>
      <c r="W542" s="340">
        <v>25</v>
      </c>
      <c r="X542" s="337">
        <v>1</v>
      </c>
      <c r="Y542" s="338"/>
      <c r="Z542" s="338"/>
      <c r="AA542" s="338"/>
      <c r="AB542" s="339">
        <v>1</v>
      </c>
      <c r="AC542" s="339">
        <v>13</v>
      </c>
      <c r="AD542" s="340">
        <v>25</v>
      </c>
      <c r="AE542" s="331"/>
      <c r="AF542" s="337">
        <v>1</v>
      </c>
      <c r="AG542" s="338"/>
      <c r="AH542" s="338"/>
      <c r="AI542" s="338"/>
      <c r="AJ542" s="339">
        <v>1</v>
      </c>
      <c r="AK542" s="339">
        <v>13</v>
      </c>
      <c r="AL542" s="340">
        <v>25</v>
      </c>
      <c r="AM542" s="337">
        <v>1</v>
      </c>
      <c r="AN542" s="338"/>
      <c r="AO542" s="338"/>
      <c r="AP542" s="338"/>
      <c r="AQ542" s="339">
        <v>1</v>
      </c>
      <c r="AR542" s="339">
        <v>13</v>
      </c>
      <c r="AS542" s="340">
        <v>25</v>
      </c>
    </row>
    <row r="543" spans="1:45" ht="15" customHeight="1">
      <c r="A543" s="336"/>
      <c r="B543" s="337"/>
      <c r="C543" s="338"/>
      <c r="D543" s="338"/>
      <c r="E543" s="338"/>
      <c r="F543" s="341">
        <v>2</v>
      </c>
      <c r="G543" s="341">
        <v>14</v>
      </c>
      <c r="H543" s="342">
        <v>26</v>
      </c>
      <c r="I543" s="337"/>
      <c r="J543" s="338"/>
      <c r="K543" s="338"/>
      <c r="L543" s="338"/>
      <c r="M543" s="341">
        <v>2</v>
      </c>
      <c r="N543" s="341">
        <v>14</v>
      </c>
      <c r="O543" s="342">
        <v>26</v>
      </c>
      <c r="P543" s="331"/>
      <c r="Q543" s="337"/>
      <c r="R543" s="338"/>
      <c r="S543" s="338"/>
      <c r="T543" s="338"/>
      <c r="U543" s="341">
        <v>2</v>
      </c>
      <c r="V543" s="341">
        <v>14</v>
      </c>
      <c r="W543" s="342">
        <v>26</v>
      </c>
      <c r="X543" s="337"/>
      <c r="Y543" s="338"/>
      <c r="Z543" s="338"/>
      <c r="AA543" s="338"/>
      <c r="AB543" s="341">
        <v>2</v>
      </c>
      <c r="AC543" s="341">
        <v>14</v>
      </c>
      <c r="AD543" s="342">
        <v>26</v>
      </c>
      <c r="AE543" s="331"/>
      <c r="AF543" s="337"/>
      <c r="AG543" s="338"/>
      <c r="AH543" s="338"/>
      <c r="AI543" s="338"/>
      <c r="AJ543" s="341">
        <v>2</v>
      </c>
      <c r="AK543" s="341">
        <v>14</v>
      </c>
      <c r="AL543" s="342">
        <v>26</v>
      </c>
      <c r="AM543" s="337"/>
      <c r="AN543" s="338"/>
      <c r="AO543" s="338"/>
      <c r="AP543" s="338"/>
      <c r="AQ543" s="341">
        <v>2</v>
      </c>
      <c r="AR543" s="341">
        <v>14</v>
      </c>
      <c r="AS543" s="342">
        <v>26</v>
      </c>
    </row>
    <row r="544" spans="1:45" ht="15" customHeight="1">
      <c r="A544" s="336"/>
      <c r="B544" s="337">
        <v>2</v>
      </c>
      <c r="C544" s="338"/>
      <c r="D544" s="338"/>
      <c r="E544" s="338"/>
      <c r="F544" s="341">
        <v>3</v>
      </c>
      <c r="G544" s="341">
        <v>15</v>
      </c>
      <c r="H544" s="342">
        <v>27</v>
      </c>
      <c r="I544" s="337">
        <v>2</v>
      </c>
      <c r="J544" s="338"/>
      <c r="K544" s="338"/>
      <c r="L544" s="338"/>
      <c r="M544" s="341">
        <v>3</v>
      </c>
      <c r="N544" s="341">
        <v>15</v>
      </c>
      <c r="O544" s="342">
        <v>27</v>
      </c>
      <c r="P544" s="331"/>
      <c r="Q544" s="337">
        <v>2</v>
      </c>
      <c r="R544" s="338"/>
      <c r="S544" s="338"/>
      <c r="T544" s="338"/>
      <c r="U544" s="341">
        <v>3</v>
      </c>
      <c r="V544" s="341">
        <v>15</v>
      </c>
      <c r="W544" s="342">
        <v>27</v>
      </c>
      <c r="X544" s="337">
        <v>2</v>
      </c>
      <c r="Y544" s="338"/>
      <c r="Z544" s="338"/>
      <c r="AA544" s="338"/>
      <c r="AB544" s="341">
        <v>3</v>
      </c>
      <c r="AC544" s="341">
        <v>15</v>
      </c>
      <c r="AD544" s="342">
        <v>27</v>
      </c>
      <c r="AE544" s="331"/>
      <c r="AF544" s="337">
        <v>2</v>
      </c>
      <c r="AG544" s="338"/>
      <c r="AH544" s="338"/>
      <c r="AI544" s="338"/>
      <c r="AJ544" s="341">
        <v>3</v>
      </c>
      <c r="AK544" s="341">
        <v>15</v>
      </c>
      <c r="AL544" s="342">
        <v>27</v>
      </c>
      <c r="AM544" s="337">
        <v>2</v>
      </c>
      <c r="AN544" s="338"/>
      <c r="AO544" s="338"/>
      <c r="AP544" s="338"/>
      <c r="AQ544" s="341">
        <v>3</v>
      </c>
      <c r="AR544" s="341">
        <v>15</v>
      </c>
      <c r="AS544" s="342">
        <v>27</v>
      </c>
    </row>
    <row r="545" spans="1:45" ht="15" customHeight="1">
      <c r="A545" s="336"/>
      <c r="B545" s="337"/>
      <c r="C545" s="343"/>
      <c r="D545" s="338"/>
      <c r="E545" s="338"/>
      <c r="F545" s="341">
        <v>4</v>
      </c>
      <c r="G545" s="341">
        <v>16</v>
      </c>
      <c r="H545" s="342">
        <v>28</v>
      </c>
      <c r="I545" s="337"/>
      <c r="J545" s="343"/>
      <c r="K545" s="338"/>
      <c r="L545" s="338"/>
      <c r="M545" s="341">
        <v>4</v>
      </c>
      <c r="N545" s="341">
        <v>16</v>
      </c>
      <c r="O545" s="342">
        <v>28</v>
      </c>
      <c r="P545" s="331"/>
      <c r="Q545" s="337"/>
      <c r="R545" s="343"/>
      <c r="S545" s="338"/>
      <c r="T545" s="338"/>
      <c r="U545" s="341">
        <v>4</v>
      </c>
      <c r="V545" s="341">
        <v>16</v>
      </c>
      <c r="W545" s="342">
        <v>28</v>
      </c>
      <c r="X545" s="337"/>
      <c r="Y545" s="343"/>
      <c r="Z545" s="338"/>
      <c r="AA545" s="338"/>
      <c r="AB545" s="341">
        <v>4</v>
      </c>
      <c r="AC545" s="341">
        <v>16</v>
      </c>
      <c r="AD545" s="342">
        <v>28</v>
      </c>
      <c r="AE545" s="331"/>
      <c r="AF545" s="337"/>
      <c r="AG545" s="343"/>
      <c r="AH545" s="338"/>
      <c r="AI545" s="338"/>
      <c r="AJ545" s="341">
        <v>4</v>
      </c>
      <c r="AK545" s="341">
        <v>16</v>
      </c>
      <c r="AL545" s="342">
        <v>28</v>
      </c>
      <c r="AM545" s="337"/>
      <c r="AN545" s="343"/>
      <c r="AO545" s="338"/>
      <c r="AP545" s="338"/>
      <c r="AQ545" s="341">
        <v>4</v>
      </c>
      <c r="AR545" s="341">
        <v>16</v>
      </c>
      <c r="AS545" s="342">
        <v>28</v>
      </c>
    </row>
    <row r="546" spans="1:45" ht="15" customHeight="1">
      <c r="A546" s="336"/>
      <c r="B546" s="337">
        <v>3</v>
      </c>
      <c r="C546" s="338"/>
      <c r="D546" s="338"/>
      <c r="E546" s="338"/>
      <c r="F546" s="341">
        <v>5</v>
      </c>
      <c r="G546" s="341">
        <v>17</v>
      </c>
      <c r="H546" s="342">
        <v>29</v>
      </c>
      <c r="I546" s="337">
        <v>3</v>
      </c>
      <c r="J546" s="338"/>
      <c r="K546" s="338"/>
      <c r="L546" s="338"/>
      <c r="M546" s="341">
        <v>5</v>
      </c>
      <c r="N546" s="341">
        <v>17</v>
      </c>
      <c r="O546" s="342">
        <v>29</v>
      </c>
      <c r="P546" s="331"/>
      <c r="Q546" s="337">
        <v>3</v>
      </c>
      <c r="R546" s="338"/>
      <c r="S546" s="338"/>
      <c r="T546" s="338"/>
      <c r="U546" s="341">
        <v>5</v>
      </c>
      <c r="V546" s="341">
        <v>17</v>
      </c>
      <c r="W546" s="342">
        <v>29</v>
      </c>
      <c r="X546" s="337">
        <v>3</v>
      </c>
      <c r="Y546" s="338"/>
      <c r="Z546" s="338"/>
      <c r="AA546" s="338"/>
      <c r="AB546" s="341">
        <v>5</v>
      </c>
      <c r="AC546" s="341">
        <v>17</v>
      </c>
      <c r="AD546" s="342">
        <v>29</v>
      </c>
      <c r="AE546" s="331"/>
      <c r="AF546" s="337">
        <v>3</v>
      </c>
      <c r="AG546" s="338"/>
      <c r="AH546" s="338"/>
      <c r="AI546" s="338"/>
      <c r="AJ546" s="341">
        <v>5</v>
      </c>
      <c r="AK546" s="341">
        <v>17</v>
      </c>
      <c r="AL546" s="342">
        <v>29</v>
      </c>
      <c r="AM546" s="337">
        <v>3</v>
      </c>
      <c r="AN546" s="338"/>
      <c r="AO546" s="338"/>
      <c r="AP546" s="338"/>
      <c r="AQ546" s="341">
        <v>5</v>
      </c>
      <c r="AR546" s="341">
        <v>17</v>
      </c>
      <c r="AS546" s="342">
        <v>29</v>
      </c>
    </row>
    <row r="547" spans="1:45" ht="15" customHeight="1">
      <c r="A547" s="336"/>
      <c r="B547" s="337"/>
      <c r="C547" s="343"/>
      <c r="D547" s="338"/>
      <c r="E547" s="338"/>
      <c r="F547" s="341">
        <v>6</v>
      </c>
      <c r="G547" s="341">
        <v>18</v>
      </c>
      <c r="H547" s="342">
        <v>30</v>
      </c>
      <c r="I547" s="337"/>
      <c r="J547" s="343"/>
      <c r="K547" s="338"/>
      <c r="L547" s="338"/>
      <c r="M547" s="341">
        <v>6</v>
      </c>
      <c r="N547" s="341">
        <v>18</v>
      </c>
      <c r="O547" s="342">
        <v>30</v>
      </c>
      <c r="P547" s="331"/>
      <c r="Q547" s="337"/>
      <c r="R547" s="343"/>
      <c r="S547" s="338"/>
      <c r="T547" s="338"/>
      <c r="U547" s="341">
        <v>6</v>
      </c>
      <c r="V547" s="341">
        <v>18</v>
      </c>
      <c r="W547" s="342">
        <v>30</v>
      </c>
      <c r="X547" s="337"/>
      <c r="Y547" s="343"/>
      <c r="Z547" s="338"/>
      <c r="AA547" s="338"/>
      <c r="AB547" s="341">
        <v>6</v>
      </c>
      <c r="AC547" s="341">
        <v>18</v>
      </c>
      <c r="AD547" s="342">
        <v>30</v>
      </c>
      <c r="AE547" s="331"/>
      <c r="AF547" s="337"/>
      <c r="AG547" s="343"/>
      <c r="AH547" s="338"/>
      <c r="AI547" s="338"/>
      <c r="AJ547" s="341">
        <v>6</v>
      </c>
      <c r="AK547" s="341">
        <v>18</v>
      </c>
      <c r="AL547" s="342">
        <v>30</v>
      </c>
      <c r="AM547" s="337"/>
      <c r="AN547" s="343"/>
      <c r="AO547" s="338"/>
      <c r="AP547" s="338"/>
      <c r="AQ547" s="341">
        <v>6</v>
      </c>
      <c r="AR547" s="341">
        <v>18</v>
      </c>
      <c r="AS547" s="342">
        <v>30</v>
      </c>
    </row>
    <row r="548" spans="1:45" ht="15" customHeight="1">
      <c r="A548" s="336"/>
      <c r="B548" s="337">
        <v>4</v>
      </c>
      <c r="C548" s="338"/>
      <c r="D548" s="338"/>
      <c r="E548" s="338"/>
      <c r="F548" s="341">
        <v>7</v>
      </c>
      <c r="G548" s="341">
        <v>19</v>
      </c>
      <c r="H548" s="342">
        <v>31</v>
      </c>
      <c r="I548" s="337">
        <v>4</v>
      </c>
      <c r="J548" s="338"/>
      <c r="K548" s="338"/>
      <c r="L548" s="338"/>
      <c r="M548" s="341">
        <v>7</v>
      </c>
      <c r="N548" s="341">
        <v>19</v>
      </c>
      <c r="O548" s="342">
        <v>31</v>
      </c>
      <c r="P548" s="331"/>
      <c r="Q548" s="337">
        <v>4</v>
      </c>
      <c r="R548" s="338"/>
      <c r="S548" s="338"/>
      <c r="T548" s="338"/>
      <c r="U548" s="341">
        <v>7</v>
      </c>
      <c r="V548" s="341">
        <v>19</v>
      </c>
      <c r="W548" s="342">
        <v>31</v>
      </c>
      <c r="X548" s="337">
        <v>4</v>
      </c>
      <c r="Y548" s="338"/>
      <c r="Z548" s="338"/>
      <c r="AA548" s="338"/>
      <c r="AB548" s="341">
        <v>7</v>
      </c>
      <c r="AC548" s="341">
        <v>19</v>
      </c>
      <c r="AD548" s="342">
        <v>31</v>
      </c>
      <c r="AE548" s="331"/>
      <c r="AF548" s="337">
        <v>4</v>
      </c>
      <c r="AG548" s="338"/>
      <c r="AH548" s="338"/>
      <c r="AI548" s="338"/>
      <c r="AJ548" s="341">
        <v>7</v>
      </c>
      <c r="AK548" s="341">
        <v>19</v>
      </c>
      <c r="AL548" s="342">
        <v>31</v>
      </c>
      <c r="AM548" s="337">
        <v>4</v>
      </c>
      <c r="AN548" s="338"/>
      <c r="AO548" s="338"/>
      <c r="AP548" s="338"/>
      <c r="AQ548" s="341">
        <v>7</v>
      </c>
      <c r="AR548" s="341">
        <v>19</v>
      </c>
      <c r="AS548" s="342">
        <v>31</v>
      </c>
    </row>
    <row r="549" spans="1:45" ht="15" customHeight="1">
      <c r="A549" s="336"/>
      <c r="B549" s="337"/>
      <c r="C549" s="343"/>
      <c r="D549" s="338"/>
      <c r="E549" s="338"/>
      <c r="F549" s="341">
        <v>8</v>
      </c>
      <c r="G549" s="341">
        <v>20</v>
      </c>
      <c r="H549" s="342">
        <v>32</v>
      </c>
      <c r="I549" s="337"/>
      <c r="J549" s="343"/>
      <c r="K549" s="338"/>
      <c r="L549" s="338"/>
      <c r="M549" s="341">
        <v>8</v>
      </c>
      <c r="N549" s="341">
        <v>20</v>
      </c>
      <c r="O549" s="342">
        <v>32</v>
      </c>
      <c r="P549" s="331"/>
      <c r="Q549" s="337"/>
      <c r="R549" s="343"/>
      <c r="S549" s="338"/>
      <c r="T549" s="338"/>
      <c r="U549" s="341">
        <v>8</v>
      </c>
      <c r="V549" s="341">
        <v>20</v>
      </c>
      <c r="W549" s="342">
        <v>32</v>
      </c>
      <c r="X549" s="337"/>
      <c r="Y549" s="343"/>
      <c r="Z549" s="338"/>
      <c r="AA549" s="338"/>
      <c r="AB549" s="341">
        <v>8</v>
      </c>
      <c r="AC549" s="341">
        <v>20</v>
      </c>
      <c r="AD549" s="342">
        <v>32</v>
      </c>
      <c r="AE549" s="331"/>
      <c r="AF549" s="337"/>
      <c r="AG549" s="343"/>
      <c r="AH549" s="338"/>
      <c r="AI549" s="338"/>
      <c r="AJ549" s="341">
        <v>8</v>
      </c>
      <c r="AK549" s="341">
        <v>20</v>
      </c>
      <c r="AL549" s="342">
        <v>32</v>
      </c>
      <c r="AM549" s="337"/>
      <c r="AN549" s="343"/>
      <c r="AO549" s="338"/>
      <c r="AP549" s="338"/>
      <c r="AQ549" s="341">
        <v>8</v>
      </c>
      <c r="AR549" s="341">
        <v>20</v>
      </c>
      <c r="AS549" s="342">
        <v>32</v>
      </c>
    </row>
    <row r="550" spans="1:45" ht="15" customHeight="1">
      <c r="A550" s="336"/>
      <c r="B550" s="337">
        <v>5</v>
      </c>
      <c r="C550" s="338"/>
      <c r="D550" s="338"/>
      <c r="E550" s="338"/>
      <c r="F550" s="341">
        <v>9</v>
      </c>
      <c r="G550" s="341">
        <v>21</v>
      </c>
      <c r="H550" s="342">
        <v>33</v>
      </c>
      <c r="I550" s="337">
        <v>5</v>
      </c>
      <c r="J550" s="338"/>
      <c r="K550" s="338"/>
      <c r="L550" s="338"/>
      <c r="M550" s="341">
        <v>9</v>
      </c>
      <c r="N550" s="341">
        <v>21</v>
      </c>
      <c r="O550" s="342">
        <v>33</v>
      </c>
      <c r="P550" s="331"/>
      <c r="Q550" s="337">
        <v>5</v>
      </c>
      <c r="R550" s="338"/>
      <c r="S550" s="338"/>
      <c r="T550" s="338"/>
      <c r="U550" s="341">
        <v>9</v>
      </c>
      <c r="V550" s="341">
        <v>21</v>
      </c>
      <c r="W550" s="342">
        <v>33</v>
      </c>
      <c r="X550" s="337">
        <v>5</v>
      </c>
      <c r="Y550" s="338"/>
      <c r="Z550" s="338"/>
      <c r="AA550" s="338"/>
      <c r="AB550" s="341">
        <v>9</v>
      </c>
      <c r="AC550" s="341">
        <v>21</v>
      </c>
      <c r="AD550" s="342">
        <v>33</v>
      </c>
      <c r="AE550" s="331"/>
      <c r="AF550" s="337">
        <v>5</v>
      </c>
      <c r="AG550" s="338"/>
      <c r="AH550" s="338"/>
      <c r="AI550" s="338"/>
      <c r="AJ550" s="341">
        <v>9</v>
      </c>
      <c r="AK550" s="341">
        <v>21</v>
      </c>
      <c r="AL550" s="342">
        <v>33</v>
      </c>
      <c r="AM550" s="337">
        <v>5</v>
      </c>
      <c r="AN550" s="338"/>
      <c r="AO550" s="338"/>
      <c r="AP550" s="338"/>
      <c r="AQ550" s="341">
        <v>9</v>
      </c>
      <c r="AR550" s="341">
        <v>21</v>
      </c>
      <c r="AS550" s="342">
        <v>33</v>
      </c>
    </row>
    <row r="551" spans="1:45" ht="15" customHeight="1">
      <c r="A551" s="336"/>
      <c r="B551" s="337"/>
      <c r="C551" s="343"/>
      <c r="D551" s="338"/>
      <c r="E551" s="338"/>
      <c r="F551" s="341">
        <v>10</v>
      </c>
      <c r="G551" s="341">
        <v>22</v>
      </c>
      <c r="H551" s="342">
        <v>34</v>
      </c>
      <c r="I551" s="337"/>
      <c r="J551" s="343"/>
      <c r="K551" s="338"/>
      <c r="L551" s="338"/>
      <c r="M551" s="341">
        <v>10</v>
      </c>
      <c r="N551" s="341">
        <v>22</v>
      </c>
      <c r="O551" s="342">
        <v>34</v>
      </c>
      <c r="P551" s="331"/>
      <c r="Q551" s="337"/>
      <c r="R551" s="343"/>
      <c r="S551" s="338"/>
      <c r="T551" s="338"/>
      <c r="U551" s="341">
        <v>10</v>
      </c>
      <c r="V551" s="341">
        <v>22</v>
      </c>
      <c r="W551" s="342">
        <v>34</v>
      </c>
      <c r="X551" s="337"/>
      <c r="Y551" s="343"/>
      <c r="Z551" s="338"/>
      <c r="AA551" s="338"/>
      <c r="AB551" s="341">
        <v>10</v>
      </c>
      <c r="AC551" s="341">
        <v>22</v>
      </c>
      <c r="AD551" s="342">
        <v>34</v>
      </c>
      <c r="AE551" s="331"/>
      <c r="AF551" s="337"/>
      <c r="AG551" s="343"/>
      <c r="AH551" s="338"/>
      <c r="AI551" s="338"/>
      <c r="AJ551" s="341">
        <v>10</v>
      </c>
      <c r="AK551" s="341">
        <v>22</v>
      </c>
      <c r="AL551" s="342">
        <v>34</v>
      </c>
      <c r="AM551" s="337"/>
      <c r="AN551" s="343"/>
      <c r="AO551" s="338"/>
      <c r="AP551" s="338"/>
      <c r="AQ551" s="341">
        <v>10</v>
      </c>
      <c r="AR551" s="341">
        <v>22</v>
      </c>
      <c r="AS551" s="342">
        <v>34</v>
      </c>
    </row>
    <row r="552" spans="1:45" ht="15" customHeight="1">
      <c r="A552" s="336"/>
      <c r="B552" s="337">
        <v>6</v>
      </c>
      <c r="C552" s="338"/>
      <c r="D552" s="338"/>
      <c r="E552" s="338"/>
      <c r="F552" s="341">
        <v>11</v>
      </c>
      <c r="G552" s="341">
        <v>23</v>
      </c>
      <c r="H552" s="342">
        <v>35</v>
      </c>
      <c r="I552" s="337">
        <v>6</v>
      </c>
      <c r="J552" s="338"/>
      <c r="K552" s="338"/>
      <c r="L552" s="338"/>
      <c r="M552" s="341">
        <v>11</v>
      </c>
      <c r="N552" s="341">
        <v>23</v>
      </c>
      <c r="O552" s="342">
        <v>35</v>
      </c>
      <c r="P552" s="331"/>
      <c r="Q552" s="337">
        <v>6</v>
      </c>
      <c r="R552" s="338"/>
      <c r="S552" s="338"/>
      <c r="T552" s="338"/>
      <c r="U552" s="341">
        <v>11</v>
      </c>
      <c r="V552" s="341">
        <v>23</v>
      </c>
      <c r="W552" s="342">
        <v>35</v>
      </c>
      <c r="X552" s="337">
        <v>6</v>
      </c>
      <c r="Y552" s="338"/>
      <c r="Z552" s="338"/>
      <c r="AA552" s="338"/>
      <c r="AB552" s="341">
        <v>11</v>
      </c>
      <c r="AC552" s="341">
        <v>23</v>
      </c>
      <c r="AD552" s="342">
        <v>35</v>
      </c>
      <c r="AE552" s="331"/>
      <c r="AF552" s="337">
        <v>6</v>
      </c>
      <c r="AG552" s="338"/>
      <c r="AH552" s="338"/>
      <c r="AI552" s="338"/>
      <c r="AJ552" s="341">
        <v>11</v>
      </c>
      <c r="AK552" s="341">
        <v>23</v>
      </c>
      <c r="AL552" s="342">
        <v>35</v>
      </c>
      <c r="AM552" s="337">
        <v>6</v>
      </c>
      <c r="AN552" s="338"/>
      <c r="AO552" s="338"/>
      <c r="AP552" s="338"/>
      <c r="AQ552" s="341">
        <v>11</v>
      </c>
      <c r="AR552" s="341">
        <v>23</v>
      </c>
      <c r="AS552" s="342">
        <v>35</v>
      </c>
    </row>
    <row r="553" spans="1:45" ht="15" customHeight="1">
      <c r="A553" s="336"/>
      <c r="B553" s="337"/>
      <c r="C553" s="343"/>
      <c r="D553" s="338"/>
      <c r="E553" s="338"/>
      <c r="F553" s="344">
        <v>12</v>
      </c>
      <c r="G553" s="344">
        <v>24</v>
      </c>
      <c r="H553" s="345">
        <v>36</v>
      </c>
      <c r="I553" s="337"/>
      <c r="J553" s="343"/>
      <c r="K553" s="338"/>
      <c r="L553" s="338"/>
      <c r="M553" s="344">
        <v>12</v>
      </c>
      <c r="N553" s="344">
        <v>24</v>
      </c>
      <c r="O553" s="345">
        <v>36</v>
      </c>
      <c r="P553" s="331"/>
      <c r="Q553" s="337"/>
      <c r="R553" s="343"/>
      <c r="S553" s="338"/>
      <c r="T553" s="338"/>
      <c r="U553" s="344">
        <v>12</v>
      </c>
      <c r="V553" s="344">
        <v>24</v>
      </c>
      <c r="W553" s="345">
        <v>36</v>
      </c>
      <c r="X553" s="337"/>
      <c r="Y553" s="343"/>
      <c r="Z553" s="338"/>
      <c r="AA553" s="338"/>
      <c r="AB553" s="344">
        <v>12</v>
      </c>
      <c r="AC553" s="344">
        <v>24</v>
      </c>
      <c r="AD553" s="345">
        <v>36</v>
      </c>
      <c r="AE553" s="331"/>
      <c r="AF553" s="337"/>
      <c r="AG553" s="343"/>
      <c r="AH553" s="338"/>
      <c r="AI553" s="338"/>
      <c r="AJ553" s="344">
        <v>12</v>
      </c>
      <c r="AK553" s="344">
        <v>24</v>
      </c>
      <c r="AL553" s="345">
        <v>36</v>
      </c>
      <c r="AM553" s="337"/>
      <c r="AN553" s="343"/>
      <c r="AO553" s="338"/>
      <c r="AP553" s="338"/>
      <c r="AQ553" s="344">
        <v>12</v>
      </c>
      <c r="AR553" s="344">
        <v>24</v>
      </c>
      <c r="AS553" s="345">
        <v>36</v>
      </c>
    </row>
    <row r="554" spans="1:45" ht="22.5" customHeight="1">
      <c r="A554" s="331"/>
      <c r="B554" s="346" t="s">
        <v>90</v>
      </c>
      <c r="C554" s="346"/>
      <c r="D554" s="347" t="s">
        <v>91</v>
      </c>
      <c r="E554" s="347"/>
      <c r="F554" s="348"/>
      <c r="G554" s="348"/>
      <c r="H554" s="348"/>
      <c r="I554" s="346" t="s">
        <v>90</v>
      </c>
      <c r="J554" s="346"/>
      <c r="K554" s="347" t="s">
        <v>91</v>
      </c>
      <c r="L554" s="347"/>
      <c r="M554" s="348"/>
      <c r="N554" s="348"/>
      <c r="O554" s="348"/>
      <c r="P554" s="349"/>
      <c r="Q554" s="346" t="s">
        <v>90</v>
      </c>
      <c r="R554" s="346"/>
      <c r="S554" s="347" t="s">
        <v>91</v>
      </c>
      <c r="T554" s="347"/>
      <c r="U554" s="348"/>
      <c r="V554" s="348"/>
      <c r="W554" s="348"/>
      <c r="X554" s="346" t="s">
        <v>90</v>
      </c>
      <c r="Y554" s="346"/>
      <c r="Z554" s="347" t="s">
        <v>91</v>
      </c>
      <c r="AA554" s="347"/>
      <c r="AB554" s="348"/>
      <c r="AC554" s="348"/>
      <c r="AD554" s="348"/>
      <c r="AE554" s="349"/>
      <c r="AF554" s="346" t="s">
        <v>90</v>
      </c>
      <c r="AG554" s="346"/>
      <c r="AH554" s="347" t="s">
        <v>91</v>
      </c>
      <c r="AI554" s="347"/>
      <c r="AJ554" s="348"/>
      <c r="AK554" s="348"/>
      <c r="AL554" s="348"/>
      <c r="AM554" s="346" t="s">
        <v>90</v>
      </c>
      <c r="AN554" s="346"/>
      <c r="AO554" s="347" t="s">
        <v>91</v>
      </c>
      <c r="AP554" s="347"/>
      <c r="AQ554" s="350"/>
      <c r="AR554" s="350"/>
      <c r="AS554" s="350"/>
    </row>
    <row r="555" spans="1:45" ht="7.5" customHeight="1">
      <c r="A555" s="331"/>
      <c r="B555" s="331"/>
      <c r="C555" s="331"/>
      <c r="D555" s="331"/>
      <c r="E555" s="331"/>
      <c r="F555" s="331"/>
      <c r="G555" s="331"/>
      <c r="H555" s="331"/>
      <c r="I555" s="331"/>
      <c r="J555" s="331"/>
      <c r="K555" s="331"/>
      <c r="L555" s="331"/>
      <c r="M555" s="331"/>
      <c r="N555" s="331"/>
      <c r="O555" s="331"/>
      <c r="P555" s="331"/>
      <c r="Q555" s="331"/>
      <c r="R555" s="331"/>
      <c r="S555" s="331"/>
      <c r="T555" s="331"/>
      <c r="U555" s="331"/>
      <c r="V555" s="331"/>
      <c r="W555" s="331"/>
      <c r="X555" s="331"/>
      <c r="Y555" s="331"/>
      <c r="Z555" s="331"/>
      <c r="AA555" s="331"/>
      <c r="AB555" s="331"/>
      <c r="AC555" s="331"/>
      <c r="AD555" s="331"/>
      <c r="AE555" s="331"/>
      <c r="AF555" s="331"/>
      <c r="AG555" s="331"/>
      <c r="AH555" s="331"/>
      <c r="AI555" s="331"/>
      <c r="AJ555" s="331"/>
      <c r="AK555" s="331"/>
      <c r="AL555" s="331"/>
      <c r="AM555" s="331"/>
      <c r="AN555" s="331"/>
      <c r="AO555" s="331"/>
      <c r="AP555" s="331"/>
      <c r="AQ555" s="331"/>
      <c r="AR555" s="331"/>
      <c r="AS555" s="331"/>
    </row>
    <row r="556" spans="1:45" ht="15" customHeight="1">
      <c r="A556" s="351" t="s">
        <v>139</v>
      </c>
      <c r="B556" s="352"/>
      <c r="C556" s="352"/>
      <c r="D556" s="352"/>
      <c r="E556" s="352"/>
      <c r="F556" s="353" t="s">
        <v>96</v>
      </c>
      <c r="G556" s="353"/>
      <c r="H556" s="353" t="s">
        <v>48</v>
      </c>
      <c r="I556" s="353" t="s">
        <v>97</v>
      </c>
      <c r="J556" s="353"/>
      <c r="K556" s="321"/>
      <c r="L556" s="354" t="s">
        <v>140</v>
      </c>
      <c r="M556" s="354"/>
      <c r="N556" s="354"/>
      <c r="O556" s="354"/>
      <c r="P556" s="354"/>
      <c r="Q556" s="355"/>
      <c r="R556" s="355"/>
      <c r="S556" s="355"/>
      <c r="T556" s="355"/>
      <c r="U556" s="355"/>
      <c r="V556" s="355"/>
      <c r="W556" s="355"/>
      <c r="X556" s="355"/>
      <c r="Y556" s="355"/>
      <c r="Z556" s="355"/>
      <c r="AA556" s="355"/>
      <c r="AB556" s="355"/>
      <c r="AC556" s="355"/>
      <c r="AD556" s="355"/>
      <c r="AE556" s="355"/>
      <c r="AF556" s="355"/>
      <c r="AG556" s="355"/>
      <c r="AH556" s="355"/>
      <c r="AI556" s="355"/>
      <c r="AJ556" s="355"/>
      <c r="AK556" s="355"/>
      <c r="AL556" s="355"/>
      <c r="AM556" s="355"/>
      <c r="AN556" s="355"/>
      <c r="AO556" s="326" t="s">
        <v>48</v>
      </c>
      <c r="AP556" s="326"/>
      <c r="AQ556" s="326"/>
      <c r="AR556" s="326"/>
      <c r="AS556" s="326"/>
    </row>
    <row r="557" spans="1:45" ht="16.5" customHeight="1">
      <c r="A557" s="352"/>
      <c r="B557" s="357" t="s">
        <v>141</v>
      </c>
      <c r="C557" s="357"/>
      <c r="D557" s="357"/>
      <c r="E557" s="357"/>
      <c r="F557" s="358"/>
      <c r="G557" s="358"/>
      <c r="H557" s="359" t="s">
        <v>48</v>
      </c>
      <c r="I557" s="358"/>
      <c r="J557" s="358"/>
      <c r="K557" s="360"/>
      <c r="L557" s="354"/>
      <c r="M557" s="354"/>
      <c r="N557" s="354"/>
      <c r="O557" s="354"/>
      <c r="P557" s="354"/>
      <c r="Q557" s="355"/>
      <c r="R557" s="355"/>
      <c r="S557" s="355"/>
      <c r="T557" s="355"/>
      <c r="U557" s="355"/>
      <c r="V557" s="355"/>
      <c r="W557" s="355"/>
      <c r="X557" s="355"/>
      <c r="Y557" s="355"/>
      <c r="Z557" s="355"/>
      <c r="AA557" s="355"/>
      <c r="AB557" s="355"/>
      <c r="AC557" s="355"/>
      <c r="AD557" s="355"/>
      <c r="AE557" s="355"/>
      <c r="AF557" s="355"/>
      <c r="AG557" s="355"/>
      <c r="AH557" s="355"/>
      <c r="AI557" s="355"/>
      <c r="AJ557" s="355"/>
      <c r="AK557" s="355"/>
      <c r="AL557" s="355"/>
      <c r="AM557" s="355"/>
      <c r="AN557" s="355"/>
      <c r="AO557" s="326"/>
      <c r="AP557" s="326"/>
      <c r="AQ557" s="326"/>
      <c r="AR557" s="326"/>
      <c r="AS557" s="326"/>
    </row>
    <row r="558" spans="1:45" ht="15.75" customHeight="1">
      <c r="A558" s="352"/>
      <c r="B558" s="357" t="s">
        <v>142</v>
      </c>
      <c r="C558" s="357"/>
      <c r="D558" s="357"/>
      <c r="E558" s="357"/>
      <c r="F558" s="358"/>
      <c r="G558" s="358"/>
      <c r="H558" s="359" t="s">
        <v>48</v>
      </c>
      <c r="I558" s="358"/>
      <c r="J558" s="358"/>
      <c r="K558" s="360"/>
      <c r="L558" s="361" t="s">
        <v>143</v>
      </c>
      <c r="M558" s="361"/>
      <c r="N558" s="361"/>
      <c r="O558" s="361"/>
      <c r="P558" s="361"/>
      <c r="Q558" s="361"/>
      <c r="R558" s="361"/>
      <c r="S558" s="361"/>
      <c r="T558" s="361"/>
      <c r="U558" s="361"/>
      <c r="V558" s="361"/>
      <c r="W558" s="361" t="s">
        <v>144</v>
      </c>
      <c r="X558" s="361"/>
      <c r="Y558" s="361"/>
      <c r="Z558" s="361"/>
      <c r="AA558" s="361"/>
      <c r="AB558" s="361"/>
      <c r="AC558" s="361"/>
      <c r="AD558" s="361"/>
      <c r="AE558" s="361"/>
      <c r="AF558" s="361"/>
      <c r="AG558" s="361"/>
      <c r="AH558" s="362"/>
      <c r="AI558" s="361" t="s">
        <v>145</v>
      </c>
      <c r="AJ558" s="361"/>
      <c r="AK558" s="361"/>
      <c r="AL558" s="361"/>
      <c r="AM558" s="361"/>
      <c r="AN558" s="361"/>
      <c r="AO558" s="361"/>
      <c r="AP558" s="361"/>
      <c r="AQ558" s="361"/>
      <c r="AR558" s="361"/>
      <c r="AS558" s="361"/>
    </row>
    <row r="559" spans="1:45" ht="15.75" customHeight="1">
      <c r="A559" s="352"/>
      <c r="B559" s="357" t="s">
        <v>146</v>
      </c>
      <c r="C559" s="357"/>
      <c r="D559" s="357"/>
      <c r="E559" s="357"/>
      <c r="F559" s="363"/>
      <c r="G559" s="363"/>
      <c r="H559" s="364" t="s">
        <v>48</v>
      </c>
      <c r="I559" s="363"/>
      <c r="J559" s="363"/>
      <c r="K559" s="321"/>
      <c r="L559" s="365"/>
      <c r="M559" s="365"/>
      <c r="N559" s="365"/>
      <c r="O559" s="365"/>
      <c r="P559" s="365"/>
      <c r="Q559" s="365"/>
      <c r="R559" s="365"/>
      <c r="S559" s="365"/>
      <c r="T559" s="365"/>
      <c r="U559" s="365"/>
      <c r="V559" s="365"/>
      <c r="W559" s="365"/>
      <c r="X559" s="365"/>
      <c r="Y559" s="365"/>
      <c r="Z559" s="365"/>
      <c r="AA559" s="365"/>
      <c r="AB559" s="365"/>
      <c r="AC559" s="365"/>
      <c r="AD559" s="365"/>
      <c r="AE559" s="365"/>
      <c r="AF559" s="365"/>
      <c r="AG559" s="365"/>
      <c r="AH559" s="366"/>
      <c r="AI559" s="365"/>
      <c r="AJ559" s="365"/>
      <c r="AK559" s="365"/>
      <c r="AL559" s="365"/>
      <c r="AM559" s="365"/>
      <c r="AN559" s="365"/>
      <c r="AO559" s="365"/>
      <c r="AP559" s="365"/>
      <c r="AQ559" s="365"/>
      <c r="AR559" s="365"/>
      <c r="AS559" s="365"/>
    </row>
    <row r="560" spans="1:45" ht="15.75" customHeight="1">
      <c r="A560" s="357" t="s">
        <v>40</v>
      </c>
      <c r="B560" s="357"/>
      <c r="C560" s="357"/>
      <c r="D560" s="357"/>
      <c r="E560" s="357"/>
      <c r="F560" s="358"/>
      <c r="G560" s="358"/>
      <c r="H560" s="359" t="s">
        <v>48</v>
      </c>
      <c r="I560" s="358"/>
      <c r="J560" s="358"/>
      <c r="K560" s="321"/>
      <c r="L560" s="365"/>
      <c r="M560" s="365"/>
      <c r="N560" s="365"/>
      <c r="O560" s="365"/>
      <c r="P560" s="365"/>
      <c r="Q560" s="365"/>
      <c r="R560" s="365"/>
      <c r="S560" s="365"/>
      <c r="T560" s="365"/>
      <c r="U560" s="365"/>
      <c r="V560" s="365"/>
      <c r="W560" s="365"/>
      <c r="X560" s="365"/>
      <c r="Y560" s="365"/>
      <c r="Z560" s="365"/>
      <c r="AA560" s="365"/>
      <c r="AB560" s="365"/>
      <c r="AC560" s="365"/>
      <c r="AD560" s="365"/>
      <c r="AE560" s="365"/>
      <c r="AF560" s="365"/>
      <c r="AG560" s="365"/>
      <c r="AH560" s="366"/>
      <c r="AI560" s="365"/>
      <c r="AJ560" s="365"/>
      <c r="AK560" s="365"/>
      <c r="AL560" s="365"/>
      <c r="AM560" s="365"/>
      <c r="AN560" s="365"/>
      <c r="AO560" s="365"/>
      <c r="AP560" s="365"/>
      <c r="AQ560" s="365"/>
      <c r="AR560" s="365"/>
      <c r="AS560" s="365"/>
    </row>
    <row r="561" spans="1:45" ht="15.75" customHeight="1">
      <c r="A561" s="315" t="s">
        <v>132</v>
      </c>
      <c r="B561" s="316"/>
      <c r="C561" s="317"/>
      <c r="D561" s="318" t="str">
        <f>'(7) vstupní data'!$H$24</f>
        <v>Český pohár          25.- 26.2014         starší žákyně</v>
      </c>
      <c r="E561" s="319"/>
      <c r="F561" s="319"/>
      <c r="G561" s="319"/>
      <c r="H561" s="319"/>
      <c r="I561" s="319"/>
      <c r="J561" s="319"/>
      <c r="K561" s="319"/>
      <c r="L561" s="319"/>
      <c r="M561" s="319"/>
      <c r="N561" s="319"/>
      <c r="O561" s="319"/>
      <c r="P561" s="319"/>
      <c r="Q561" s="319"/>
      <c r="R561" s="319"/>
      <c r="S561" s="319"/>
      <c r="T561" s="319"/>
      <c r="U561" s="319"/>
      <c r="V561" s="319"/>
      <c r="W561" s="319"/>
      <c r="X561" s="319"/>
      <c r="Y561" s="319"/>
      <c r="Z561" s="319"/>
      <c r="AA561" s="319"/>
      <c r="AB561" s="319"/>
      <c r="AC561" s="319"/>
      <c r="AD561" s="319"/>
      <c r="AE561" s="319"/>
      <c r="AF561" s="320"/>
      <c r="AG561" s="321"/>
      <c r="AH561" s="321"/>
      <c r="AI561" s="321"/>
      <c r="AJ561" s="321"/>
      <c r="AK561" s="321"/>
      <c r="AL561" s="318" t="s">
        <v>133</v>
      </c>
      <c r="AM561" s="318"/>
      <c r="AN561" s="322" t="str">
        <f>'(7) vstupní data'!$B$11</f>
        <v>3.skupina</v>
      </c>
      <c r="AO561" s="322"/>
      <c r="AP561" s="322"/>
      <c r="AQ561" s="322"/>
      <c r="AR561" s="322"/>
      <c r="AS561" s="322"/>
    </row>
    <row r="562" spans="1:45" ht="16.5" customHeight="1">
      <c r="A562" s="315" t="s">
        <v>134</v>
      </c>
      <c r="B562" s="316"/>
      <c r="C562" s="317"/>
      <c r="D562" s="318" t="str">
        <f>CONCATENATE('(7) vstupní data'!$B$1,", ",'(7) vstupní data'!$B$3)</f>
        <v>TJ Orion Praha, ZŠ Mráčkova 3090 Praha 12</v>
      </c>
      <c r="E562" s="319"/>
      <c r="F562" s="319"/>
      <c r="G562" s="319"/>
      <c r="H562" s="319"/>
      <c r="I562" s="319"/>
      <c r="J562" s="319"/>
      <c r="K562" s="319"/>
      <c r="L562" s="319"/>
      <c r="M562" s="319"/>
      <c r="N562" s="319"/>
      <c r="O562" s="319"/>
      <c r="P562" s="319"/>
      <c r="Q562" s="319"/>
      <c r="R562" s="319"/>
      <c r="S562" s="319"/>
      <c r="T562" s="319"/>
      <c r="U562" s="319"/>
      <c r="V562" s="319"/>
      <c r="W562" s="319"/>
      <c r="X562" s="319"/>
      <c r="Y562" s="319"/>
      <c r="Z562" s="319"/>
      <c r="AA562" s="319"/>
      <c r="AB562" s="319"/>
      <c r="AC562" s="319"/>
      <c r="AD562" s="319"/>
      <c r="AE562" s="319"/>
      <c r="AF562" s="320"/>
      <c r="AG562" s="321"/>
      <c r="AH562" s="321"/>
      <c r="AI562" s="321"/>
      <c r="AJ562" s="321"/>
      <c r="AK562" s="321"/>
      <c r="AL562" s="321"/>
      <c r="AM562" s="321"/>
      <c r="AN562" s="321"/>
      <c r="AO562" s="321"/>
      <c r="AP562" s="321"/>
      <c r="AQ562" s="321"/>
      <c r="AR562" s="321"/>
      <c r="AS562" s="321"/>
    </row>
    <row r="563" spans="1:45" ht="15.75" customHeight="1">
      <c r="A563" s="323"/>
      <c r="B563" s="323"/>
      <c r="C563" s="324"/>
      <c r="D563" s="324"/>
      <c r="E563" s="324"/>
      <c r="F563" s="324"/>
      <c r="G563" s="324"/>
      <c r="H563" s="324"/>
      <c r="I563" s="324"/>
      <c r="J563" s="324"/>
      <c r="K563" s="324"/>
      <c r="L563" s="324"/>
      <c r="M563" s="324"/>
      <c r="N563" s="324"/>
      <c r="O563" s="324"/>
      <c r="P563" s="324"/>
      <c r="Q563" s="324"/>
      <c r="R563" s="324"/>
      <c r="S563" s="324"/>
      <c r="T563" s="324"/>
      <c r="U563" s="324"/>
      <c r="V563" s="324"/>
      <c r="W563" s="324"/>
      <c r="X563" s="324"/>
      <c r="Y563" s="324"/>
      <c r="Z563" s="324"/>
      <c r="AA563" s="324"/>
      <c r="AB563" s="324"/>
      <c r="AC563" s="324"/>
      <c r="AD563" s="324"/>
      <c r="AE563" s="324"/>
      <c r="AF563" s="321"/>
      <c r="AG563" s="321"/>
      <c r="AH563" s="321"/>
      <c r="AI563" s="321"/>
      <c r="AJ563" s="321"/>
      <c r="AK563" s="321"/>
      <c r="AL563" s="321"/>
      <c r="AM563" s="321"/>
      <c r="AN563" s="325" t="s">
        <v>135</v>
      </c>
      <c r="AO563" s="325"/>
      <c r="AP563" s="325"/>
      <c r="AQ563" s="325"/>
      <c r="AR563" s="326">
        <v>21</v>
      </c>
      <c r="AS563" s="326"/>
    </row>
    <row r="564" spans="1:45" ht="16.5" customHeight="1">
      <c r="A564" s="327" t="s">
        <v>136</v>
      </c>
      <c r="B564" s="327"/>
      <c r="C564" s="327"/>
      <c r="D564" s="327"/>
      <c r="E564" s="327"/>
      <c r="F564" s="328" t="s">
        <v>137</v>
      </c>
      <c r="G564" s="328"/>
      <c r="H564" s="329" t="str">
        <f>VLOOKUP(AR563,'(7) vstupní data'!$H$2:$P$29,2,0)</f>
        <v>SK Třebín B</v>
      </c>
      <c r="I564" s="329"/>
      <c r="J564" s="329"/>
      <c r="K564" s="329"/>
      <c r="L564" s="329"/>
      <c r="M564" s="329"/>
      <c r="N564" s="329"/>
      <c r="O564" s="329"/>
      <c r="P564" s="329"/>
      <c r="Q564" s="329"/>
      <c r="R564" s="329"/>
      <c r="S564" s="329"/>
      <c r="T564" s="329"/>
      <c r="U564" s="329"/>
      <c r="V564" s="329"/>
      <c r="W564" s="330" t="s">
        <v>138</v>
      </c>
      <c r="X564" s="330"/>
      <c r="Y564" s="329" t="str">
        <f>VLOOKUP(AR563,'(7) vstupní data'!$H$2:$P$29,6,0)</f>
        <v>TJ Kralupy</v>
      </c>
      <c r="Z564" s="329"/>
      <c r="AA564" s="329"/>
      <c r="AB564" s="329"/>
      <c r="AC564" s="329"/>
      <c r="AD564" s="329"/>
      <c r="AE564" s="329"/>
      <c r="AF564" s="329"/>
      <c r="AG564" s="329"/>
      <c r="AH564" s="329"/>
      <c r="AI564" s="329"/>
      <c r="AJ564" s="329"/>
      <c r="AK564" s="329"/>
      <c r="AL564" s="329"/>
      <c r="AM564" s="329"/>
      <c r="AN564" s="325"/>
      <c r="AO564" s="325"/>
      <c r="AP564" s="325"/>
      <c r="AQ564" s="325"/>
      <c r="AR564" s="326"/>
      <c r="AS564" s="326"/>
    </row>
    <row r="565" spans="1:45" ht="7.5" customHeight="1">
      <c r="A565" s="331"/>
      <c r="B565" s="331"/>
      <c r="C565" s="331"/>
      <c r="D565" s="331"/>
      <c r="E565" s="331"/>
      <c r="F565" s="331"/>
      <c r="G565" s="331"/>
      <c r="H565" s="331"/>
      <c r="I565" s="331"/>
      <c r="J565" s="331"/>
      <c r="K565" s="331"/>
      <c r="L565" s="331"/>
      <c r="M565" s="331"/>
      <c r="N565" s="331"/>
      <c r="O565" s="331"/>
      <c r="P565" s="331"/>
      <c r="Q565" s="331"/>
      <c r="R565" s="331"/>
      <c r="S565" s="331"/>
      <c r="T565" s="331"/>
      <c r="U565" s="331"/>
      <c r="V565" s="331"/>
      <c r="W565" s="331"/>
      <c r="X565" s="331"/>
      <c r="Y565" s="331"/>
      <c r="Z565" s="331"/>
      <c r="AA565" s="331"/>
      <c r="AB565" s="331"/>
      <c r="AC565" s="331"/>
      <c r="AD565" s="331"/>
      <c r="AE565" s="331"/>
      <c r="AF565" s="331"/>
      <c r="AG565" s="331"/>
      <c r="AH565" s="331"/>
      <c r="AI565" s="331"/>
      <c r="AJ565" s="331"/>
      <c r="AK565" s="331"/>
      <c r="AL565" s="331"/>
      <c r="AM565" s="331"/>
      <c r="AN565" s="331"/>
      <c r="AO565" s="331"/>
      <c r="AP565" s="331"/>
      <c r="AQ565" s="331"/>
      <c r="AR565" s="331"/>
      <c r="AS565" s="331"/>
    </row>
    <row r="566" spans="1:45" ht="15.75" customHeight="1">
      <c r="A566" s="331"/>
      <c r="B566" s="332" t="s">
        <v>79</v>
      </c>
      <c r="C566" s="332"/>
      <c r="D566" s="332"/>
      <c r="E566" s="332"/>
      <c r="F566" s="332"/>
      <c r="G566" s="332"/>
      <c r="H566" s="332"/>
      <c r="I566" s="332"/>
      <c r="J566" s="332"/>
      <c r="K566" s="332"/>
      <c r="L566" s="332"/>
      <c r="M566" s="332"/>
      <c r="N566" s="332"/>
      <c r="O566" s="332"/>
      <c r="P566" s="331"/>
      <c r="Q566" s="332" t="s">
        <v>80</v>
      </c>
      <c r="R566" s="332"/>
      <c r="S566" s="332"/>
      <c r="T566" s="332"/>
      <c r="U566" s="332"/>
      <c r="V566" s="332"/>
      <c r="W566" s="332"/>
      <c r="X566" s="332"/>
      <c r="Y566" s="332"/>
      <c r="Z566" s="332"/>
      <c r="AA566" s="332"/>
      <c r="AB566" s="332"/>
      <c r="AC566" s="332"/>
      <c r="AD566" s="332"/>
      <c r="AE566" s="331"/>
      <c r="AF566" s="332" t="s">
        <v>81</v>
      </c>
      <c r="AG566" s="332"/>
      <c r="AH566" s="332"/>
      <c r="AI566" s="332"/>
      <c r="AJ566" s="332"/>
      <c r="AK566" s="332"/>
      <c r="AL566" s="332"/>
      <c r="AM566" s="332"/>
      <c r="AN566" s="332"/>
      <c r="AO566" s="332"/>
      <c r="AP566" s="332"/>
      <c r="AQ566" s="332"/>
      <c r="AR566" s="332"/>
      <c r="AS566" s="332"/>
    </row>
    <row r="567" spans="1:45" ht="15" customHeight="1">
      <c r="A567" s="333"/>
      <c r="B567" s="334" t="s">
        <v>84</v>
      </c>
      <c r="C567" s="334"/>
      <c r="D567" s="334"/>
      <c r="E567" s="334"/>
      <c r="F567" s="334"/>
      <c r="G567" s="334"/>
      <c r="H567" s="334"/>
      <c r="I567" s="334" t="s">
        <v>85</v>
      </c>
      <c r="J567" s="334"/>
      <c r="K567" s="334"/>
      <c r="L567" s="334"/>
      <c r="M567" s="334"/>
      <c r="N567" s="334"/>
      <c r="O567" s="334"/>
      <c r="P567" s="331"/>
      <c r="Q567" s="334" t="s">
        <v>84</v>
      </c>
      <c r="R567" s="334"/>
      <c r="S567" s="334"/>
      <c r="T567" s="334"/>
      <c r="U567" s="334"/>
      <c r="V567" s="334"/>
      <c r="W567" s="334"/>
      <c r="X567" s="334" t="s">
        <v>85</v>
      </c>
      <c r="Y567" s="334"/>
      <c r="Z567" s="334"/>
      <c r="AA567" s="334"/>
      <c r="AB567" s="334"/>
      <c r="AC567" s="334"/>
      <c r="AD567" s="334"/>
      <c r="AE567" s="331"/>
      <c r="AF567" s="334" t="s">
        <v>84</v>
      </c>
      <c r="AG567" s="334"/>
      <c r="AH567" s="334"/>
      <c r="AI567" s="334"/>
      <c r="AJ567" s="334"/>
      <c r="AK567" s="334"/>
      <c r="AL567" s="334"/>
      <c r="AM567" s="334" t="s">
        <v>85</v>
      </c>
      <c r="AN567" s="334"/>
      <c r="AO567" s="334"/>
      <c r="AP567" s="334"/>
      <c r="AQ567" s="334"/>
      <c r="AR567" s="334"/>
      <c r="AS567" s="334"/>
    </row>
    <row r="568" spans="1:45" ht="15" customHeight="1">
      <c r="A568" s="333"/>
      <c r="B568" s="335" t="s">
        <v>86</v>
      </c>
      <c r="C568" s="335"/>
      <c r="D568" s="335"/>
      <c r="E568" s="335"/>
      <c r="F568" s="335"/>
      <c r="G568" s="335"/>
      <c r="H568" s="335"/>
      <c r="I568" s="335" t="s">
        <v>86</v>
      </c>
      <c r="J568" s="335"/>
      <c r="K568" s="335"/>
      <c r="L568" s="335"/>
      <c r="M568" s="335"/>
      <c r="N568" s="335"/>
      <c r="O568" s="335"/>
      <c r="P568" s="331"/>
      <c r="Q568" s="335" t="s">
        <v>86</v>
      </c>
      <c r="R568" s="335"/>
      <c r="S568" s="335"/>
      <c r="T568" s="335"/>
      <c r="U568" s="335"/>
      <c r="V568" s="335"/>
      <c r="W568" s="335"/>
      <c r="X568" s="335" t="s">
        <v>86</v>
      </c>
      <c r="Y568" s="335"/>
      <c r="Z568" s="335"/>
      <c r="AA568" s="335"/>
      <c r="AB568" s="335"/>
      <c r="AC568" s="335"/>
      <c r="AD568" s="335"/>
      <c r="AE568" s="331"/>
      <c r="AF568" s="335" t="s">
        <v>86</v>
      </c>
      <c r="AG568" s="335"/>
      <c r="AH568" s="335"/>
      <c r="AI568" s="335"/>
      <c r="AJ568" s="335"/>
      <c r="AK568" s="335"/>
      <c r="AL568" s="335"/>
      <c r="AM568" s="335" t="s">
        <v>86</v>
      </c>
      <c r="AN568" s="335"/>
      <c r="AO568" s="335"/>
      <c r="AP568" s="335"/>
      <c r="AQ568" s="335"/>
      <c r="AR568" s="335"/>
      <c r="AS568" s="335"/>
    </row>
    <row r="569" spans="1:45" ht="15" customHeight="1">
      <c r="A569" s="336" t="s">
        <v>87</v>
      </c>
      <c r="B569" s="337">
        <v>1</v>
      </c>
      <c r="C569" s="338"/>
      <c r="D569" s="338"/>
      <c r="E569" s="338"/>
      <c r="F569" s="339">
        <v>1</v>
      </c>
      <c r="G569" s="339">
        <v>13</v>
      </c>
      <c r="H569" s="340">
        <v>25</v>
      </c>
      <c r="I569" s="337">
        <v>1</v>
      </c>
      <c r="J569" s="338"/>
      <c r="K569" s="338"/>
      <c r="L569" s="338"/>
      <c r="M569" s="339">
        <v>1</v>
      </c>
      <c r="N569" s="339">
        <v>13</v>
      </c>
      <c r="O569" s="340">
        <v>25</v>
      </c>
      <c r="P569" s="331"/>
      <c r="Q569" s="337">
        <v>1</v>
      </c>
      <c r="R569" s="338"/>
      <c r="S569" s="338"/>
      <c r="T569" s="338"/>
      <c r="U569" s="339">
        <v>1</v>
      </c>
      <c r="V569" s="339">
        <v>13</v>
      </c>
      <c r="W569" s="340">
        <v>25</v>
      </c>
      <c r="X569" s="337">
        <v>1</v>
      </c>
      <c r="Y569" s="338"/>
      <c r="Z569" s="338"/>
      <c r="AA569" s="338"/>
      <c r="AB569" s="339">
        <v>1</v>
      </c>
      <c r="AC569" s="339">
        <v>13</v>
      </c>
      <c r="AD569" s="340">
        <v>25</v>
      </c>
      <c r="AE569" s="331"/>
      <c r="AF569" s="337">
        <v>1</v>
      </c>
      <c r="AG569" s="338"/>
      <c r="AH569" s="338"/>
      <c r="AI569" s="338"/>
      <c r="AJ569" s="339">
        <v>1</v>
      </c>
      <c r="AK569" s="339">
        <v>13</v>
      </c>
      <c r="AL569" s="340">
        <v>25</v>
      </c>
      <c r="AM569" s="337">
        <v>1</v>
      </c>
      <c r="AN569" s="338"/>
      <c r="AO569" s="338"/>
      <c r="AP569" s="338"/>
      <c r="AQ569" s="339">
        <v>1</v>
      </c>
      <c r="AR569" s="339">
        <v>13</v>
      </c>
      <c r="AS569" s="340">
        <v>25</v>
      </c>
    </row>
    <row r="570" spans="1:45" ht="15" customHeight="1">
      <c r="A570" s="336"/>
      <c r="B570" s="337"/>
      <c r="C570" s="338"/>
      <c r="D570" s="338"/>
      <c r="E570" s="338"/>
      <c r="F570" s="341">
        <v>2</v>
      </c>
      <c r="G570" s="341">
        <v>14</v>
      </c>
      <c r="H570" s="342">
        <v>26</v>
      </c>
      <c r="I570" s="337"/>
      <c r="J570" s="338"/>
      <c r="K570" s="338"/>
      <c r="L570" s="338"/>
      <c r="M570" s="341">
        <v>2</v>
      </c>
      <c r="N570" s="341">
        <v>14</v>
      </c>
      <c r="O570" s="342">
        <v>26</v>
      </c>
      <c r="P570" s="331"/>
      <c r="Q570" s="337"/>
      <c r="R570" s="338"/>
      <c r="S570" s="338"/>
      <c r="T570" s="338"/>
      <c r="U570" s="341">
        <v>2</v>
      </c>
      <c r="V570" s="341">
        <v>14</v>
      </c>
      <c r="W570" s="342">
        <v>26</v>
      </c>
      <c r="X570" s="337"/>
      <c r="Y570" s="338"/>
      <c r="Z570" s="338"/>
      <c r="AA570" s="338"/>
      <c r="AB570" s="341">
        <v>2</v>
      </c>
      <c r="AC570" s="341">
        <v>14</v>
      </c>
      <c r="AD570" s="342">
        <v>26</v>
      </c>
      <c r="AE570" s="331"/>
      <c r="AF570" s="337"/>
      <c r="AG570" s="338"/>
      <c r="AH570" s="338"/>
      <c r="AI570" s="338"/>
      <c r="AJ570" s="341">
        <v>2</v>
      </c>
      <c r="AK570" s="341">
        <v>14</v>
      </c>
      <c r="AL570" s="342">
        <v>26</v>
      </c>
      <c r="AM570" s="337"/>
      <c r="AN570" s="338"/>
      <c r="AO570" s="338"/>
      <c r="AP570" s="338"/>
      <c r="AQ570" s="341">
        <v>2</v>
      </c>
      <c r="AR570" s="341">
        <v>14</v>
      </c>
      <c r="AS570" s="342">
        <v>26</v>
      </c>
    </row>
    <row r="571" spans="1:45" ht="15" customHeight="1">
      <c r="A571" s="336"/>
      <c r="B571" s="337">
        <v>2</v>
      </c>
      <c r="C571" s="338"/>
      <c r="D571" s="338"/>
      <c r="E571" s="338"/>
      <c r="F571" s="341">
        <v>3</v>
      </c>
      <c r="G571" s="341">
        <v>15</v>
      </c>
      <c r="H571" s="342">
        <v>27</v>
      </c>
      <c r="I571" s="337">
        <v>2</v>
      </c>
      <c r="J571" s="338"/>
      <c r="K571" s="338"/>
      <c r="L571" s="338"/>
      <c r="M571" s="341">
        <v>3</v>
      </c>
      <c r="N571" s="341">
        <v>15</v>
      </c>
      <c r="O571" s="342">
        <v>27</v>
      </c>
      <c r="P571" s="331"/>
      <c r="Q571" s="337">
        <v>2</v>
      </c>
      <c r="R571" s="338"/>
      <c r="S571" s="338"/>
      <c r="T571" s="338"/>
      <c r="U571" s="341">
        <v>3</v>
      </c>
      <c r="V571" s="341">
        <v>15</v>
      </c>
      <c r="W571" s="342">
        <v>27</v>
      </c>
      <c r="X571" s="337">
        <v>2</v>
      </c>
      <c r="Y571" s="338"/>
      <c r="Z571" s="338"/>
      <c r="AA571" s="338"/>
      <c r="AB571" s="341">
        <v>3</v>
      </c>
      <c r="AC571" s="341">
        <v>15</v>
      </c>
      <c r="AD571" s="342">
        <v>27</v>
      </c>
      <c r="AE571" s="331"/>
      <c r="AF571" s="337">
        <v>2</v>
      </c>
      <c r="AG571" s="338"/>
      <c r="AH571" s="338"/>
      <c r="AI571" s="338"/>
      <c r="AJ571" s="341">
        <v>3</v>
      </c>
      <c r="AK571" s="341">
        <v>15</v>
      </c>
      <c r="AL571" s="342">
        <v>27</v>
      </c>
      <c r="AM571" s="337">
        <v>2</v>
      </c>
      <c r="AN571" s="338"/>
      <c r="AO571" s="338"/>
      <c r="AP571" s="338"/>
      <c r="AQ571" s="341">
        <v>3</v>
      </c>
      <c r="AR571" s="341">
        <v>15</v>
      </c>
      <c r="AS571" s="342">
        <v>27</v>
      </c>
    </row>
    <row r="572" spans="1:45" ht="15" customHeight="1">
      <c r="A572" s="336"/>
      <c r="B572" s="337"/>
      <c r="C572" s="343"/>
      <c r="D572" s="338"/>
      <c r="E572" s="338"/>
      <c r="F572" s="341">
        <v>4</v>
      </c>
      <c r="G572" s="341">
        <v>16</v>
      </c>
      <c r="H572" s="342">
        <v>28</v>
      </c>
      <c r="I572" s="337"/>
      <c r="J572" s="343"/>
      <c r="K572" s="338"/>
      <c r="L572" s="338"/>
      <c r="M572" s="341">
        <v>4</v>
      </c>
      <c r="N572" s="341">
        <v>16</v>
      </c>
      <c r="O572" s="342">
        <v>28</v>
      </c>
      <c r="P572" s="331"/>
      <c r="Q572" s="337"/>
      <c r="R572" s="343"/>
      <c r="S572" s="338"/>
      <c r="T572" s="338"/>
      <c r="U572" s="341">
        <v>4</v>
      </c>
      <c r="V572" s="341">
        <v>16</v>
      </c>
      <c r="W572" s="342">
        <v>28</v>
      </c>
      <c r="X572" s="337"/>
      <c r="Y572" s="343"/>
      <c r="Z572" s="338"/>
      <c r="AA572" s="338"/>
      <c r="AB572" s="341">
        <v>4</v>
      </c>
      <c r="AC572" s="341">
        <v>16</v>
      </c>
      <c r="AD572" s="342">
        <v>28</v>
      </c>
      <c r="AE572" s="331"/>
      <c r="AF572" s="337"/>
      <c r="AG572" s="343"/>
      <c r="AH572" s="338"/>
      <c r="AI572" s="338"/>
      <c r="AJ572" s="341">
        <v>4</v>
      </c>
      <c r="AK572" s="341">
        <v>16</v>
      </c>
      <c r="AL572" s="342">
        <v>28</v>
      </c>
      <c r="AM572" s="337"/>
      <c r="AN572" s="343"/>
      <c r="AO572" s="338"/>
      <c r="AP572" s="338"/>
      <c r="AQ572" s="341">
        <v>4</v>
      </c>
      <c r="AR572" s="341">
        <v>16</v>
      </c>
      <c r="AS572" s="342">
        <v>28</v>
      </c>
    </row>
    <row r="573" spans="1:45" ht="15" customHeight="1">
      <c r="A573" s="336"/>
      <c r="B573" s="337">
        <v>3</v>
      </c>
      <c r="C573" s="338"/>
      <c r="D573" s="338"/>
      <c r="E573" s="338"/>
      <c r="F573" s="341">
        <v>5</v>
      </c>
      <c r="G573" s="341">
        <v>17</v>
      </c>
      <c r="H573" s="342">
        <v>29</v>
      </c>
      <c r="I573" s="337">
        <v>3</v>
      </c>
      <c r="J573" s="338"/>
      <c r="K573" s="338"/>
      <c r="L573" s="338"/>
      <c r="M573" s="341">
        <v>5</v>
      </c>
      <c r="N573" s="341">
        <v>17</v>
      </c>
      <c r="O573" s="342">
        <v>29</v>
      </c>
      <c r="P573" s="331"/>
      <c r="Q573" s="337">
        <v>3</v>
      </c>
      <c r="R573" s="338"/>
      <c r="S573" s="338"/>
      <c r="T573" s="338"/>
      <c r="U573" s="341">
        <v>5</v>
      </c>
      <c r="V573" s="341">
        <v>17</v>
      </c>
      <c r="W573" s="342">
        <v>29</v>
      </c>
      <c r="X573" s="337">
        <v>3</v>
      </c>
      <c r="Y573" s="338"/>
      <c r="Z573" s="338"/>
      <c r="AA573" s="338"/>
      <c r="AB573" s="341">
        <v>5</v>
      </c>
      <c r="AC573" s="341">
        <v>17</v>
      </c>
      <c r="AD573" s="342">
        <v>29</v>
      </c>
      <c r="AE573" s="331"/>
      <c r="AF573" s="337">
        <v>3</v>
      </c>
      <c r="AG573" s="338"/>
      <c r="AH573" s="338"/>
      <c r="AI573" s="338"/>
      <c r="AJ573" s="341">
        <v>5</v>
      </c>
      <c r="AK573" s="341">
        <v>17</v>
      </c>
      <c r="AL573" s="342">
        <v>29</v>
      </c>
      <c r="AM573" s="337">
        <v>3</v>
      </c>
      <c r="AN573" s="338"/>
      <c r="AO573" s="338"/>
      <c r="AP573" s="338"/>
      <c r="AQ573" s="341">
        <v>5</v>
      </c>
      <c r="AR573" s="341">
        <v>17</v>
      </c>
      <c r="AS573" s="342">
        <v>29</v>
      </c>
    </row>
    <row r="574" spans="1:45" ht="15" customHeight="1">
      <c r="A574" s="336"/>
      <c r="B574" s="337"/>
      <c r="C574" s="343"/>
      <c r="D574" s="338"/>
      <c r="E574" s="338"/>
      <c r="F574" s="341">
        <v>6</v>
      </c>
      <c r="G574" s="341">
        <v>18</v>
      </c>
      <c r="H574" s="342">
        <v>30</v>
      </c>
      <c r="I574" s="337"/>
      <c r="J574" s="343"/>
      <c r="K574" s="338"/>
      <c r="L574" s="338"/>
      <c r="M574" s="341">
        <v>6</v>
      </c>
      <c r="N574" s="341">
        <v>18</v>
      </c>
      <c r="O574" s="342">
        <v>30</v>
      </c>
      <c r="P574" s="331"/>
      <c r="Q574" s="337"/>
      <c r="R574" s="343"/>
      <c r="S574" s="338"/>
      <c r="T574" s="338"/>
      <c r="U574" s="341">
        <v>6</v>
      </c>
      <c r="V574" s="341">
        <v>18</v>
      </c>
      <c r="W574" s="342">
        <v>30</v>
      </c>
      <c r="X574" s="337"/>
      <c r="Y574" s="343"/>
      <c r="Z574" s="338"/>
      <c r="AA574" s="338"/>
      <c r="AB574" s="341">
        <v>6</v>
      </c>
      <c r="AC574" s="341">
        <v>18</v>
      </c>
      <c r="AD574" s="342">
        <v>30</v>
      </c>
      <c r="AE574" s="331"/>
      <c r="AF574" s="337"/>
      <c r="AG574" s="343"/>
      <c r="AH574" s="338"/>
      <c r="AI574" s="338"/>
      <c r="AJ574" s="341">
        <v>6</v>
      </c>
      <c r="AK574" s="341">
        <v>18</v>
      </c>
      <c r="AL574" s="342">
        <v>30</v>
      </c>
      <c r="AM574" s="337"/>
      <c r="AN574" s="343"/>
      <c r="AO574" s="338"/>
      <c r="AP574" s="338"/>
      <c r="AQ574" s="341">
        <v>6</v>
      </c>
      <c r="AR574" s="341">
        <v>18</v>
      </c>
      <c r="AS574" s="342">
        <v>30</v>
      </c>
    </row>
    <row r="575" spans="1:45" ht="15" customHeight="1">
      <c r="A575" s="336"/>
      <c r="B575" s="337">
        <v>4</v>
      </c>
      <c r="C575" s="338"/>
      <c r="D575" s="338"/>
      <c r="E575" s="338"/>
      <c r="F575" s="341">
        <v>7</v>
      </c>
      <c r="G575" s="341">
        <v>19</v>
      </c>
      <c r="H575" s="342">
        <v>31</v>
      </c>
      <c r="I575" s="337">
        <v>4</v>
      </c>
      <c r="J575" s="338"/>
      <c r="K575" s="338"/>
      <c r="L575" s="338"/>
      <c r="M575" s="341">
        <v>7</v>
      </c>
      <c r="N575" s="341">
        <v>19</v>
      </c>
      <c r="O575" s="342">
        <v>31</v>
      </c>
      <c r="P575" s="331"/>
      <c r="Q575" s="337">
        <v>4</v>
      </c>
      <c r="R575" s="338"/>
      <c r="S575" s="338"/>
      <c r="T575" s="338"/>
      <c r="U575" s="341">
        <v>7</v>
      </c>
      <c r="V575" s="341">
        <v>19</v>
      </c>
      <c r="W575" s="342">
        <v>31</v>
      </c>
      <c r="X575" s="337">
        <v>4</v>
      </c>
      <c r="Y575" s="338"/>
      <c r="Z575" s="338"/>
      <c r="AA575" s="338"/>
      <c r="AB575" s="341">
        <v>7</v>
      </c>
      <c r="AC575" s="341">
        <v>19</v>
      </c>
      <c r="AD575" s="342">
        <v>31</v>
      </c>
      <c r="AE575" s="331"/>
      <c r="AF575" s="337">
        <v>4</v>
      </c>
      <c r="AG575" s="338"/>
      <c r="AH575" s="338"/>
      <c r="AI575" s="338"/>
      <c r="AJ575" s="341">
        <v>7</v>
      </c>
      <c r="AK575" s="341">
        <v>19</v>
      </c>
      <c r="AL575" s="342">
        <v>31</v>
      </c>
      <c r="AM575" s="337">
        <v>4</v>
      </c>
      <c r="AN575" s="338"/>
      <c r="AO575" s="338"/>
      <c r="AP575" s="338"/>
      <c r="AQ575" s="341">
        <v>7</v>
      </c>
      <c r="AR575" s="341">
        <v>19</v>
      </c>
      <c r="AS575" s="342">
        <v>31</v>
      </c>
    </row>
    <row r="576" spans="1:45" ht="15" customHeight="1">
      <c r="A576" s="336"/>
      <c r="B576" s="337"/>
      <c r="C576" s="343"/>
      <c r="D576" s="338"/>
      <c r="E576" s="338"/>
      <c r="F576" s="341">
        <v>8</v>
      </c>
      <c r="G576" s="341">
        <v>20</v>
      </c>
      <c r="H576" s="342">
        <v>32</v>
      </c>
      <c r="I576" s="337"/>
      <c r="J576" s="343"/>
      <c r="K576" s="338"/>
      <c r="L576" s="338"/>
      <c r="M576" s="341">
        <v>8</v>
      </c>
      <c r="N576" s="341">
        <v>20</v>
      </c>
      <c r="O576" s="342">
        <v>32</v>
      </c>
      <c r="P576" s="331"/>
      <c r="Q576" s="337"/>
      <c r="R576" s="343"/>
      <c r="S576" s="338"/>
      <c r="T576" s="338"/>
      <c r="U576" s="341">
        <v>8</v>
      </c>
      <c r="V576" s="341">
        <v>20</v>
      </c>
      <c r="W576" s="342">
        <v>32</v>
      </c>
      <c r="X576" s="337"/>
      <c r="Y576" s="343"/>
      <c r="Z576" s="338"/>
      <c r="AA576" s="338"/>
      <c r="AB576" s="341">
        <v>8</v>
      </c>
      <c r="AC576" s="341">
        <v>20</v>
      </c>
      <c r="AD576" s="342">
        <v>32</v>
      </c>
      <c r="AE576" s="331"/>
      <c r="AF576" s="337"/>
      <c r="AG576" s="343"/>
      <c r="AH576" s="338"/>
      <c r="AI576" s="338"/>
      <c r="AJ576" s="341">
        <v>8</v>
      </c>
      <c r="AK576" s="341">
        <v>20</v>
      </c>
      <c r="AL576" s="342">
        <v>32</v>
      </c>
      <c r="AM576" s="337"/>
      <c r="AN576" s="343"/>
      <c r="AO576" s="338"/>
      <c r="AP576" s="338"/>
      <c r="AQ576" s="341">
        <v>8</v>
      </c>
      <c r="AR576" s="341">
        <v>20</v>
      </c>
      <c r="AS576" s="342">
        <v>32</v>
      </c>
    </row>
    <row r="577" spans="1:45" ht="15" customHeight="1">
      <c r="A577" s="336"/>
      <c r="B577" s="337">
        <v>5</v>
      </c>
      <c r="C577" s="338"/>
      <c r="D577" s="338"/>
      <c r="E577" s="338"/>
      <c r="F577" s="341">
        <v>9</v>
      </c>
      <c r="G577" s="341">
        <v>21</v>
      </c>
      <c r="H577" s="342">
        <v>33</v>
      </c>
      <c r="I577" s="337">
        <v>5</v>
      </c>
      <c r="J577" s="338"/>
      <c r="K577" s="338"/>
      <c r="L577" s="338"/>
      <c r="M577" s="341">
        <v>9</v>
      </c>
      <c r="N577" s="341">
        <v>21</v>
      </c>
      <c r="O577" s="342">
        <v>33</v>
      </c>
      <c r="P577" s="331"/>
      <c r="Q577" s="337">
        <v>5</v>
      </c>
      <c r="R577" s="338"/>
      <c r="S577" s="338"/>
      <c r="T577" s="338"/>
      <c r="U577" s="341">
        <v>9</v>
      </c>
      <c r="V577" s="341">
        <v>21</v>
      </c>
      <c r="W577" s="342">
        <v>33</v>
      </c>
      <c r="X577" s="337">
        <v>5</v>
      </c>
      <c r="Y577" s="338"/>
      <c r="Z577" s="338"/>
      <c r="AA577" s="338"/>
      <c r="AB577" s="341">
        <v>9</v>
      </c>
      <c r="AC577" s="341">
        <v>21</v>
      </c>
      <c r="AD577" s="342">
        <v>33</v>
      </c>
      <c r="AE577" s="331"/>
      <c r="AF577" s="337">
        <v>5</v>
      </c>
      <c r="AG577" s="338"/>
      <c r="AH577" s="338"/>
      <c r="AI577" s="338"/>
      <c r="AJ577" s="341">
        <v>9</v>
      </c>
      <c r="AK577" s="341">
        <v>21</v>
      </c>
      <c r="AL577" s="342">
        <v>33</v>
      </c>
      <c r="AM577" s="337">
        <v>5</v>
      </c>
      <c r="AN577" s="338"/>
      <c r="AO577" s="338"/>
      <c r="AP577" s="338"/>
      <c r="AQ577" s="341">
        <v>9</v>
      </c>
      <c r="AR577" s="341">
        <v>21</v>
      </c>
      <c r="AS577" s="342">
        <v>33</v>
      </c>
    </row>
    <row r="578" spans="1:45" ht="15" customHeight="1">
      <c r="A578" s="336"/>
      <c r="B578" s="337"/>
      <c r="C578" s="343"/>
      <c r="D578" s="338"/>
      <c r="E578" s="338"/>
      <c r="F578" s="341">
        <v>10</v>
      </c>
      <c r="G578" s="341">
        <v>22</v>
      </c>
      <c r="H578" s="342">
        <v>34</v>
      </c>
      <c r="I578" s="337"/>
      <c r="J578" s="343"/>
      <c r="K578" s="338"/>
      <c r="L578" s="338"/>
      <c r="M578" s="341">
        <v>10</v>
      </c>
      <c r="N578" s="341">
        <v>22</v>
      </c>
      <c r="O578" s="342">
        <v>34</v>
      </c>
      <c r="P578" s="331"/>
      <c r="Q578" s="337"/>
      <c r="R578" s="343"/>
      <c r="S578" s="338"/>
      <c r="T578" s="338"/>
      <c r="U578" s="341">
        <v>10</v>
      </c>
      <c r="V578" s="341">
        <v>22</v>
      </c>
      <c r="W578" s="342">
        <v>34</v>
      </c>
      <c r="X578" s="337"/>
      <c r="Y578" s="343"/>
      <c r="Z578" s="338"/>
      <c r="AA578" s="338"/>
      <c r="AB578" s="341">
        <v>10</v>
      </c>
      <c r="AC578" s="341">
        <v>22</v>
      </c>
      <c r="AD578" s="342">
        <v>34</v>
      </c>
      <c r="AE578" s="331"/>
      <c r="AF578" s="337"/>
      <c r="AG578" s="343"/>
      <c r="AH578" s="338"/>
      <c r="AI578" s="338"/>
      <c r="AJ578" s="341">
        <v>10</v>
      </c>
      <c r="AK578" s="341">
        <v>22</v>
      </c>
      <c r="AL578" s="342">
        <v>34</v>
      </c>
      <c r="AM578" s="337"/>
      <c r="AN578" s="343"/>
      <c r="AO578" s="338"/>
      <c r="AP578" s="338"/>
      <c r="AQ578" s="341">
        <v>10</v>
      </c>
      <c r="AR578" s="341">
        <v>22</v>
      </c>
      <c r="AS578" s="342">
        <v>34</v>
      </c>
    </row>
    <row r="579" spans="1:45" ht="15" customHeight="1">
      <c r="A579" s="336"/>
      <c r="B579" s="337">
        <v>6</v>
      </c>
      <c r="C579" s="338"/>
      <c r="D579" s="338"/>
      <c r="E579" s="338"/>
      <c r="F579" s="341">
        <v>11</v>
      </c>
      <c r="G579" s="341">
        <v>23</v>
      </c>
      <c r="H579" s="342">
        <v>35</v>
      </c>
      <c r="I579" s="337">
        <v>6</v>
      </c>
      <c r="J579" s="338"/>
      <c r="K579" s="338"/>
      <c r="L579" s="338"/>
      <c r="M579" s="341">
        <v>11</v>
      </c>
      <c r="N579" s="341">
        <v>23</v>
      </c>
      <c r="O579" s="342">
        <v>35</v>
      </c>
      <c r="P579" s="331"/>
      <c r="Q579" s="337">
        <v>6</v>
      </c>
      <c r="R579" s="338"/>
      <c r="S579" s="338"/>
      <c r="T579" s="338"/>
      <c r="U579" s="341">
        <v>11</v>
      </c>
      <c r="V579" s="341">
        <v>23</v>
      </c>
      <c r="W579" s="342">
        <v>35</v>
      </c>
      <c r="X579" s="337">
        <v>6</v>
      </c>
      <c r="Y579" s="338"/>
      <c r="Z579" s="338"/>
      <c r="AA579" s="338"/>
      <c r="AB579" s="341">
        <v>11</v>
      </c>
      <c r="AC579" s="341">
        <v>23</v>
      </c>
      <c r="AD579" s="342">
        <v>35</v>
      </c>
      <c r="AE579" s="331"/>
      <c r="AF579" s="337">
        <v>6</v>
      </c>
      <c r="AG579" s="338"/>
      <c r="AH579" s="338"/>
      <c r="AI579" s="338"/>
      <c r="AJ579" s="341">
        <v>11</v>
      </c>
      <c r="AK579" s="341">
        <v>23</v>
      </c>
      <c r="AL579" s="342">
        <v>35</v>
      </c>
      <c r="AM579" s="337">
        <v>6</v>
      </c>
      <c r="AN579" s="338"/>
      <c r="AO579" s="338"/>
      <c r="AP579" s="338"/>
      <c r="AQ579" s="341">
        <v>11</v>
      </c>
      <c r="AR579" s="341">
        <v>23</v>
      </c>
      <c r="AS579" s="342">
        <v>35</v>
      </c>
    </row>
    <row r="580" spans="1:45" ht="15" customHeight="1">
      <c r="A580" s="336"/>
      <c r="B580" s="337"/>
      <c r="C580" s="343"/>
      <c r="D580" s="338"/>
      <c r="E580" s="338"/>
      <c r="F580" s="344">
        <v>12</v>
      </c>
      <c r="G580" s="344">
        <v>24</v>
      </c>
      <c r="H580" s="345">
        <v>36</v>
      </c>
      <c r="I580" s="337"/>
      <c r="J580" s="343"/>
      <c r="K580" s="338"/>
      <c r="L580" s="338"/>
      <c r="M580" s="344">
        <v>12</v>
      </c>
      <c r="N580" s="344">
        <v>24</v>
      </c>
      <c r="O580" s="345">
        <v>36</v>
      </c>
      <c r="P580" s="331"/>
      <c r="Q580" s="337"/>
      <c r="R580" s="343"/>
      <c r="S580" s="338"/>
      <c r="T580" s="338"/>
      <c r="U580" s="344">
        <v>12</v>
      </c>
      <c r="V580" s="344">
        <v>24</v>
      </c>
      <c r="W580" s="345">
        <v>36</v>
      </c>
      <c r="X580" s="337"/>
      <c r="Y580" s="343"/>
      <c r="Z580" s="338"/>
      <c r="AA580" s="338"/>
      <c r="AB580" s="344">
        <v>12</v>
      </c>
      <c r="AC580" s="344">
        <v>24</v>
      </c>
      <c r="AD580" s="345">
        <v>36</v>
      </c>
      <c r="AE580" s="331"/>
      <c r="AF580" s="337"/>
      <c r="AG580" s="343"/>
      <c r="AH580" s="338"/>
      <c r="AI580" s="338"/>
      <c r="AJ580" s="344">
        <v>12</v>
      </c>
      <c r="AK580" s="344">
        <v>24</v>
      </c>
      <c r="AL580" s="345">
        <v>36</v>
      </c>
      <c r="AM580" s="337"/>
      <c r="AN580" s="343"/>
      <c r="AO580" s="338"/>
      <c r="AP580" s="338"/>
      <c r="AQ580" s="344">
        <v>12</v>
      </c>
      <c r="AR580" s="344">
        <v>24</v>
      </c>
      <c r="AS580" s="345">
        <v>36</v>
      </c>
    </row>
    <row r="581" spans="1:45" ht="22.5" customHeight="1">
      <c r="A581" s="331"/>
      <c r="B581" s="346" t="s">
        <v>90</v>
      </c>
      <c r="C581" s="346"/>
      <c r="D581" s="347" t="s">
        <v>91</v>
      </c>
      <c r="E581" s="347"/>
      <c r="F581" s="348"/>
      <c r="G581" s="348"/>
      <c r="H581" s="348"/>
      <c r="I581" s="346" t="s">
        <v>90</v>
      </c>
      <c r="J581" s="346"/>
      <c r="K581" s="347" t="s">
        <v>91</v>
      </c>
      <c r="L581" s="347"/>
      <c r="M581" s="348"/>
      <c r="N581" s="348"/>
      <c r="O581" s="348"/>
      <c r="P581" s="349"/>
      <c r="Q581" s="346" t="s">
        <v>90</v>
      </c>
      <c r="R581" s="346"/>
      <c r="S581" s="347" t="s">
        <v>91</v>
      </c>
      <c r="T581" s="347"/>
      <c r="U581" s="348"/>
      <c r="V581" s="348"/>
      <c r="W581" s="348"/>
      <c r="X581" s="346" t="s">
        <v>90</v>
      </c>
      <c r="Y581" s="346"/>
      <c r="Z581" s="347" t="s">
        <v>91</v>
      </c>
      <c r="AA581" s="347"/>
      <c r="AB581" s="348"/>
      <c r="AC581" s="348"/>
      <c r="AD581" s="348"/>
      <c r="AE581" s="349"/>
      <c r="AF581" s="346" t="s">
        <v>90</v>
      </c>
      <c r="AG581" s="346"/>
      <c r="AH581" s="347" t="s">
        <v>91</v>
      </c>
      <c r="AI581" s="347"/>
      <c r="AJ581" s="348"/>
      <c r="AK581" s="348"/>
      <c r="AL581" s="348"/>
      <c r="AM581" s="346" t="s">
        <v>90</v>
      </c>
      <c r="AN581" s="346"/>
      <c r="AO581" s="347" t="s">
        <v>91</v>
      </c>
      <c r="AP581" s="347"/>
      <c r="AQ581" s="350"/>
      <c r="AR581" s="350"/>
      <c r="AS581" s="350"/>
    </row>
    <row r="582" spans="1:45" ht="7.5" customHeight="1">
      <c r="A582" s="331"/>
      <c r="B582" s="331"/>
      <c r="C582" s="331"/>
      <c r="D582" s="331"/>
      <c r="E582" s="331"/>
      <c r="F582" s="331"/>
      <c r="G582" s="331"/>
      <c r="H582" s="331"/>
      <c r="I582" s="331"/>
      <c r="J582" s="331"/>
      <c r="K582" s="331"/>
      <c r="L582" s="331"/>
      <c r="M582" s="331"/>
      <c r="N582" s="331"/>
      <c r="O582" s="331"/>
      <c r="P582" s="331"/>
      <c r="Q582" s="331"/>
      <c r="R582" s="331"/>
      <c r="S582" s="331"/>
      <c r="T582" s="331"/>
      <c r="U582" s="331"/>
      <c r="V582" s="331"/>
      <c r="W582" s="331"/>
      <c r="X582" s="331"/>
      <c r="Y582" s="331"/>
      <c r="Z582" s="331"/>
      <c r="AA582" s="331"/>
      <c r="AB582" s="331"/>
      <c r="AC582" s="331"/>
      <c r="AD582" s="331"/>
      <c r="AE582" s="331"/>
      <c r="AF582" s="331"/>
      <c r="AG582" s="331"/>
      <c r="AH582" s="331"/>
      <c r="AI582" s="331"/>
      <c r="AJ582" s="331"/>
      <c r="AK582" s="331"/>
      <c r="AL582" s="331"/>
      <c r="AM582" s="331"/>
      <c r="AN582" s="331"/>
      <c r="AO582" s="331"/>
      <c r="AP582" s="331"/>
      <c r="AQ582" s="331"/>
      <c r="AR582" s="331"/>
      <c r="AS582" s="331"/>
    </row>
    <row r="583" spans="1:46" ht="15" customHeight="1">
      <c r="A583" s="351" t="s">
        <v>139</v>
      </c>
      <c r="B583" s="352"/>
      <c r="C583" s="352"/>
      <c r="D583" s="352"/>
      <c r="E583" s="352"/>
      <c r="F583" s="353" t="s">
        <v>96</v>
      </c>
      <c r="G583" s="353"/>
      <c r="H583" s="353" t="s">
        <v>48</v>
      </c>
      <c r="I583" s="353" t="s">
        <v>97</v>
      </c>
      <c r="J583" s="353"/>
      <c r="K583" s="321"/>
      <c r="L583" s="354" t="s">
        <v>140</v>
      </c>
      <c r="M583" s="354"/>
      <c r="N583" s="354"/>
      <c r="O583" s="354"/>
      <c r="P583" s="354"/>
      <c r="Q583" s="355"/>
      <c r="R583" s="355"/>
      <c r="S583" s="355"/>
      <c r="T583" s="355"/>
      <c r="U583" s="355"/>
      <c r="V583" s="355"/>
      <c r="W583" s="355"/>
      <c r="X583" s="355"/>
      <c r="Y583" s="355"/>
      <c r="Z583" s="355"/>
      <c r="AA583" s="355"/>
      <c r="AB583" s="355"/>
      <c r="AC583" s="355"/>
      <c r="AD583" s="355"/>
      <c r="AE583" s="355"/>
      <c r="AF583" s="355"/>
      <c r="AG583" s="355"/>
      <c r="AH583" s="355"/>
      <c r="AI583" s="355"/>
      <c r="AJ583" s="355"/>
      <c r="AK583" s="355"/>
      <c r="AL583" s="355"/>
      <c r="AM583" s="355"/>
      <c r="AN583" s="355"/>
      <c r="AO583" s="326" t="s">
        <v>48</v>
      </c>
      <c r="AP583" s="326"/>
      <c r="AQ583" s="326"/>
      <c r="AR583" s="326"/>
      <c r="AS583" s="326"/>
      <c r="AT583" s="356"/>
    </row>
    <row r="584" spans="1:46" ht="16.5" customHeight="1">
      <c r="A584" s="352"/>
      <c r="B584" s="357" t="s">
        <v>141</v>
      </c>
      <c r="C584" s="357"/>
      <c r="D584" s="357"/>
      <c r="E584" s="357"/>
      <c r="F584" s="358"/>
      <c r="G584" s="358"/>
      <c r="H584" s="359" t="s">
        <v>48</v>
      </c>
      <c r="I584" s="358"/>
      <c r="J584" s="358"/>
      <c r="K584" s="360"/>
      <c r="L584" s="354"/>
      <c r="M584" s="354"/>
      <c r="N584" s="354"/>
      <c r="O584" s="354"/>
      <c r="P584" s="354"/>
      <c r="Q584" s="355"/>
      <c r="R584" s="355"/>
      <c r="S584" s="355"/>
      <c r="T584" s="355"/>
      <c r="U584" s="355"/>
      <c r="V584" s="355"/>
      <c r="W584" s="355"/>
      <c r="X584" s="355"/>
      <c r="Y584" s="355"/>
      <c r="Z584" s="355"/>
      <c r="AA584" s="355"/>
      <c r="AB584" s="355"/>
      <c r="AC584" s="355"/>
      <c r="AD584" s="355"/>
      <c r="AE584" s="355"/>
      <c r="AF584" s="355"/>
      <c r="AG584" s="355"/>
      <c r="AH584" s="355"/>
      <c r="AI584" s="355"/>
      <c r="AJ584" s="355"/>
      <c r="AK584" s="355"/>
      <c r="AL584" s="355"/>
      <c r="AM584" s="355"/>
      <c r="AN584" s="355"/>
      <c r="AO584" s="326"/>
      <c r="AP584" s="326"/>
      <c r="AQ584" s="326"/>
      <c r="AR584" s="326"/>
      <c r="AS584" s="326"/>
      <c r="AT584" s="356"/>
    </row>
    <row r="585" spans="1:45" ht="15.75" customHeight="1">
      <c r="A585" s="352"/>
      <c r="B585" s="357" t="s">
        <v>142</v>
      </c>
      <c r="C585" s="357"/>
      <c r="D585" s="357"/>
      <c r="E585" s="357"/>
      <c r="F585" s="358"/>
      <c r="G585" s="358"/>
      <c r="H585" s="359" t="s">
        <v>48</v>
      </c>
      <c r="I585" s="358"/>
      <c r="J585" s="358"/>
      <c r="K585" s="360"/>
      <c r="L585" s="361" t="s">
        <v>143</v>
      </c>
      <c r="M585" s="361"/>
      <c r="N585" s="361"/>
      <c r="O585" s="361"/>
      <c r="P585" s="361"/>
      <c r="Q585" s="361"/>
      <c r="R585" s="361"/>
      <c r="S585" s="361"/>
      <c r="T585" s="361"/>
      <c r="U585" s="361"/>
      <c r="V585" s="361"/>
      <c r="W585" s="361" t="s">
        <v>144</v>
      </c>
      <c r="X585" s="361"/>
      <c r="Y585" s="361"/>
      <c r="Z585" s="361"/>
      <c r="AA585" s="361"/>
      <c r="AB585" s="361"/>
      <c r="AC585" s="361"/>
      <c r="AD585" s="361"/>
      <c r="AE585" s="361"/>
      <c r="AF585" s="361"/>
      <c r="AG585" s="361"/>
      <c r="AH585" s="362"/>
      <c r="AI585" s="361" t="s">
        <v>145</v>
      </c>
      <c r="AJ585" s="361"/>
      <c r="AK585" s="361"/>
      <c r="AL585" s="361"/>
      <c r="AM585" s="361"/>
      <c r="AN585" s="361"/>
      <c r="AO585" s="361"/>
      <c r="AP585" s="361"/>
      <c r="AQ585" s="361"/>
      <c r="AR585" s="361"/>
      <c r="AS585" s="361"/>
    </row>
    <row r="586" spans="1:45" ht="15.75" customHeight="1">
      <c r="A586" s="352"/>
      <c r="B586" s="357" t="s">
        <v>146</v>
      </c>
      <c r="C586" s="357"/>
      <c r="D586" s="357"/>
      <c r="E586" s="357"/>
      <c r="F586" s="363"/>
      <c r="G586" s="363"/>
      <c r="H586" s="364" t="s">
        <v>48</v>
      </c>
      <c r="I586" s="363"/>
      <c r="J586" s="363"/>
      <c r="K586" s="321"/>
      <c r="L586" s="365"/>
      <c r="M586" s="365"/>
      <c r="N586" s="365"/>
      <c r="O586" s="365"/>
      <c r="P586" s="365"/>
      <c r="Q586" s="365"/>
      <c r="R586" s="365"/>
      <c r="S586" s="365"/>
      <c r="T586" s="365"/>
      <c r="U586" s="365"/>
      <c r="V586" s="365"/>
      <c r="W586" s="365"/>
      <c r="X586" s="365"/>
      <c r="Y586" s="365"/>
      <c r="Z586" s="365"/>
      <c r="AA586" s="365"/>
      <c r="AB586" s="365"/>
      <c r="AC586" s="365"/>
      <c r="AD586" s="365"/>
      <c r="AE586" s="365"/>
      <c r="AF586" s="365"/>
      <c r="AG586" s="365"/>
      <c r="AH586" s="366"/>
      <c r="AI586" s="365"/>
      <c r="AJ586" s="365"/>
      <c r="AK586" s="365"/>
      <c r="AL586" s="365"/>
      <c r="AM586" s="365"/>
      <c r="AN586" s="365"/>
      <c r="AO586" s="365"/>
      <c r="AP586" s="365"/>
      <c r="AQ586" s="365"/>
      <c r="AR586" s="365"/>
      <c r="AS586" s="365"/>
    </row>
    <row r="587" spans="1:45" ht="15.75" customHeight="1">
      <c r="A587" s="357" t="s">
        <v>40</v>
      </c>
      <c r="B587" s="357"/>
      <c r="C587" s="357"/>
      <c r="D587" s="357"/>
      <c r="E587" s="357"/>
      <c r="F587" s="358"/>
      <c r="G587" s="358"/>
      <c r="H587" s="359" t="s">
        <v>48</v>
      </c>
      <c r="I587" s="358"/>
      <c r="J587" s="358"/>
      <c r="K587" s="321"/>
      <c r="L587" s="365"/>
      <c r="M587" s="365"/>
      <c r="N587" s="365"/>
      <c r="O587" s="365"/>
      <c r="P587" s="365"/>
      <c r="Q587" s="365"/>
      <c r="R587" s="365"/>
      <c r="S587" s="365"/>
      <c r="T587" s="365"/>
      <c r="U587" s="365"/>
      <c r="V587" s="365"/>
      <c r="W587" s="365"/>
      <c r="X587" s="365"/>
      <c r="Y587" s="365"/>
      <c r="Z587" s="365"/>
      <c r="AA587" s="365"/>
      <c r="AB587" s="365"/>
      <c r="AC587" s="365"/>
      <c r="AD587" s="365"/>
      <c r="AE587" s="365"/>
      <c r="AF587" s="365"/>
      <c r="AG587" s="365"/>
      <c r="AH587" s="366"/>
      <c r="AI587" s="365"/>
      <c r="AJ587" s="365"/>
      <c r="AK587" s="365"/>
      <c r="AL587" s="365"/>
      <c r="AM587" s="365"/>
      <c r="AN587" s="365"/>
      <c r="AO587" s="365"/>
      <c r="AP587" s="365"/>
      <c r="AQ587" s="365"/>
      <c r="AR587" s="365"/>
      <c r="AS587" s="365"/>
    </row>
    <row r="588" spans="1:45" ht="15.75" customHeight="1">
      <c r="A588" s="379"/>
      <c r="B588" s="368"/>
      <c r="C588" s="368"/>
      <c r="D588" s="368"/>
      <c r="E588" s="368"/>
      <c r="F588" s="369"/>
      <c r="G588" s="369"/>
      <c r="H588" s="370"/>
      <c r="I588" s="369"/>
      <c r="J588" s="369"/>
      <c r="K588" s="321"/>
      <c r="L588" s="371"/>
      <c r="M588" s="371"/>
      <c r="N588" s="371"/>
      <c r="O588" s="371"/>
      <c r="P588" s="371"/>
      <c r="Q588" s="371"/>
      <c r="R588" s="371"/>
      <c r="S588" s="371"/>
      <c r="T588" s="371"/>
      <c r="U588" s="371"/>
      <c r="V588" s="371"/>
      <c r="W588" s="371"/>
      <c r="X588" s="371"/>
      <c r="Y588" s="371"/>
      <c r="Z588" s="371"/>
      <c r="AA588" s="371"/>
      <c r="AB588" s="371"/>
      <c r="AC588" s="371"/>
      <c r="AD588" s="371"/>
      <c r="AE588" s="371"/>
      <c r="AF588" s="371"/>
      <c r="AG588" s="372"/>
      <c r="AH588" s="366"/>
      <c r="AI588" s="373"/>
      <c r="AJ588" s="373"/>
      <c r="AK588" s="373"/>
      <c r="AL588" s="374"/>
      <c r="AM588" s="374"/>
      <c r="AN588" s="374"/>
      <c r="AO588" s="374"/>
      <c r="AP588" s="374"/>
      <c r="AQ588" s="374"/>
      <c r="AR588" s="374"/>
      <c r="AS588" s="375"/>
    </row>
    <row r="589" spans="1:45" ht="15.75" customHeight="1">
      <c r="A589" s="379"/>
      <c r="B589" s="368"/>
      <c r="C589" s="368"/>
      <c r="D589" s="368"/>
      <c r="E589" s="368"/>
      <c r="F589" s="369"/>
      <c r="G589" s="369"/>
      <c r="H589" s="370"/>
      <c r="I589" s="369"/>
      <c r="J589" s="369"/>
      <c r="K589" s="321"/>
      <c r="L589" s="376"/>
      <c r="M589" s="376"/>
      <c r="N589" s="376"/>
      <c r="O589" s="376"/>
      <c r="P589" s="376"/>
      <c r="Q589" s="376"/>
      <c r="R589" s="376"/>
      <c r="S589" s="376"/>
      <c r="T589" s="376"/>
      <c r="U589" s="376"/>
      <c r="V589" s="376"/>
      <c r="W589" s="376"/>
      <c r="X589" s="376"/>
      <c r="Y589" s="376"/>
      <c r="Z589" s="376"/>
      <c r="AA589" s="376"/>
      <c r="AB589" s="376"/>
      <c r="AC589" s="376"/>
      <c r="AD589" s="376"/>
      <c r="AE589" s="376"/>
      <c r="AF589" s="376"/>
      <c r="AG589" s="372"/>
      <c r="AH589" s="366"/>
      <c r="AI589" s="373"/>
      <c r="AJ589" s="373"/>
      <c r="AK589" s="373"/>
      <c r="AL589" s="377"/>
      <c r="AM589" s="377"/>
      <c r="AN589" s="377"/>
      <c r="AO589" s="377"/>
      <c r="AP589" s="377"/>
      <c r="AQ589" s="377"/>
      <c r="AR589" s="377"/>
      <c r="AS589" s="378"/>
    </row>
    <row r="590" spans="1:45" ht="15.75" customHeight="1">
      <c r="A590" s="315" t="s">
        <v>132</v>
      </c>
      <c r="B590" s="316"/>
      <c r="C590" s="317"/>
      <c r="D590" s="318" t="str">
        <f>'(7) vstupní data'!$H$24</f>
        <v>Český pohár          25.- 26.2014         starší žákyně</v>
      </c>
      <c r="E590" s="319"/>
      <c r="F590" s="319"/>
      <c r="G590" s="319"/>
      <c r="H590" s="319"/>
      <c r="I590" s="319"/>
      <c r="J590" s="319"/>
      <c r="K590" s="319"/>
      <c r="L590" s="319"/>
      <c r="M590" s="319"/>
      <c r="N590" s="319"/>
      <c r="O590" s="319"/>
      <c r="P590" s="319"/>
      <c r="Q590" s="319"/>
      <c r="R590" s="319"/>
      <c r="S590" s="319"/>
      <c r="T590" s="319"/>
      <c r="U590" s="319"/>
      <c r="V590" s="319"/>
      <c r="W590" s="319"/>
      <c r="X590" s="319"/>
      <c r="Y590" s="319"/>
      <c r="Z590" s="319"/>
      <c r="AA590" s="319"/>
      <c r="AB590" s="319"/>
      <c r="AC590" s="319"/>
      <c r="AD590" s="319"/>
      <c r="AE590" s="319"/>
      <c r="AF590" s="320"/>
      <c r="AG590" s="321"/>
      <c r="AH590" s="321"/>
      <c r="AI590" s="321"/>
      <c r="AJ590" s="321"/>
      <c r="AK590" s="321"/>
      <c r="AL590" s="318" t="s">
        <v>133</v>
      </c>
      <c r="AM590" s="318"/>
      <c r="AN590" s="322" t="str">
        <f>'(7) vstupní data'!$B$11</f>
        <v>3.skupina</v>
      </c>
      <c r="AO590" s="322"/>
      <c r="AP590" s="322"/>
      <c r="AQ590" s="322"/>
      <c r="AR590" s="322"/>
      <c r="AS590" s="322"/>
    </row>
    <row r="591" spans="1:45" ht="16.5" customHeight="1">
      <c r="A591" s="315" t="s">
        <v>134</v>
      </c>
      <c r="B591" s="316"/>
      <c r="C591" s="317"/>
      <c r="D591" s="318" t="str">
        <f>CONCATENATE('(7) vstupní data'!$B$1,", ",'(7) vstupní data'!$B$3)</f>
        <v>TJ Orion Praha, ZŠ Mráčkova 3090 Praha 12</v>
      </c>
      <c r="E591" s="319"/>
      <c r="F591" s="319"/>
      <c r="G591" s="319"/>
      <c r="H591" s="319"/>
      <c r="I591" s="319"/>
      <c r="J591" s="319"/>
      <c r="K591" s="319"/>
      <c r="L591" s="319"/>
      <c r="M591" s="319"/>
      <c r="N591" s="319"/>
      <c r="O591" s="319"/>
      <c r="P591" s="319"/>
      <c r="Q591" s="319"/>
      <c r="R591" s="319"/>
      <c r="S591" s="319"/>
      <c r="T591" s="319"/>
      <c r="U591" s="319"/>
      <c r="V591" s="319"/>
      <c r="W591" s="319"/>
      <c r="X591" s="319"/>
      <c r="Y591" s="319"/>
      <c r="Z591" s="319"/>
      <c r="AA591" s="319"/>
      <c r="AB591" s="319"/>
      <c r="AC591" s="319"/>
      <c r="AD591" s="319"/>
      <c r="AE591" s="319"/>
      <c r="AF591" s="320"/>
      <c r="AG591" s="321"/>
      <c r="AH591" s="321"/>
      <c r="AI591" s="321"/>
      <c r="AJ591" s="321"/>
      <c r="AK591" s="321"/>
      <c r="AL591" s="321"/>
      <c r="AM591" s="321"/>
      <c r="AN591" s="321"/>
      <c r="AO591" s="321"/>
      <c r="AP591" s="321"/>
      <c r="AQ591" s="321"/>
      <c r="AR591" s="321"/>
      <c r="AS591" s="321"/>
    </row>
    <row r="592" spans="1:45" ht="15.75" customHeight="1">
      <c r="A592" s="323"/>
      <c r="B592" s="323"/>
      <c r="C592" s="324"/>
      <c r="D592" s="324"/>
      <c r="E592" s="324"/>
      <c r="F592" s="324"/>
      <c r="G592" s="324"/>
      <c r="H592" s="324"/>
      <c r="I592" s="324"/>
      <c r="J592" s="324"/>
      <c r="K592" s="324"/>
      <c r="L592" s="324"/>
      <c r="M592" s="324"/>
      <c r="N592" s="324"/>
      <c r="O592" s="324"/>
      <c r="P592" s="324"/>
      <c r="Q592" s="324"/>
      <c r="R592" s="324"/>
      <c r="S592" s="324"/>
      <c r="T592" s="324"/>
      <c r="U592" s="324"/>
      <c r="V592" s="324"/>
      <c r="W592" s="324"/>
      <c r="X592" s="324"/>
      <c r="Y592" s="324"/>
      <c r="Z592" s="324"/>
      <c r="AA592" s="324"/>
      <c r="AB592" s="324"/>
      <c r="AC592" s="324"/>
      <c r="AD592" s="324"/>
      <c r="AE592" s="324"/>
      <c r="AF592" s="321"/>
      <c r="AG592" s="321"/>
      <c r="AH592" s="321"/>
      <c r="AI592" s="321"/>
      <c r="AJ592" s="321"/>
      <c r="AK592" s="321"/>
      <c r="AL592" s="321"/>
      <c r="AM592" s="321"/>
      <c r="AN592" s="325" t="s">
        <v>135</v>
      </c>
      <c r="AO592" s="325"/>
      <c r="AP592" s="325"/>
      <c r="AQ592" s="325"/>
      <c r="AR592" s="326"/>
      <c r="AS592" s="326"/>
    </row>
    <row r="593" spans="1:45" ht="16.5" customHeight="1">
      <c r="A593" s="327" t="s">
        <v>136</v>
      </c>
      <c r="B593" s="327"/>
      <c r="C593" s="327"/>
      <c r="D593" s="327"/>
      <c r="E593" s="327"/>
      <c r="F593" s="328" t="s">
        <v>137</v>
      </c>
      <c r="G593" s="328"/>
      <c r="H593" s="329"/>
      <c r="I593" s="329"/>
      <c r="J593" s="329"/>
      <c r="K593" s="329"/>
      <c r="L593" s="329"/>
      <c r="M593" s="329"/>
      <c r="N593" s="329"/>
      <c r="O593" s="329"/>
      <c r="P593" s="329"/>
      <c r="Q593" s="329"/>
      <c r="R593" s="329"/>
      <c r="S593" s="329"/>
      <c r="T593" s="329"/>
      <c r="U593" s="329"/>
      <c r="V593" s="329"/>
      <c r="W593" s="330" t="s">
        <v>138</v>
      </c>
      <c r="X593" s="330"/>
      <c r="Y593" s="329"/>
      <c r="Z593" s="329"/>
      <c r="AA593" s="329"/>
      <c r="AB593" s="329"/>
      <c r="AC593" s="329"/>
      <c r="AD593" s="329"/>
      <c r="AE593" s="329"/>
      <c r="AF593" s="329"/>
      <c r="AG593" s="329"/>
      <c r="AH593" s="329"/>
      <c r="AI593" s="329"/>
      <c r="AJ593" s="329"/>
      <c r="AK593" s="329"/>
      <c r="AL593" s="329"/>
      <c r="AM593" s="329"/>
      <c r="AN593" s="325"/>
      <c r="AO593" s="325"/>
      <c r="AP593" s="325"/>
      <c r="AQ593" s="325"/>
      <c r="AR593" s="326"/>
      <c r="AS593" s="326"/>
    </row>
    <row r="594" spans="1:45" ht="7.5" customHeight="1">
      <c r="A594" s="331"/>
      <c r="B594" s="331"/>
      <c r="C594" s="331"/>
      <c r="D594" s="331"/>
      <c r="E594" s="331"/>
      <c r="F594" s="331"/>
      <c r="G594" s="331"/>
      <c r="H594" s="331"/>
      <c r="I594" s="331"/>
      <c r="J594" s="331"/>
      <c r="K594" s="331"/>
      <c r="L594" s="331"/>
      <c r="M594" s="331"/>
      <c r="N594" s="331"/>
      <c r="O594" s="331"/>
      <c r="P594" s="331"/>
      <c r="Q594" s="331"/>
      <c r="R594" s="331"/>
      <c r="S594" s="331"/>
      <c r="T594" s="331"/>
      <c r="U594" s="331"/>
      <c r="V594" s="331"/>
      <c r="W594" s="331"/>
      <c r="X594" s="331"/>
      <c r="Y594" s="331"/>
      <c r="Z594" s="331"/>
      <c r="AA594" s="331"/>
      <c r="AB594" s="331"/>
      <c r="AC594" s="331"/>
      <c r="AD594" s="331"/>
      <c r="AE594" s="331"/>
      <c r="AF594" s="331"/>
      <c r="AG594" s="331"/>
      <c r="AH594" s="331"/>
      <c r="AI594" s="331"/>
      <c r="AJ594" s="331"/>
      <c r="AK594" s="331"/>
      <c r="AL594" s="331"/>
      <c r="AM594" s="331"/>
      <c r="AN594" s="331"/>
      <c r="AO594" s="331"/>
      <c r="AP594" s="331"/>
      <c r="AQ594" s="331"/>
      <c r="AR594" s="331"/>
      <c r="AS594" s="331"/>
    </row>
    <row r="595" spans="1:45" ht="15.75" customHeight="1">
      <c r="A595" s="331"/>
      <c r="B595" s="332" t="s">
        <v>79</v>
      </c>
      <c r="C595" s="332"/>
      <c r="D595" s="332"/>
      <c r="E595" s="332"/>
      <c r="F595" s="332"/>
      <c r="G595" s="332"/>
      <c r="H595" s="332"/>
      <c r="I595" s="332"/>
      <c r="J595" s="332"/>
      <c r="K595" s="332"/>
      <c r="L595" s="332"/>
      <c r="M595" s="332"/>
      <c r="N595" s="332"/>
      <c r="O595" s="332"/>
      <c r="P595" s="331"/>
      <c r="Q595" s="332" t="s">
        <v>80</v>
      </c>
      <c r="R595" s="332"/>
      <c r="S595" s="332"/>
      <c r="T595" s="332"/>
      <c r="U595" s="332"/>
      <c r="V595" s="332"/>
      <c r="W595" s="332"/>
      <c r="X595" s="332"/>
      <c r="Y595" s="332"/>
      <c r="Z595" s="332"/>
      <c r="AA595" s="332"/>
      <c r="AB595" s="332"/>
      <c r="AC595" s="332"/>
      <c r="AD595" s="332"/>
      <c r="AE595" s="331"/>
      <c r="AF595" s="332" t="s">
        <v>81</v>
      </c>
      <c r="AG595" s="332"/>
      <c r="AH595" s="332"/>
      <c r="AI595" s="332"/>
      <c r="AJ595" s="332"/>
      <c r="AK595" s="332"/>
      <c r="AL595" s="332"/>
      <c r="AM595" s="332"/>
      <c r="AN595" s="332"/>
      <c r="AO595" s="332"/>
      <c r="AP595" s="332"/>
      <c r="AQ595" s="332"/>
      <c r="AR595" s="332"/>
      <c r="AS595" s="332"/>
    </row>
    <row r="596" spans="1:45" ht="15" customHeight="1">
      <c r="A596" s="333"/>
      <c r="B596" s="334" t="s">
        <v>84</v>
      </c>
      <c r="C596" s="334"/>
      <c r="D596" s="334"/>
      <c r="E596" s="334"/>
      <c r="F596" s="334"/>
      <c r="G596" s="334"/>
      <c r="H596" s="334"/>
      <c r="I596" s="334" t="s">
        <v>85</v>
      </c>
      <c r="J596" s="334"/>
      <c r="K596" s="334"/>
      <c r="L596" s="334"/>
      <c r="M596" s="334"/>
      <c r="N596" s="334"/>
      <c r="O596" s="334"/>
      <c r="P596" s="331"/>
      <c r="Q596" s="334" t="s">
        <v>84</v>
      </c>
      <c r="R596" s="334"/>
      <c r="S596" s="334"/>
      <c r="T596" s="334"/>
      <c r="U596" s="334"/>
      <c r="V596" s="334"/>
      <c r="W596" s="334"/>
      <c r="X596" s="334" t="s">
        <v>85</v>
      </c>
      <c r="Y596" s="334"/>
      <c r="Z596" s="334"/>
      <c r="AA596" s="334"/>
      <c r="AB596" s="334"/>
      <c r="AC596" s="334"/>
      <c r="AD596" s="334"/>
      <c r="AE596" s="331"/>
      <c r="AF596" s="334" t="s">
        <v>84</v>
      </c>
      <c r="AG596" s="334"/>
      <c r="AH596" s="334"/>
      <c r="AI596" s="334"/>
      <c r="AJ596" s="334"/>
      <c r="AK596" s="334"/>
      <c r="AL596" s="334"/>
      <c r="AM596" s="334" t="s">
        <v>85</v>
      </c>
      <c r="AN596" s="334"/>
      <c r="AO596" s="334"/>
      <c r="AP596" s="334"/>
      <c r="AQ596" s="334"/>
      <c r="AR596" s="334"/>
      <c r="AS596" s="334"/>
    </row>
    <row r="597" spans="1:45" ht="15" customHeight="1">
      <c r="A597" s="333"/>
      <c r="B597" s="335" t="s">
        <v>86</v>
      </c>
      <c r="C597" s="335"/>
      <c r="D597" s="335"/>
      <c r="E597" s="335"/>
      <c r="F597" s="335"/>
      <c r="G597" s="335"/>
      <c r="H597" s="335"/>
      <c r="I597" s="335" t="s">
        <v>86</v>
      </c>
      <c r="J597" s="335"/>
      <c r="K597" s="335"/>
      <c r="L597" s="335"/>
      <c r="M597" s="335"/>
      <c r="N597" s="335"/>
      <c r="O597" s="335"/>
      <c r="P597" s="331"/>
      <c r="Q597" s="335" t="s">
        <v>86</v>
      </c>
      <c r="R597" s="335"/>
      <c r="S597" s="335"/>
      <c r="T597" s="335"/>
      <c r="U597" s="335"/>
      <c r="V597" s="335"/>
      <c r="W597" s="335"/>
      <c r="X597" s="335" t="s">
        <v>86</v>
      </c>
      <c r="Y597" s="335"/>
      <c r="Z597" s="335"/>
      <c r="AA597" s="335"/>
      <c r="AB597" s="335"/>
      <c r="AC597" s="335"/>
      <c r="AD597" s="335"/>
      <c r="AE597" s="331"/>
      <c r="AF597" s="335" t="s">
        <v>86</v>
      </c>
      <c r="AG597" s="335"/>
      <c r="AH597" s="335"/>
      <c r="AI597" s="335"/>
      <c r="AJ597" s="335"/>
      <c r="AK597" s="335"/>
      <c r="AL597" s="335"/>
      <c r="AM597" s="335" t="s">
        <v>86</v>
      </c>
      <c r="AN597" s="335"/>
      <c r="AO597" s="335"/>
      <c r="AP597" s="335"/>
      <c r="AQ597" s="335"/>
      <c r="AR597" s="335"/>
      <c r="AS597" s="335"/>
    </row>
    <row r="598" spans="1:45" ht="15" customHeight="1">
      <c r="A598" s="336" t="s">
        <v>87</v>
      </c>
      <c r="B598" s="337">
        <v>1</v>
      </c>
      <c r="C598" s="338"/>
      <c r="D598" s="338"/>
      <c r="E598" s="338"/>
      <c r="F598" s="339">
        <v>1</v>
      </c>
      <c r="G598" s="339">
        <v>13</v>
      </c>
      <c r="H598" s="340">
        <v>25</v>
      </c>
      <c r="I598" s="337">
        <v>1</v>
      </c>
      <c r="J598" s="338"/>
      <c r="K598" s="338"/>
      <c r="L598" s="338"/>
      <c r="M598" s="339">
        <v>1</v>
      </c>
      <c r="N598" s="339">
        <v>13</v>
      </c>
      <c r="O598" s="340">
        <v>25</v>
      </c>
      <c r="P598" s="331"/>
      <c r="Q598" s="337">
        <v>1</v>
      </c>
      <c r="R598" s="338"/>
      <c r="S598" s="338"/>
      <c r="T598" s="338"/>
      <c r="U598" s="339">
        <v>1</v>
      </c>
      <c r="V598" s="339">
        <v>13</v>
      </c>
      <c r="W598" s="340">
        <v>25</v>
      </c>
      <c r="X598" s="337">
        <v>1</v>
      </c>
      <c r="Y598" s="338"/>
      <c r="Z598" s="338"/>
      <c r="AA598" s="338"/>
      <c r="AB598" s="339">
        <v>1</v>
      </c>
      <c r="AC598" s="339">
        <v>13</v>
      </c>
      <c r="AD598" s="340">
        <v>25</v>
      </c>
      <c r="AE598" s="331"/>
      <c r="AF598" s="337">
        <v>1</v>
      </c>
      <c r="AG598" s="338"/>
      <c r="AH598" s="338"/>
      <c r="AI598" s="338"/>
      <c r="AJ598" s="339">
        <v>1</v>
      </c>
      <c r="AK598" s="339">
        <v>13</v>
      </c>
      <c r="AL598" s="340">
        <v>25</v>
      </c>
      <c r="AM598" s="337">
        <v>1</v>
      </c>
      <c r="AN598" s="338"/>
      <c r="AO598" s="338"/>
      <c r="AP598" s="338"/>
      <c r="AQ598" s="339">
        <v>1</v>
      </c>
      <c r="AR598" s="339">
        <v>13</v>
      </c>
      <c r="AS598" s="340">
        <v>25</v>
      </c>
    </row>
    <row r="599" spans="1:45" ht="15" customHeight="1">
      <c r="A599" s="336"/>
      <c r="B599" s="337"/>
      <c r="C599" s="338"/>
      <c r="D599" s="338"/>
      <c r="E599" s="338"/>
      <c r="F599" s="341">
        <v>2</v>
      </c>
      <c r="G599" s="341">
        <v>14</v>
      </c>
      <c r="H599" s="342">
        <v>26</v>
      </c>
      <c r="I599" s="337"/>
      <c r="J599" s="338"/>
      <c r="K599" s="338"/>
      <c r="L599" s="338"/>
      <c r="M599" s="341">
        <v>2</v>
      </c>
      <c r="N599" s="341">
        <v>14</v>
      </c>
      <c r="O599" s="342">
        <v>26</v>
      </c>
      <c r="P599" s="331"/>
      <c r="Q599" s="337"/>
      <c r="R599" s="338"/>
      <c r="S599" s="338"/>
      <c r="T599" s="338"/>
      <c r="U599" s="341">
        <v>2</v>
      </c>
      <c r="V599" s="341">
        <v>14</v>
      </c>
      <c r="W599" s="342">
        <v>26</v>
      </c>
      <c r="X599" s="337"/>
      <c r="Y599" s="338"/>
      <c r="Z599" s="338"/>
      <c r="AA599" s="338"/>
      <c r="AB599" s="341">
        <v>2</v>
      </c>
      <c r="AC599" s="341">
        <v>14</v>
      </c>
      <c r="AD599" s="342">
        <v>26</v>
      </c>
      <c r="AE599" s="331"/>
      <c r="AF599" s="337"/>
      <c r="AG599" s="338"/>
      <c r="AH599" s="338"/>
      <c r="AI599" s="338"/>
      <c r="AJ599" s="341">
        <v>2</v>
      </c>
      <c r="AK599" s="341">
        <v>14</v>
      </c>
      <c r="AL599" s="342">
        <v>26</v>
      </c>
      <c r="AM599" s="337"/>
      <c r="AN599" s="338"/>
      <c r="AO599" s="338"/>
      <c r="AP599" s="338"/>
      <c r="AQ599" s="341">
        <v>2</v>
      </c>
      <c r="AR599" s="341">
        <v>14</v>
      </c>
      <c r="AS599" s="342">
        <v>26</v>
      </c>
    </row>
    <row r="600" spans="1:45" ht="15" customHeight="1">
      <c r="A600" s="336"/>
      <c r="B600" s="337">
        <v>2</v>
      </c>
      <c r="C600" s="338"/>
      <c r="D600" s="338"/>
      <c r="E600" s="338"/>
      <c r="F600" s="341">
        <v>3</v>
      </c>
      <c r="G600" s="341">
        <v>15</v>
      </c>
      <c r="H600" s="342">
        <v>27</v>
      </c>
      <c r="I600" s="337">
        <v>2</v>
      </c>
      <c r="J600" s="338"/>
      <c r="K600" s="338"/>
      <c r="L600" s="338"/>
      <c r="M600" s="341">
        <v>3</v>
      </c>
      <c r="N600" s="341">
        <v>15</v>
      </c>
      <c r="O600" s="342">
        <v>27</v>
      </c>
      <c r="P600" s="331"/>
      <c r="Q600" s="337">
        <v>2</v>
      </c>
      <c r="R600" s="338"/>
      <c r="S600" s="338"/>
      <c r="T600" s="338"/>
      <c r="U600" s="341">
        <v>3</v>
      </c>
      <c r="V600" s="341">
        <v>15</v>
      </c>
      <c r="W600" s="342">
        <v>27</v>
      </c>
      <c r="X600" s="337">
        <v>2</v>
      </c>
      <c r="Y600" s="338"/>
      <c r="Z600" s="338"/>
      <c r="AA600" s="338"/>
      <c r="AB600" s="341">
        <v>3</v>
      </c>
      <c r="AC600" s="341">
        <v>15</v>
      </c>
      <c r="AD600" s="342">
        <v>27</v>
      </c>
      <c r="AE600" s="331"/>
      <c r="AF600" s="337">
        <v>2</v>
      </c>
      <c r="AG600" s="338"/>
      <c r="AH600" s="338"/>
      <c r="AI600" s="338"/>
      <c r="AJ600" s="341">
        <v>3</v>
      </c>
      <c r="AK600" s="341">
        <v>15</v>
      </c>
      <c r="AL600" s="342">
        <v>27</v>
      </c>
      <c r="AM600" s="337">
        <v>2</v>
      </c>
      <c r="AN600" s="338"/>
      <c r="AO600" s="338"/>
      <c r="AP600" s="338"/>
      <c r="AQ600" s="341">
        <v>3</v>
      </c>
      <c r="AR600" s="341">
        <v>15</v>
      </c>
      <c r="AS600" s="342">
        <v>27</v>
      </c>
    </row>
    <row r="601" spans="1:45" ht="15" customHeight="1">
      <c r="A601" s="336"/>
      <c r="B601" s="337"/>
      <c r="C601" s="343"/>
      <c r="D601" s="338"/>
      <c r="E601" s="338"/>
      <c r="F601" s="341">
        <v>4</v>
      </c>
      <c r="G601" s="341">
        <v>16</v>
      </c>
      <c r="H601" s="342">
        <v>28</v>
      </c>
      <c r="I601" s="337"/>
      <c r="J601" s="343"/>
      <c r="K601" s="338"/>
      <c r="L601" s="338"/>
      <c r="M601" s="341">
        <v>4</v>
      </c>
      <c r="N601" s="341">
        <v>16</v>
      </c>
      <c r="O601" s="342">
        <v>28</v>
      </c>
      <c r="P601" s="331"/>
      <c r="Q601" s="337"/>
      <c r="R601" s="343"/>
      <c r="S601" s="338"/>
      <c r="T601" s="338"/>
      <c r="U601" s="341">
        <v>4</v>
      </c>
      <c r="V601" s="341">
        <v>16</v>
      </c>
      <c r="W601" s="342">
        <v>28</v>
      </c>
      <c r="X601" s="337"/>
      <c r="Y601" s="343"/>
      <c r="Z601" s="338"/>
      <c r="AA601" s="338"/>
      <c r="AB601" s="341">
        <v>4</v>
      </c>
      <c r="AC601" s="341">
        <v>16</v>
      </c>
      <c r="AD601" s="342">
        <v>28</v>
      </c>
      <c r="AE601" s="331"/>
      <c r="AF601" s="337"/>
      <c r="AG601" s="343"/>
      <c r="AH601" s="338"/>
      <c r="AI601" s="338"/>
      <c r="AJ601" s="341">
        <v>4</v>
      </c>
      <c r="AK601" s="341">
        <v>16</v>
      </c>
      <c r="AL601" s="342">
        <v>28</v>
      </c>
      <c r="AM601" s="337"/>
      <c r="AN601" s="343"/>
      <c r="AO601" s="338"/>
      <c r="AP601" s="338"/>
      <c r="AQ601" s="341">
        <v>4</v>
      </c>
      <c r="AR601" s="341">
        <v>16</v>
      </c>
      <c r="AS601" s="342">
        <v>28</v>
      </c>
    </row>
    <row r="602" spans="1:45" ht="15" customHeight="1">
      <c r="A602" s="336"/>
      <c r="B602" s="337">
        <v>3</v>
      </c>
      <c r="C602" s="338"/>
      <c r="D602" s="338"/>
      <c r="E602" s="338"/>
      <c r="F602" s="341">
        <v>5</v>
      </c>
      <c r="G602" s="341">
        <v>17</v>
      </c>
      <c r="H602" s="342">
        <v>29</v>
      </c>
      <c r="I602" s="337">
        <v>3</v>
      </c>
      <c r="J602" s="338"/>
      <c r="K602" s="338"/>
      <c r="L602" s="338"/>
      <c r="M602" s="341">
        <v>5</v>
      </c>
      <c r="N602" s="341">
        <v>17</v>
      </c>
      <c r="O602" s="342">
        <v>29</v>
      </c>
      <c r="P602" s="331"/>
      <c r="Q602" s="337">
        <v>3</v>
      </c>
      <c r="R602" s="338"/>
      <c r="S602" s="338"/>
      <c r="T602" s="338"/>
      <c r="U602" s="341">
        <v>5</v>
      </c>
      <c r="V602" s="341">
        <v>17</v>
      </c>
      <c r="W602" s="342">
        <v>29</v>
      </c>
      <c r="X602" s="337">
        <v>3</v>
      </c>
      <c r="Y602" s="338"/>
      <c r="Z602" s="338"/>
      <c r="AA602" s="338"/>
      <c r="AB602" s="341">
        <v>5</v>
      </c>
      <c r="AC602" s="341">
        <v>17</v>
      </c>
      <c r="AD602" s="342">
        <v>29</v>
      </c>
      <c r="AE602" s="331"/>
      <c r="AF602" s="337">
        <v>3</v>
      </c>
      <c r="AG602" s="338"/>
      <c r="AH602" s="338"/>
      <c r="AI602" s="338"/>
      <c r="AJ602" s="341">
        <v>5</v>
      </c>
      <c r="AK602" s="341">
        <v>17</v>
      </c>
      <c r="AL602" s="342">
        <v>29</v>
      </c>
      <c r="AM602" s="337">
        <v>3</v>
      </c>
      <c r="AN602" s="338"/>
      <c r="AO602" s="338"/>
      <c r="AP602" s="338"/>
      <c r="AQ602" s="341">
        <v>5</v>
      </c>
      <c r="AR602" s="341">
        <v>17</v>
      </c>
      <c r="AS602" s="342">
        <v>29</v>
      </c>
    </row>
    <row r="603" spans="1:45" ht="15" customHeight="1">
      <c r="A603" s="336"/>
      <c r="B603" s="337"/>
      <c r="C603" s="343"/>
      <c r="D603" s="338"/>
      <c r="E603" s="338"/>
      <c r="F603" s="341">
        <v>6</v>
      </c>
      <c r="G603" s="341">
        <v>18</v>
      </c>
      <c r="H603" s="342">
        <v>30</v>
      </c>
      <c r="I603" s="337"/>
      <c r="J603" s="343"/>
      <c r="K603" s="338"/>
      <c r="L603" s="338"/>
      <c r="M603" s="341">
        <v>6</v>
      </c>
      <c r="N603" s="341">
        <v>18</v>
      </c>
      <c r="O603" s="342">
        <v>30</v>
      </c>
      <c r="P603" s="331"/>
      <c r="Q603" s="337"/>
      <c r="R603" s="343"/>
      <c r="S603" s="338"/>
      <c r="T603" s="338"/>
      <c r="U603" s="341">
        <v>6</v>
      </c>
      <c r="V603" s="341">
        <v>18</v>
      </c>
      <c r="W603" s="342">
        <v>30</v>
      </c>
      <c r="X603" s="337"/>
      <c r="Y603" s="343"/>
      <c r="Z603" s="338"/>
      <c r="AA603" s="338"/>
      <c r="AB603" s="341">
        <v>6</v>
      </c>
      <c r="AC603" s="341">
        <v>18</v>
      </c>
      <c r="AD603" s="342">
        <v>30</v>
      </c>
      <c r="AE603" s="331"/>
      <c r="AF603" s="337"/>
      <c r="AG603" s="343"/>
      <c r="AH603" s="338"/>
      <c r="AI603" s="338"/>
      <c r="AJ603" s="341">
        <v>6</v>
      </c>
      <c r="AK603" s="341">
        <v>18</v>
      </c>
      <c r="AL603" s="342">
        <v>30</v>
      </c>
      <c r="AM603" s="337"/>
      <c r="AN603" s="343"/>
      <c r="AO603" s="338"/>
      <c r="AP603" s="338"/>
      <c r="AQ603" s="341">
        <v>6</v>
      </c>
      <c r="AR603" s="341">
        <v>18</v>
      </c>
      <c r="AS603" s="342">
        <v>30</v>
      </c>
    </row>
    <row r="604" spans="1:45" ht="15" customHeight="1">
      <c r="A604" s="336"/>
      <c r="B604" s="337">
        <v>4</v>
      </c>
      <c r="C604" s="338"/>
      <c r="D604" s="338"/>
      <c r="E604" s="338"/>
      <c r="F604" s="341">
        <v>7</v>
      </c>
      <c r="G604" s="341">
        <v>19</v>
      </c>
      <c r="H604" s="342">
        <v>31</v>
      </c>
      <c r="I604" s="337">
        <v>4</v>
      </c>
      <c r="J604" s="338"/>
      <c r="K604" s="338"/>
      <c r="L604" s="338"/>
      <c r="M604" s="341">
        <v>7</v>
      </c>
      <c r="N604" s="341">
        <v>19</v>
      </c>
      <c r="O604" s="342">
        <v>31</v>
      </c>
      <c r="P604" s="331"/>
      <c r="Q604" s="337">
        <v>4</v>
      </c>
      <c r="R604" s="338"/>
      <c r="S604" s="338"/>
      <c r="T604" s="338"/>
      <c r="U604" s="341">
        <v>7</v>
      </c>
      <c r="V604" s="341">
        <v>19</v>
      </c>
      <c r="W604" s="342">
        <v>31</v>
      </c>
      <c r="X604" s="337">
        <v>4</v>
      </c>
      <c r="Y604" s="338"/>
      <c r="Z604" s="338"/>
      <c r="AA604" s="338"/>
      <c r="AB604" s="341">
        <v>7</v>
      </c>
      <c r="AC604" s="341">
        <v>19</v>
      </c>
      <c r="AD604" s="342">
        <v>31</v>
      </c>
      <c r="AE604" s="331"/>
      <c r="AF604" s="337">
        <v>4</v>
      </c>
      <c r="AG604" s="338"/>
      <c r="AH604" s="338"/>
      <c r="AI604" s="338"/>
      <c r="AJ604" s="341">
        <v>7</v>
      </c>
      <c r="AK604" s="341">
        <v>19</v>
      </c>
      <c r="AL604" s="342">
        <v>31</v>
      </c>
      <c r="AM604" s="337">
        <v>4</v>
      </c>
      <c r="AN604" s="338"/>
      <c r="AO604" s="338"/>
      <c r="AP604" s="338"/>
      <c r="AQ604" s="341">
        <v>7</v>
      </c>
      <c r="AR604" s="341">
        <v>19</v>
      </c>
      <c r="AS604" s="342">
        <v>31</v>
      </c>
    </row>
    <row r="605" spans="1:45" ht="15" customHeight="1">
      <c r="A605" s="336"/>
      <c r="B605" s="337"/>
      <c r="C605" s="343"/>
      <c r="D605" s="338"/>
      <c r="E605" s="338"/>
      <c r="F605" s="341">
        <v>8</v>
      </c>
      <c r="G605" s="341">
        <v>20</v>
      </c>
      <c r="H605" s="342">
        <v>32</v>
      </c>
      <c r="I605" s="337"/>
      <c r="J605" s="343"/>
      <c r="K605" s="338"/>
      <c r="L605" s="338"/>
      <c r="M605" s="341">
        <v>8</v>
      </c>
      <c r="N605" s="341">
        <v>20</v>
      </c>
      <c r="O605" s="342">
        <v>32</v>
      </c>
      <c r="P605" s="331"/>
      <c r="Q605" s="337"/>
      <c r="R605" s="343"/>
      <c r="S605" s="338"/>
      <c r="T605" s="338"/>
      <c r="U605" s="341">
        <v>8</v>
      </c>
      <c r="V605" s="341">
        <v>20</v>
      </c>
      <c r="W605" s="342">
        <v>32</v>
      </c>
      <c r="X605" s="337"/>
      <c r="Y605" s="343"/>
      <c r="Z605" s="338"/>
      <c r="AA605" s="338"/>
      <c r="AB605" s="341">
        <v>8</v>
      </c>
      <c r="AC605" s="341">
        <v>20</v>
      </c>
      <c r="AD605" s="342">
        <v>32</v>
      </c>
      <c r="AE605" s="331"/>
      <c r="AF605" s="337"/>
      <c r="AG605" s="343"/>
      <c r="AH605" s="338"/>
      <c r="AI605" s="338"/>
      <c r="AJ605" s="341">
        <v>8</v>
      </c>
      <c r="AK605" s="341">
        <v>20</v>
      </c>
      <c r="AL605" s="342">
        <v>32</v>
      </c>
      <c r="AM605" s="337"/>
      <c r="AN605" s="343"/>
      <c r="AO605" s="338"/>
      <c r="AP605" s="338"/>
      <c r="AQ605" s="341">
        <v>8</v>
      </c>
      <c r="AR605" s="341">
        <v>20</v>
      </c>
      <c r="AS605" s="342">
        <v>32</v>
      </c>
    </row>
    <row r="606" spans="1:45" ht="15" customHeight="1">
      <c r="A606" s="336"/>
      <c r="B606" s="337">
        <v>5</v>
      </c>
      <c r="C606" s="338"/>
      <c r="D606" s="338"/>
      <c r="E606" s="338"/>
      <c r="F606" s="341">
        <v>9</v>
      </c>
      <c r="G606" s="341">
        <v>21</v>
      </c>
      <c r="H606" s="342">
        <v>33</v>
      </c>
      <c r="I606" s="337">
        <v>5</v>
      </c>
      <c r="J606" s="338"/>
      <c r="K606" s="338"/>
      <c r="L606" s="338"/>
      <c r="M606" s="341">
        <v>9</v>
      </c>
      <c r="N606" s="341">
        <v>21</v>
      </c>
      <c r="O606" s="342">
        <v>33</v>
      </c>
      <c r="P606" s="331"/>
      <c r="Q606" s="337">
        <v>5</v>
      </c>
      <c r="R606" s="338"/>
      <c r="S606" s="338"/>
      <c r="T606" s="338"/>
      <c r="U606" s="341">
        <v>9</v>
      </c>
      <c r="V606" s="341">
        <v>21</v>
      </c>
      <c r="W606" s="342">
        <v>33</v>
      </c>
      <c r="X606" s="337">
        <v>5</v>
      </c>
      <c r="Y606" s="338"/>
      <c r="Z606" s="338"/>
      <c r="AA606" s="338"/>
      <c r="AB606" s="341">
        <v>9</v>
      </c>
      <c r="AC606" s="341">
        <v>21</v>
      </c>
      <c r="AD606" s="342">
        <v>33</v>
      </c>
      <c r="AE606" s="331"/>
      <c r="AF606" s="337">
        <v>5</v>
      </c>
      <c r="AG606" s="338"/>
      <c r="AH606" s="338"/>
      <c r="AI606" s="338"/>
      <c r="AJ606" s="341">
        <v>9</v>
      </c>
      <c r="AK606" s="341">
        <v>21</v>
      </c>
      <c r="AL606" s="342">
        <v>33</v>
      </c>
      <c r="AM606" s="337">
        <v>5</v>
      </c>
      <c r="AN606" s="338"/>
      <c r="AO606" s="338"/>
      <c r="AP606" s="338"/>
      <c r="AQ606" s="341">
        <v>9</v>
      </c>
      <c r="AR606" s="341">
        <v>21</v>
      </c>
      <c r="AS606" s="342">
        <v>33</v>
      </c>
    </row>
    <row r="607" spans="1:45" ht="15" customHeight="1">
      <c r="A607" s="336"/>
      <c r="B607" s="337"/>
      <c r="C607" s="343"/>
      <c r="D607" s="338"/>
      <c r="E607" s="338"/>
      <c r="F607" s="341">
        <v>10</v>
      </c>
      <c r="G607" s="341">
        <v>22</v>
      </c>
      <c r="H607" s="342">
        <v>34</v>
      </c>
      <c r="I607" s="337"/>
      <c r="J607" s="343"/>
      <c r="K607" s="338"/>
      <c r="L607" s="338"/>
      <c r="M607" s="341">
        <v>10</v>
      </c>
      <c r="N607" s="341">
        <v>22</v>
      </c>
      <c r="O607" s="342">
        <v>34</v>
      </c>
      <c r="P607" s="331"/>
      <c r="Q607" s="337"/>
      <c r="R607" s="343"/>
      <c r="S607" s="338"/>
      <c r="T607" s="338"/>
      <c r="U607" s="341">
        <v>10</v>
      </c>
      <c r="V607" s="341">
        <v>22</v>
      </c>
      <c r="W607" s="342">
        <v>34</v>
      </c>
      <c r="X607" s="337"/>
      <c r="Y607" s="343"/>
      <c r="Z607" s="338"/>
      <c r="AA607" s="338"/>
      <c r="AB607" s="341">
        <v>10</v>
      </c>
      <c r="AC607" s="341">
        <v>22</v>
      </c>
      <c r="AD607" s="342">
        <v>34</v>
      </c>
      <c r="AE607" s="331"/>
      <c r="AF607" s="337"/>
      <c r="AG607" s="343"/>
      <c r="AH607" s="338"/>
      <c r="AI607" s="338"/>
      <c r="AJ607" s="341">
        <v>10</v>
      </c>
      <c r="AK607" s="341">
        <v>22</v>
      </c>
      <c r="AL607" s="342">
        <v>34</v>
      </c>
      <c r="AM607" s="337"/>
      <c r="AN607" s="343"/>
      <c r="AO607" s="338"/>
      <c r="AP607" s="338"/>
      <c r="AQ607" s="341">
        <v>10</v>
      </c>
      <c r="AR607" s="341">
        <v>22</v>
      </c>
      <c r="AS607" s="342">
        <v>34</v>
      </c>
    </row>
    <row r="608" spans="1:45" ht="15" customHeight="1">
      <c r="A608" s="336"/>
      <c r="B608" s="337">
        <v>6</v>
      </c>
      <c r="C608" s="338"/>
      <c r="D608" s="338"/>
      <c r="E608" s="338"/>
      <c r="F608" s="341">
        <v>11</v>
      </c>
      <c r="G608" s="341">
        <v>23</v>
      </c>
      <c r="H608" s="342">
        <v>35</v>
      </c>
      <c r="I608" s="337">
        <v>6</v>
      </c>
      <c r="J608" s="338"/>
      <c r="K608" s="338"/>
      <c r="L608" s="338"/>
      <c r="M608" s="341">
        <v>11</v>
      </c>
      <c r="N608" s="341">
        <v>23</v>
      </c>
      <c r="O608" s="342">
        <v>35</v>
      </c>
      <c r="P608" s="331"/>
      <c r="Q608" s="337">
        <v>6</v>
      </c>
      <c r="R608" s="338"/>
      <c r="S608" s="338"/>
      <c r="T608" s="338"/>
      <c r="U608" s="341">
        <v>11</v>
      </c>
      <c r="V608" s="341">
        <v>23</v>
      </c>
      <c r="W608" s="342">
        <v>35</v>
      </c>
      <c r="X608" s="337">
        <v>6</v>
      </c>
      <c r="Y608" s="338"/>
      <c r="Z608" s="338"/>
      <c r="AA608" s="338"/>
      <c r="AB608" s="341">
        <v>11</v>
      </c>
      <c r="AC608" s="341">
        <v>23</v>
      </c>
      <c r="AD608" s="342">
        <v>35</v>
      </c>
      <c r="AE608" s="331"/>
      <c r="AF608" s="337">
        <v>6</v>
      </c>
      <c r="AG608" s="338"/>
      <c r="AH608" s="338"/>
      <c r="AI608" s="338"/>
      <c r="AJ608" s="341">
        <v>11</v>
      </c>
      <c r="AK608" s="341">
        <v>23</v>
      </c>
      <c r="AL608" s="342">
        <v>35</v>
      </c>
      <c r="AM608" s="337">
        <v>6</v>
      </c>
      <c r="AN608" s="338"/>
      <c r="AO608" s="338"/>
      <c r="AP608" s="338"/>
      <c r="AQ608" s="341">
        <v>11</v>
      </c>
      <c r="AR608" s="341">
        <v>23</v>
      </c>
      <c r="AS608" s="342">
        <v>35</v>
      </c>
    </row>
    <row r="609" spans="1:45" ht="15" customHeight="1">
      <c r="A609" s="336"/>
      <c r="B609" s="337"/>
      <c r="C609" s="343"/>
      <c r="D609" s="338"/>
      <c r="E609" s="338"/>
      <c r="F609" s="344">
        <v>12</v>
      </c>
      <c r="G609" s="344">
        <v>24</v>
      </c>
      <c r="H609" s="345">
        <v>36</v>
      </c>
      <c r="I609" s="337"/>
      <c r="J609" s="343"/>
      <c r="K609" s="338"/>
      <c r="L609" s="338"/>
      <c r="M609" s="344">
        <v>12</v>
      </c>
      <c r="N609" s="344">
        <v>24</v>
      </c>
      <c r="O609" s="345">
        <v>36</v>
      </c>
      <c r="P609" s="331"/>
      <c r="Q609" s="337"/>
      <c r="R609" s="343"/>
      <c r="S609" s="338"/>
      <c r="T609" s="338"/>
      <c r="U609" s="344">
        <v>12</v>
      </c>
      <c r="V609" s="344">
        <v>24</v>
      </c>
      <c r="W609" s="345">
        <v>36</v>
      </c>
      <c r="X609" s="337"/>
      <c r="Y609" s="343"/>
      <c r="Z609" s="338"/>
      <c r="AA609" s="338"/>
      <c r="AB609" s="344">
        <v>12</v>
      </c>
      <c r="AC609" s="344">
        <v>24</v>
      </c>
      <c r="AD609" s="345">
        <v>36</v>
      </c>
      <c r="AE609" s="331"/>
      <c r="AF609" s="337"/>
      <c r="AG609" s="343"/>
      <c r="AH609" s="338"/>
      <c r="AI609" s="338"/>
      <c r="AJ609" s="344">
        <v>12</v>
      </c>
      <c r="AK609" s="344">
        <v>24</v>
      </c>
      <c r="AL609" s="345">
        <v>36</v>
      </c>
      <c r="AM609" s="337"/>
      <c r="AN609" s="343"/>
      <c r="AO609" s="338"/>
      <c r="AP609" s="338"/>
      <c r="AQ609" s="344">
        <v>12</v>
      </c>
      <c r="AR609" s="344">
        <v>24</v>
      </c>
      <c r="AS609" s="345">
        <v>36</v>
      </c>
    </row>
    <row r="610" spans="1:45" ht="22.5" customHeight="1">
      <c r="A610" s="331"/>
      <c r="B610" s="346" t="s">
        <v>90</v>
      </c>
      <c r="C610" s="346"/>
      <c r="D610" s="347" t="s">
        <v>91</v>
      </c>
      <c r="E610" s="347"/>
      <c r="F610" s="348"/>
      <c r="G610" s="348"/>
      <c r="H610" s="348"/>
      <c r="I610" s="346" t="s">
        <v>90</v>
      </c>
      <c r="J610" s="346"/>
      <c r="K610" s="347" t="s">
        <v>91</v>
      </c>
      <c r="L610" s="347"/>
      <c r="M610" s="348"/>
      <c r="N610" s="348"/>
      <c r="O610" s="348"/>
      <c r="P610" s="349"/>
      <c r="Q610" s="346" t="s">
        <v>90</v>
      </c>
      <c r="R610" s="346"/>
      <c r="S610" s="347" t="s">
        <v>91</v>
      </c>
      <c r="T610" s="347"/>
      <c r="U610" s="348"/>
      <c r="V610" s="348"/>
      <c r="W610" s="348"/>
      <c r="X610" s="346" t="s">
        <v>90</v>
      </c>
      <c r="Y610" s="346"/>
      <c r="Z610" s="347" t="s">
        <v>91</v>
      </c>
      <c r="AA610" s="347"/>
      <c r="AB610" s="348"/>
      <c r="AC610" s="348"/>
      <c r="AD610" s="348"/>
      <c r="AE610" s="349"/>
      <c r="AF610" s="346" t="s">
        <v>90</v>
      </c>
      <c r="AG610" s="346"/>
      <c r="AH610" s="347" t="s">
        <v>91</v>
      </c>
      <c r="AI610" s="347"/>
      <c r="AJ610" s="348"/>
      <c r="AK610" s="348"/>
      <c r="AL610" s="348"/>
      <c r="AM610" s="346" t="s">
        <v>90</v>
      </c>
      <c r="AN610" s="346"/>
      <c r="AO610" s="347" t="s">
        <v>91</v>
      </c>
      <c r="AP610" s="347"/>
      <c r="AQ610" s="350"/>
      <c r="AR610" s="350"/>
      <c r="AS610" s="350"/>
    </row>
    <row r="611" spans="1:45" ht="7.5" customHeight="1">
      <c r="A611" s="331"/>
      <c r="B611" s="331"/>
      <c r="C611" s="331"/>
      <c r="D611" s="331"/>
      <c r="E611" s="331"/>
      <c r="F611" s="331"/>
      <c r="G611" s="331"/>
      <c r="H611" s="331"/>
      <c r="I611" s="331"/>
      <c r="J611" s="331"/>
      <c r="K611" s="331"/>
      <c r="L611" s="331"/>
      <c r="M611" s="331"/>
      <c r="N611" s="331"/>
      <c r="O611" s="331"/>
      <c r="P611" s="331"/>
      <c r="Q611" s="331"/>
      <c r="R611" s="331"/>
      <c r="S611" s="331"/>
      <c r="T611" s="331"/>
      <c r="U611" s="331"/>
      <c r="V611" s="331"/>
      <c r="W611" s="331"/>
      <c r="X611" s="331"/>
      <c r="Y611" s="331"/>
      <c r="Z611" s="331"/>
      <c r="AA611" s="331"/>
      <c r="AB611" s="331"/>
      <c r="AC611" s="331"/>
      <c r="AD611" s="331"/>
      <c r="AE611" s="331"/>
      <c r="AF611" s="331"/>
      <c r="AG611" s="331"/>
      <c r="AH611" s="331"/>
      <c r="AI611" s="331"/>
      <c r="AJ611" s="331"/>
      <c r="AK611" s="331"/>
      <c r="AL611" s="331"/>
      <c r="AM611" s="331"/>
      <c r="AN611" s="331"/>
      <c r="AO611" s="331"/>
      <c r="AP611" s="331"/>
      <c r="AQ611" s="331"/>
      <c r="AR611" s="331"/>
      <c r="AS611" s="331"/>
    </row>
    <row r="612" spans="1:45" ht="15" customHeight="1">
      <c r="A612" s="351" t="s">
        <v>139</v>
      </c>
      <c r="B612" s="352"/>
      <c r="C612" s="352"/>
      <c r="D612" s="352"/>
      <c r="E612" s="352"/>
      <c r="F612" s="353" t="s">
        <v>96</v>
      </c>
      <c r="G612" s="353"/>
      <c r="H612" s="353" t="s">
        <v>48</v>
      </c>
      <c r="I612" s="353" t="s">
        <v>97</v>
      </c>
      <c r="J612" s="353"/>
      <c r="K612" s="321"/>
      <c r="L612" s="354" t="s">
        <v>140</v>
      </c>
      <c r="M612" s="354"/>
      <c r="N612" s="354"/>
      <c r="O612" s="354"/>
      <c r="P612" s="354"/>
      <c r="Q612" s="355"/>
      <c r="R612" s="355"/>
      <c r="S612" s="355"/>
      <c r="T612" s="355"/>
      <c r="U612" s="355"/>
      <c r="V612" s="355"/>
      <c r="W612" s="355"/>
      <c r="X612" s="355"/>
      <c r="Y612" s="355"/>
      <c r="Z612" s="355"/>
      <c r="AA612" s="355"/>
      <c r="AB612" s="355"/>
      <c r="AC612" s="355"/>
      <c r="AD612" s="355"/>
      <c r="AE612" s="355"/>
      <c r="AF612" s="355"/>
      <c r="AG612" s="355"/>
      <c r="AH612" s="355"/>
      <c r="AI612" s="355"/>
      <c r="AJ612" s="355"/>
      <c r="AK612" s="355"/>
      <c r="AL612" s="355"/>
      <c r="AM612" s="355"/>
      <c r="AN612" s="355"/>
      <c r="AO612" s="326" t="s">
        <v>48</v>
      </c>
      <c r="AP612" s="326"/>
      <c r="AQ612" s="326"/>
      <c r="AR612" s="326"/>
      <c r="AS612" s="326"/>
    </row>
    <row r="613" spans="1:45" ht="16.5" customHeight="1">
      <c r="A613" s="352"/>
      <c r="B613" s="357" t="s">
        <v>141</v>
      </c>
      <c r="C613" s="357"/>
      <c r="D613" s="357"/>
      <c r="E613" s="357"/>
      <c r="F613" s="358"/>
      <c r="G613" s="358"/>
      <c r="H613" s="359" t="s">
        <v>48</v>
      </c>
      <c r="I613" s="358"/>
      <c r="J613" s="358"/>
      <c r="K613" s="360"/>
      <c r="L613" s="354"/>
      <c r="M613" s="354"/>
      <c r="N613" s="354"/>
      <c r="O613" s="354"/>
      <c r="P613" s="354"/>
      <c r="Q613" s="355"/>
      <c r="R613" s="355"/>
      <c r="S613" s="355"/>
      <c r="T613" s="355"/>
      <c r="U613" s="355"/>
      <c r="V613" s="355"/>
      <c r="W613" s="355"/>
      <c r="X613" s="355"/>
      <c r="Y613" s="355"/>
      <c r="Z613" s="355"/>
      <c r="AA613" s="355"/>
      <c r="AB613" s="355"/>
      <c r="AC613" s="355"/>
      <c r="AD613" s="355"/>
      <c r="AE613" s="355"/>
      <c r="AF613" s="355"/>
      <c r="AG613" s="355"/>
      <c r="AH613" s="355"/>
      <c r="AI613" s="355"/>
      <c r="AJ613" s="355"/>
      <c r="AK613" s="355"/>
      <c r="AL613" s="355"/>
      <c r="AM613" s="355"/>
      <c r="AN613" s="355"/>
      <c r="AO613" s="326"/>
      <c r="AP613" s="326"/>
      <c r="AQ613" s="326"/>
      <c r="AR613" s="326"/>
      <c r="AS613" s="326"/>
    </row>
    <row r="614" spans="1:45" ht="15.75" customHeight="1">
      <c r="A614" s="352"/>
      <c r="B614" s="357" t="s">
        <v>142</v>
      </c>
      <c r="C614" s="357"/>
      <c r="D614" s="357"/>
      <c r="E614" s="357"/>
      <c r="F614" s="358"/>
      <c r="G614" s="358"/>
      <c r="H614" s="359" t="s">
        <v>48</v>
      </c>
      <c r="I614" s="358"/>
      <c r="J614" s="358"/>
      <c r="K614" s="360"/>
      <c r="L614" s="361" t="s">
        <v>143</v>
      </c>
      <c r="M614" s="361"/>
      <c r="N614" s="361"/>
      <c r="O614" s="361"/>
      <c r="P614" s="361"/>
      <c r="Q614" s="361"/>
      <c r="R614" s="361"/>
      <c r="S614" s="361"/>
      <c r="T614" s="361"/>
      <c r="U614" s="361"/>
      <c r="V614" s="361"/>
      <c r="W614" s="361" t="s">
        <v>144</v>
      </c>
      <c r="X614" s="361"/>
      <c r="Y614" s="361"/>
      <c r="Z614" s="361"/>
      <c r="AA614" s="361"/>
      <c r="AB614" s="361"/>
      <c r="AC614" s="361"/>
      <c r="AD614" s="361"/>
      <c r="AE614" s="361"/>
      <c r="AF614" s="361"/>
      <c r="AG614" s="361"/>
      <c r="AH614" s="362"/>
      <c r="AI614" s="361" t="s">
        <v>145</v>
      </c>
      <c r="AJ614" s="361"/>
      <c r="AK614" s="361"/>
      <c r="AL614" s="361"/>
      <c r="AM614" s="361"/>
      <c r="AN614" s="361"/>
      <c r="AO614" s="361"/>
      <c r="AP614" s="361"/>
      <c r="AQ614" s="361"/>
      <c r="AR614" s="361"/>
      <c r="AS614" s="361"/>
    </row>
    <row r="615" spans="1:45" ht="15.75" customHeight="1">
      <c r="A615" s="352"/>
      <c r="B615" s="357" t="s">
        <v>146</v>
      </c>
      <c r="C615" s="357"/>
      <c r="D615" s="357"/>
      <c r="E615" s="357"/>
      <c r="F615" s="363"/>
      <c r="G615" s="363"/>
      <c r="H615" s="364" t="s">
        <v>48</v>
      </c>
      <c r="I615" s="363"/>
      <c r="J615" s="363"/>
      <c r="K615" s="321"/>
      <c r="L615" s="365"/>
      <c r="M615" s="365"/>
      <c r="N615" s="365"/>
      <c r="O615" s="365"/>
      <c r="P615" s="365"/>
      <c r="Q615" s="365"/>
      <c r="R615" s="365"/>
      <c r="S615" s="365"/>
      <c r="T615" s="365"/>
      <c r="U615" s="365"/>
      <c r="V615" s="365"/>
      <c r="W615" s="365"/>
      <c r="X615" s="365"/>
      <c r="Y615" s="365"/>
      <c r="Z615" s="365"/>
      <c r="AA615" s="365"/>
      <c r="AB615" s="365"/>
      <c r="AC615" s="365"/>
      <c r="AD615" s="365"/>
      <c r="AE615" s="365"/>
      <c r="AF615" s="365"/>
      <c r="AG615" s="365"/>
      <c r="AH615" s="366"/>
      <c r="AI615" s="365"/>
      <c r="AJ615" s="365"/>
      <c r="AK615" s="365"/>
      <c r="AL615" s="365"/>
      <c r="AM615" s="365"/>
      <c r="AN615" s="365"/>
      <c r="AO615" s="365"/>
      <c r="AP615" s="365"/>
      <c r="AQ615" s="365"/>
      <c r="AR615" s="365"/>
      <c r="AS615" s="365"/>
    </row>
    <row r="616" spans="1:45" ht="15.75" customHeight="1">
      <c r="A616" s="357" t="s">
        <v>40</v>
      </c>
      <c r="B616" s="357"/>
      <c r="C616" s="357"/>
      <c r="D616" s="357"/>
      <c r="E616" s="357"/>
      <c r="F616" s="358"/>
      <c r="G616" s="358"/>
      <c r="H616" s="359" t="s">
        <v>48</v>
      </c>
      <c r="I616" s="358"/>
      <c r="J616" s="358"/>
      <c r="K616" s="321"/>
      <c r="L616" s="365"/>
      <c r="M616" s="365"/>
      <c r="N616" s="365"/>
      <c r="O616" s="365"/>
      <c r="P616" s="365"/>
      <c r="Q616" s="365"/>
      <c r="R616" s="365"/>
      <c r="S616" s="365"/>
      <c r="T616" s="365"/>
      <c r="U616" s="365"/>
      <c r="V616" s="365"/>
      <c r="W616" s="365"/>
      <c r="X616" s="365"/>
      <c r="Y616" s="365"/>
      <c r="Z616" s="365"/>
      <c r="AA616" s="365"/>
      <c r="AB616" s="365"/>
      <c r="AC616" s="365"/>
      <c r="AD616" s="365"/>
      <c r="AE616" s="365"/>
      <c r="AF616" s="365"/>
      <c r="AG616" s="365"/>
      <c r="AH616" s="366"/>
      <c r="AI616" s="365"/>
      <c r="AJ616" s="365"/>
      <c r="AK616" s="365"/>
      <c r="AL616" s="365"/>
      <c r="AM616" s="365"/>
      <c r="AN616" s="365"/>
      <c r="AO616" s="365"/>
      <c r="AP616" s="365"/>
      <c r="AQ616" s="365"/>
      <c r="AR616" s="365"/>
      <c r="AS616" s="365"/>
    </row>
  </sheetData>
  <mergeCells count="3828">
    <mergeCell ref="AL1:AM1"/>
    <mergeCell ref="AN1:AS1"/>
    <mergeCell ref="AN3:AQ4"/>
    <mergeCell ref="AR3:AS4"/>
    <mergeCell ref="A4:E4"/>
    <mergeCell ref="F4:G4"/>
    <mergeCell ref="H4:V4"/>
    <mergeCell ref="W4:X4"/>
    <mergeCell ref="Y4:AM4"/>
    <mergeCell ref="B6:O6"/>
    <mergeCell ref="Q6:AD6"/>
    <mergeCell ref="AF6:AS6"/>
    <mergeCell ref="B7:H7"/>
    <mergeCell ref="I7:O7"/>
    <mergeCell ref="Q7:W7"/>
    <mergeCell ref="X7:AD7"/>
    <mergeCell ref="AF7:AL7"/>
    <mergeCell ref="AM7:AS7"/>
    <mergeCell ref="B8:H8"/>
    <mergeCell ref="I8:O8"/>
    <mergeCell ref="Q8:W8"/>
    <mergeCell ref="X8:AD8"/>
    <mergeCell ref="AF8:AL8"/>
    <mergeCell ref="AM8:AS8"/>
    <mergeCell ref="A9:A20"/>
    <mergeCell ref="B9:B10"/>
    <mergeCell ref="D9:E9"/>
    <mergeCell ref="I9:I10"/>
    <mergeCell ref="K9:L9"/>
    <mergeCell ref="Q9:Q10"/>
    <mergeCell ref="S9:T9"/>
    <mergeCell ref="X9:X10"/>
    <mergeCell ref="Z9:AA9"/>
    <mergeCell ref="AF9:AF10"/>
    <mergeCell ref="AH9:AI9"/>
    <mergeCell ref="AM9:AM10"/>
    <mergeCell ref="AO9:AP9"/>
    <mergeCell ref="D10:E10"/>
    <mergeCell ref="K10:L10"/>
    <mergeCell ref="S10:T10"/>
    <mergeCell ref="Z10:AA10"/>
    <mergeCell ref="AH10:AI10"/>
    <mergeCell ref="AO10:AP10"/>
    <mergeCell ref="B11:B12"/>
    <mergeCell ref="D11:E11"/>
    <mergeCell ref="I11:I12"/>
    <mergeCell ref="K11:L11"/>
    <mergeCell ref="Q11:Q12"/>
    <mergeCell ref="S11:T11"/>
    <mergeCell ref="X11:X12"/>
    <mergeCell ref="Z11:AA11"/>
    <mergeCell ref="AF11:AF12"/>
    <mergeCell ref="AH11:AI11"/>
    <mergeCell ref="AM11:AM12"/>
    <mergeCell ref="AO11:AP11"/>
    <mergeCell ref="D12:E12"/>
    <mergeCell ref="K12:L12"/>
    <mergeCell ref="S12:T12"/>
    <mergeCell ref="Z12:AA12"/>
    <mergeCell ref="AH12:AI12"/>
    <mergeCell ref="AO12:AP12"/>
    <mergeCell ref="B13:B14"/>
    <mergeCell ref="D13:E13"/>
    <mergeCell ref="I13:I14"/>
    <mergeCell ref="K13:L13"/>
    <mergeCell ref="Q13:Q14"/>
    <mergeCell ref="S13:T13"/>
    <mergeCell ref="X13:X14"/>
    <mergeCell ref="Z13:AA13"/>
    <mergeCell ref="AF13:AF14"/>
    <mergeCell ref="AH13:AI13"/>
    <mergeCell ref="AM13:AM14"/>
    <mergeCell ref="AO13:AP13"/>
    <mergeCell ref="D14:E14"/>
    <mergeCell ref="K14:L14"/>
    <mergeCell ref="S14:T14"/>
    <mergeCell ref="Z14:AA14"/>
    <mergeCell ref="AH14:AI14"/>
    <mergeCell ref="AO14:AP14"/>
    <mergeCell ref="B15:B16"/>
    <mergeCell ref="D15:E15"/>
    <mergeCell ref="I15:I16"/>
    <mergeCell ref="K15:L15"/>
    <mergeCell ref="Q15:Q16"/>
    <mergeCell ref="S15:T15"/>
    <mergeCell ref="X15:X16"/>
    <mergeCell ref="Z15:AA15"/>
    <mergeCell ref="AF15:AF16"/>
    <mergeCell ref="AH15:AI15"/>
    <mergeCell ref="AM15:AM16"/>
    <mergeCell ref="AO15:AP15"/>
    <mergeCell ref="D16:E16"/>
    <mergeCell ref="K16:L16"/>
    <mergeCell ref="S16:T16"/>
    <mergeCell ref="Z16:AA16"/>
    <mergeCell ref="AH16:AI16"/>
    <mergeCell ref="AO16:AP16"/>
    <mergeCell ref="B17:B18"/>
    <mergeCell ref="D17:E17"/>
    <mergeCell ref="I17:I18"/>
    <mergeCell ref="K17:L17"/>
    <mergeCell ref="Q17:Q18"/>
    <mergeCell ref="S17:T17"/>
    <mergeCell ref="X17:X18"/>
    <mergeCell ref="Z17:AA17"/>
    <mergeCell ref="AF17:AF18"/>
    <mergeCell ref="AH17:AI17"/>
    <mergeCell ref="AM17:AM18"/>
    <mergeCell ref="AO17:AP17"/>
    <mergeCell ref="D18:E18"/>
    <mergeCell ref="K18:L18"/>
    <mergeCell ref="S18:T18"/>
    <mergeCell ref="Z18:AA18"/>
    <mergeCell ref="AH18:AI18"/>
    <mergeCell ref="AO18:AP18"/>
    <mergeCell ref="B19:B20"/>
    <mergeCell ref="D19:E19"/>
    <mergeCell ref="I19:I20"/>
    <mergeCell ref="K19:L19"/>
    <mergeCell ref="Q19:Q20"/>
    <mergeCell ref="S19:T19"/>
    <mergeCell ref="X19:X20"/>
    <mergeCell ref="Z19:AA19"/>
    <mergeCell ref="AF19:AF20"/>
    <mergeCell ref="AH19:AI19"/>
    <mergeCell ref="AM19:AM20"/>
    <mergeCell ref="AO19:AP19"/>
    <mergeCell ref="D20:E20"/>
    <mergeCell ref="K20:L20"/>
    <mergeCell ref="S20:T20"/>
    <mergeCell ref="Z20:AA20"/>
    <mergeCell ref="AH20:AI20"/>
    <mergeCell ref="AO20:AP20"/>
    <mergeCell ref="B21:C21"/>
    <mergeCell ref="D21:E21"/>
    <mergeCell ref="F21:H21"/>
    <mergeCell ref="I21:J21"/>
    <mergeCell ref="K21:L21"/>
    <mergeCell ref="M21:O21"/>
    <mergeCell ref="Q21:R21"/>
    <mergeCell ref="S21:T21"/>
    <mergeCell ref="U21:W21"/>
    <mergeCell ref="X21:Y21"/>
    <mergeCell ref="Z21:AA21"/>
    <mergeCell ref="AB21:AD21"/>
    <mergeCell ref="AF21:AG21"/>
    <mergeCell ref="AH21:AI21"/>
    <mergeCell ref="AJ21:AL21"/>
    <mergeCell ref="AM21:AN21"/>
    <mergeCell ref="AO21:AP21"/>
    <mergeCell ref="AQ21:AS21"/>
    <mergeCell ref="F23:G23"/>
    <mergeCell ref="I23:J23"/>
    <mergeCell ref="L23:P24"/>
    <mergeCell ref="Q23:AN24"/>
    <mergeCell ref="AO23:AS24"/>
    <mergeCell ref="B24:E24"/>
    <mergeCell ref="F24:G24"/>
    <mergeCell ref="I24:J24"/>
    <mergeCell ref="B25:E25"/>
    <mergeCell ref="F25:G25"/>
    <mergeCell ref="I25:J25"/>
    <mergeCell ref="L25:V25"/>
    <mergeCell ref="W25:AG25"/>
    <mergeCell ref="AI25:AS25"/>
    <mergeCell ref="B26:E26"/>
    <mergeCell ref="F26:G26"/>
    <mergeCell ref="I26:J26"/>
    <mergeCell ref="L26:V27"/>
    <mergeCell ref="W26:AG27"/>
    <mergeCell ref="AI26:AS27"/>
    <mergeCell ref="A27:E27"/>
    <mergeCell ref="F27:G27"/>
    <mergeCell ref="I27:J27"/>
    <mergeCell ref="AL30:AM30"/>
    <mergeCell ref="AN30:AS30"/>
    <mergeCell ref="AN32:AQ33"/>
    <mergeCell ref="AR32:AS33"/>
    <mergeCell ref="A33:E33"/>
    <mergeCell ref="F33:G33"/>
    <mergeCell ref="H33:V33"/>
    <mergeCell ref="W33:X33"/>
    <mergeCell ref="Y33:AM33"/>
    <mergeCell ref="B35:O35"/>
    <mergeCell ref="Q35:AD35"/>
    <mergeCell ref="AF35:AS35"/>
    <mergeCell ref="B36:H36"/>
    <mergeCell ref="I36:O36"/>
    <mergeCell ref="Q36:W36"/>
    <mergeCell ref="X36:AD36"/>
    <mergeCell ref="AF36:AL36"/>
    <mergeCell ref="AM36:AS36"/>
    <mergeCell ref="B37:H37"/>
    <mergeCell ref="I37:O37"/>
    <mergeCell ref="Q37:W37"/>
    <mergeCell ref="X37:AD37"/>
    <mergeCell ref="AF37:AL37"/>
    <mergeCell ref="AM37:AS37"/>
    <mergeCell ref="A38:A49"/>
    <mergeCell ref="B38:B39"/>
    <mergeCell ref="D38:E38"/>
    <mergeCell ref="I38:I39"/>
    <mergeCell ref="K38:L38"/>
    <mergeCell ref="Q38:Q39"/>
    <mergeCell ref="S38:T38"/>
    <mergeCell ref="X38:X39"/>
    <mergeCell ref="Z38:AA38"/>
    <mergeCell ref="AF38:AF39"/>
    <mergeCell ref="AH38:AI38"/>
    <mergeCell ref="AM38:AM39"/>
    <mergeCell ref="AO38:AP38"/>
    <mergeCell ref="D39:E39"/>
    <mergeCell ref="K39:L39"/>
    <mergeCell ref="S39:T39"/>
    <mergeCell ref="Z39:AA39"/>
    <mergeCell ref="AH39:AI39"/>
    <mergeCell ref="AO39:AP39"/>
    <mergeCell ref="B40:B41"/>
    <mergeCell ref="D40:E40"/>
    <mergeCell ref="I40:I41"/>
    <mergeCell ref="K40:L40"/>
    <mergeCell ref="Q40:Q41"/>
    <mergeCell ref="S40:T40"/>
    <mergeCell ref="X40:X41"/>
    <mergeCell ref="Z40:AA40"/>
    <mergeCell ref="AF40:AF41"/>
    <mergeCell ref="AH40:AI40"/>
    <mergeCell ref="AM40:AM41"/>
    <mergeCell ref="AO40:AP40"/>
    <mergeCell ref="D41:E41"/>
    <mergeCell ref="K41:L41"/>
    <mergeCell ref="S41:T41"/>
    <mergeCell ref="Z41:AA41"/>
    <mergeCell ref="AH41:AI41"/>
    <mergeCell ref="AO41:AP41"/>
    <mergeCell ref="B42:B43"/>
    <mergeCell ref="D42:E42"/>
    <mergeCell ref="I42:I43"/>
    <mergeCell ref="K42:L42"/>
    <mergeCell ref="Q42:Q43"/>
    <mergeCell ref="S42:T42"/>
    <mergeCell ref="X42:X43"/>
    <mergeCell ref="Z42:AA42"/>
    <mergeCell ref="AF42:AF43"/>
    <mergeCell ref="AH42:AI42"/>
    <mergeCell ref="AM42:AM43"/>
    <mergeCell ref="AO42:AP42"/>
    <mergeCell ref="D43:E43"/>
    <mergeCell ref="K43:L43"/>
    <mergeCell ref="S43:T43"/>
    <mergeCell ref="Z43:AA43"/>
    <mergeCell ref="AH43:AI43"/>
    <mergeCell ref="AO43:AP43"/>
    <mergeCell ref="B44:B45"/>
    <mergeCell ref="D44:E44"/>
    <mergeCell ref="I44:I45"/>
    <mergeCell ref="K44:L44"/>
    <mergeCell ref="Q44:Q45"/>
    <mergeCell ref="S44:T44"/>
    <mergeCell ref="X44:X45"/>
    <mergeCell ref="Z44:AA44"/>
    <mergeCell ref="AF44:AF45"/>
    <mergeCell ref="AH44:AI44"/>
    <mergeCell ref="AM44:AM45"/>
    <mergeCell ref="AO44:AP44"/>
    <mergeCell ref="D45:E45"/>
    <mergeCell ref="K45:L45"/>
    <mergeCell ref="S45:T45"/>
    <mergeCell ref="Z45:AA45"/>
    <mergeCell ref="AH45:AI45"/>
    <mergeCell ref="AO45:AP45"/>
    <mergeCell ref="B46:B47"/>
    <mergeCell ref="D46:E46"/>
    <mergeCell ref="I46:I47"/>
    <mergeCell ref="K46:L46"/>
    <mergeCell ref="Q46:Q47"/>
    <mergeCell ref="S46:T46"/>
    <mergeCell ref="X46:X47"/>
    <mergeCell ref="Z46:AA46"/>
    <mergeCell ref="AF46:AF47"/>
    <mergeCell ref="AH46:AI46"/>
    <mergeCell ref="AM46:AM47"/>
    <mergeCell ref="AO46:AP46"/>
    <mergeCell ref="D47:E47"/>
    <mergeCell ref="K47:L47"/>
    <mergeCell ref="S47:T47"/>
    <mergeCell ref="Z47:AA47"/>
    <mergeCell ref="AH47:AI47"/>
    <mergeCell ref="AO47:AP47"/>
    <mergeCell ref="B48:B49"/>
    <mergeCell ref="D48:E48"/>
    <mergeCell ref="I48:I49"/>
    <mergeCell ref="K48:L48"/>
    <mergeCell ref="Q48:Q49"/>
    <mergeCell ref="S48:T48"/>
    <mergeCell ref="X48:X49"/>
    <mergeCell ref="Z48:AA48"/>
    <mergeCell ref="AF48:AF49"/>
    <mergeCell ref="AH48:AI48"/>
    <mergeCell ref="AM48:AM49"/>
    <mergeCell ref="AO48:AP48"/>
    <mergeCell ref="D49:E49"/>
    <mergeCell ref="K49:L49"/>
    <mergeCell ref="S49:T49"/>
    <mergeCell ref="Z49:AA49"/>
    <mergeCell ref="AH49:AI49"/>
    <mergeCell ref="AO49:AP49"/>
    <mergeCell ref="B50:C50"/>
    <mergeCell ref="D50:E50"/>
    <mergeCell ref="F50:H50"/>
    <mergeCell ref="I50:J50"/>
    <mergeCell ref="K50:L50"/>
    <mergeCell ref="M50:O50"/>
    <mergeCell ref="Q50:R50"/>
    <mergeCell ref="S50:T50"/>
    <mergeCell ref="U50:W50"/>
    <mergeCell ref="X50:Y50"/>
    <mergeCell ref="Z50:AA50"/>
    <mergeCell ref="AB50:AD50"/>
    <mergeCell ref="AF50:AG50"/>
    <mergeCell ref="AH50:AI50"/>
    <mergeCell ref="AJ50:AL50"/>
    <mergeCell ref="AM50:AN50"/>
    <mergeCell ref="AO50:AP50"/>
    <mergeCell ref="AQ50:AS50"/>
    <mergeCell ref="F52:G52"/>
    <mergeCell ref="I52:J52"/>
    <mergeCell ref="L52:P53"/>
    <mergeCell ref="Q52:AN53"/>
    <mergeCell ref="AO52:AS53"/>
    <mergeCell ref="B53:E53"/>
    <mergeCell ref="F53:G53"/>
    <mergeCell ref="I53:J53"/>
    <mergeCell ref="B54:E54"/>
    <mergeCell ref="F54:G54"/>
    <mergeCell ref="I54:J54"/>
    <mergeCell ref="L54:V54"/>
    <mergeCell ref="W54:AG54"/>
    <mergeCell ref="AI54:AS54"/>
    <mergeCell ref="B55:E55"/>
    <mergeCell ref="F55:G55"/>
    <mergeCell ref="I55:J55"/>
    <mergeCell ref="L55:V56"/>
    <mergeCell ref="W55:AG56"/>
    <mergeCell ref="AI55:AS56"/>
    <mergeCell ref="A56:E56"/>
    <mergeCell ref="F56:G56"/>
    <mergeCell ref="I56:J56"/>
    <mergeCell ref="AL57:AM57"/>
    <mergeCell ref="AN57:AS57"/>
    <mergeCell ref="AN59:AQ60"/>
    <mergeCell ref="AR59:AS60"/>
    <mergeCell ref="A60:E60"/>
    <mergeCell ref="F60:G60"/>
    <mergeCell ref="H60:V60"/>
    <mergeCell ref="W60:X60"/>
    <mergeCell ref="Y60:AM60"/>
    <mergeCell ref="B62:O62"/>
    <mergeCell ref="Q62:AD62"/>
    <mergeCell ref="AF62:AS62"/>
    <mergeCell ref="B63:H63"/>
    <mergeCell ref="I63:O63"/>
    <mergeCell ref="Q63:W63"/>
    <mergeCell ref="X63:AD63"/>
    <mergeCell ref="AF63:AL63"/>
    <mergeCell ref="AM63:AS63"/>
    <mergeCell ref="B64:H64"/>
    <mergeCell ref="I64:O64"/>
    <mergeCell ref="Q64:W64"/>
    <mergeCell ref="X64:AD64"/>
    <mergeCell ref="AF64:AL64"/>
    <mergeCell ref="AM64:AS64"/>
    <mergeCell ref="A65:A76"/>
    <mergeCell ref="B65:B66"/>
    <mergeCell ref="D65:E65"/>
    <mergeCell ref="I65:I66"/>
    <mergeCell ref="K65:L65"/>
    <mergeCell ref="Q65:Q66"/>
    <mergeCell ref="S65:T65"/>
    <mergeCell ref="X65:X66"/>
    <mergeCell ref="Z65:AA65"/>
    <mergeCell ref="AF65:AF66"/>
    <mergeCell ref="AH65:AI65"/>
    <mergeCell ref="AM65:AM66"/>
    <mergeCell ref="AO65:AP65"/>
    <mergeCell ref="D66:E66"/>
    <mergeCell ref="K66:L66"/>
    <mergeCell ref="S66:T66"/>
    <mergeCell ref="Z66:AA66"/>
    <mergeCell ref="AH66:AI66"/>
    <mergeCell ref="AO66:AP66"/>
    <mergeCell ref="B67:B68"/>
    <mergeCell ref="D67:E67"/>
    <mergeCell ref="I67:I68"/>
    <mergeCell ref="K67:L67"/>
    <mergeCell ref="Q67:Q68"/>
    <mergeCell ref="S67:T67"/>
    <mergeCell ref="X67:X68"/>
    <mergeCell ref="Z67:AA67"/>
    <mergeCell ref="AF67:AF68"/>
    <mergeCell ref="AH67:AI67"/>
    <mergeCell ref="AM67:AM68"/>
    <mergeCell ref="AO67:AP67"/>
    <mergeCell ref="D68:E68"/>
    <mergeCell ref="K68:L68"/>
    <mergeCell ref="S68:T68"/>
    <mergeCell ref="Z68:AA68"/>
    <mergeCell ref="AH68:AI68"/>
    <mergeCell ref="AO68:AP68"/>
    <mergeCell ref="B69:B70"/>
    <mergeCell ref="D69:E69"/>
    <mergeCell ref="I69:I70"/>
    <mergeCell ref="K69:L69"/>
    <mergeCell ref="Q69:Q70"/>
    <mergeCell ref="S69:T69"/>
    <mergeCell ref="X69:X70"/>
    <mergeCell ref="Z69:AA69"/>
    <mergeCell ref="AF69:AF70"/>
    <mergeCell ref="AH69:AI69"/>
    <mergeCell ref="AM69:AM70"/>
    <mergeCell ref="AO69:AP69"/>
    <mergeCell ref="D70:E70"/>
    <mergeCell ref="K70:L70"/>
    <mergeCell ref="S70:T70"/>
    <mergeCell ref="Z70:AA70"/>
    <mergeCell ref="AH70:AI70"/>
    <mergeCell ref="AO70:AP70"/>
    <mergeCell ref="B71:B72"/>
    <mergeCell ref="D71:E71"/>
    <mergeCell ref="I71:I72"/>
    <mergeCell ref="K71:L71"/>
    <mergeCell ref="Q71:Q72"/>
    <mergeCell ref="S71:T71"/>
    <mergeCell ref="X71:X72"/>
    <mergeCell ref="Z71:AA71"/>
    <mergeCell ref="AF71:AF72"/>
    <mergeCell ref="AH71:AI71"/>
    <mergeCell ref="AM71:AM72"/>
    <mergeCell ref="AO71:AP71"/>
    <mergeCell ref="D72:E72"/>
    <mergeCell ref="K72:L72"/>
    <mergeCell ref="S72:T72"/>
    <mergeCell ref="Z72:AA72"/>
    <mergeCell ref="AH72:AI72"/>
    <mergeCell ref="AO72:AP72"/>
    <mergeCell ref="B73:B74"/>
    <mergeCell ref="D73:E73"/>
    <mergeCell ref="I73:I74"/>
    <mergeCell ref="K73:L73"/>
    <mergeCell ref="Q73:Q74"/>
    <mergeCell ref="S73:T73"/>
    <mergeCell ref="X73:X74"/>
    <mergeCell ref="Z73:AA73"/>
    <mergeCell ref="AF73:AF74"/>
    <mergeCell ref="AH73:AI73"/>
    <mergeCell ref="AM73:AM74"/>
    <mergeCell ref="AO73:AP73"/>
    <mergeCell ref="D74:E74"/>
    <mergeCell ref="K74:L74"/>
    <mergeCell ref="S74:T74"/>
    <mergeCell ref="Z74:AA74"/>
    <mergeCell ref="AH74:AI74"/>
    <mergeCell ref="AO74:AP74"/>
    <mergeCell ref="B75:B76"/>
    <mergeCell ref="D75:E75"/>
    <mergeCell ref="I75:I76"/>
    <mergeCell ref="K75:L75"/>
    <mergeCell ref="Q75:Q76"/>
    <mergeCell ref="S75:T75"/>
    <mergeCell ref="X75:X76"/>
    <mergeCell ref="Z75:AA75"/>
    <mergeCell ref="AF75:AF76"/>
    <mergeCell ref="AH75:AI75"/>
    <mergeCell ref="AM75:AM76"/>
    <mergeCell ref="AO75:AP75"/>
    <mergeCell ref="D76:E76"/>
    <mergeCell ref="K76:L76"/>
    <mergeCell ref="S76:T76"/>
    <mergeCell ref="Z76:AA76"/>
    <mergeCell ref="AH76:AI76"/>
    <mergeCell ref="AO76:AP76"/>
    <mergeCell ref="B77:C77"/>
    <mergeCell ref="D77:E77"/>
    <mergeCell ref="F77:H77"/>
    <mergeCell ref="I77:J77"/>
    <mergeCell ref="K77:L77"/>
    <mergeCell ref="M77:O77"/>
    <mergeCell ref="Q77:R77"/>
    <mergeCell ref="S77:T77"/>
    <mergeCell ref="U77:W77"/>
    <mergeCell ref="X77:Y77"/>
    <mergeCell ref="Z77:AA77"/>
    <mergeCell ref="AB77:AD77"/>
    <mergeCell ref="AF77:AG77"/>
    <mergeCell ref="AH77:AI77"/>
    <mergeCell ref="AJ77:AL77"/>
    <mergeCell ref="AM77:AN77"/>
    <mergeCell ref="AO77:AP77"/>
    <mergeCell ref="AQ77:AS77"/>
    <mergeCell ref="F79:G79"/>
    <mergeCell ref="I79:J79"/>
    <mergeCell ref="L79:P80"/>
    <mergeCell ref="Q79:AN80"/>
    <mergeCell ref="AO79:AS80"/>
    <mergeCell ref="B80:E80"/>
    <mergeCell ref="F80:G80"/>
    <mergeCell ref="I80:J80"/>
    <mergeCell ref="B81:E81"/>
    <mergeCell ref="F81:G81"/>
    <mergeCell ref="I81:J81"/>
    <mergeCell ref="L81:V81"/>
    <mergeCell ref="W81:AG81"/>
    <mergeCell ref="AI81:AS81"/>
    <mergeCell ref="B82:E82"/>
    <mergeCell ref="F82:G82"/>
    <mergeCell ref="I82:J82"/>
    <mergeCell ref="L82:V83"/>
    <mergeCell ref="W82:AG83"/>
    <mergeCell ref="AI82:AS83"/>
    <mergeCell ref="A83:E83"/>
    <mergeCell ref="F83:G83"/>
    <mergeCell ref="I83:J83"/>
    <mergeCell ref="AL86:AM86"/>
    <mergeCell ref="AN86:AS86"/>
    <mergeCell ref="AN88:AQ89"/>
    <mergeCell ref="AR88:AS89"/>
    <mergeCell ref="A89:E89"/>
    <mergeCell ref="F89:G89"/>
    <mergeCell ref="H89:V89"/>
    <mergeCell ref="W89:X89"/>
    <mergeCell ref="Y89:AM89"/>
    <mergeCell ref="B91:O91"/>
    <mergeCell ref="Q91:AD91"/>
    <mergeCell ref="AF91:AS91"/>
    <mergeCell ref="B92:H92"/>
    <mergeCell ref="I92:O92"/>
    <mergeCell ref="Q92:W92"/>
    <mergeCell ref="X92:AD92"/>
    <mergeCell ref="AF92:AL92"/>
    <mergeCell ref="AM92:AS92"/>
    <mergeCell ref="B93:H93"/>
    <mergeCell ref="I93:O93"/>
    <mergeCell ref="Q93:W93"/>
    <mergeCell ref="X93:AD93"/>
    <mergeCell ref="AF93:AL93"/>
    <mergeCell ref="AM93:AS93"/>
    <mergeCell ref="A94:A105"/>
    <mergeCell ref="B94:B95"/>
    <mergeCell ref="D94:E94"/>
    <mergeCell ref="I94:I95"/>
    <mergeCell ref="K94:L94"/>
    <mergeCell ref="Q94:Q95"/>
    <mergeCell ref="S94:T94"/>
    <mergeCell ref="X94:X95"/>
    <mergeCell ref="Z94:AA94"/>
    <mergeCell ref="AF94:AF95"/>
    <mergeCell ref="AH94:AI94"/>
    <mergeCell ref="AM94:AM95"/>
    <mergeCell ref="AO94:AP94"/>
    <mergeCell ref="D95:E95"/>
    <mergeCell ref="K95:L95"/>
    <mergeCell ref="S95:T95"/>
    <mergeCell ref="Z95:AA95"/>
    <mergeCell ref="AH95:AI95"/>
    <mergeCell ref="AO95:AP95"/>
    <mergeCell ref="B96:B97"/>
    <mergeCell ref="D96:E96"/>
    <mergeCell ref="I96:I97"/>
    <mergeCell ref="K96:L96"/>
    <mergeCell ref="Q96:Q97"/>
    <mergeCell ref="S96:T96"/>
    <mergeCell ref="X96:X97"/>
    <mergeCell ref="Z96:AA96"/>
    <mergeCell ref="AF96:AF97"/>
    <mergeCell ref="AH96:AI96"/>
    <mergeCell ref="AM96:AM97"/>
    <mergeCell ref="AO96:AP96"/>
    <mergeCell ref="D97:E97"/>
    <mergeCell ref="K97:L97"/>
    <mergeCell ref="S97:T97"/>
    <mergeCell ref="Z97:AA97"/>
    <mergeCell ref="AH97:AI97"/>
    <mergeCell ref="AO97:AP97"/>
    <mergeCell ref="B98:B99"/>
    <mergeCell ref="D98:E98"/>
    <mergeCell ref="I98:I99"/>
    <mergeCell ref="K98:L98"/>
    <mergeCell ref="Q98:Q99"/>
    <mergeCell ref="S98:T98"/>
    <mergeCell ref="X98:X99"/>
    <mergeCell ref="Z98:AA98"/>
    <mergeCell ref="AF98:AF99"/>
    <mergeCell ref="AH98:AI98"/>
    <mergeCell ref="AM98:AM99"/>
    <mergeCell ref="AO98:AP98"/>
    <mergeCell ref="D99:E99"/>
    <mergeCell ref="K99:L99"/>
    <mergeCell ref="S99:T99"/>
    <mergeCell ref="Z99:AA99"/>
    <mergeCell ref="AH99:AI99"/>
    <mergeCell ref="AO99:AP99"/>
    <mergeCell ref="B100:B101"/>
    <mergeCell ref="D100:E100"/>
    <mergeCell ref="I100:I101"/>
    <mergeCell ref="K100:L100"/>
    <mergeCell ref="Q100:Q101"/>
    <mergeCell ref="S100:T100"/>
    <mergeCell ref="X100:X101"/>
    <mergeCell ref="Z100:AA100"/>
    <mergeCell ref="AF100:AF101"/>
    <mergeCell ref="AH100:AI100"/>
    <mergeCell ref="AM100:AM101"/>
    <mergeCell ref="AO100:AP100"/>
    <mergeCell ref="D101:E101"/>
    <mergeCell ref="K101:L101"/>
    <mergeCell ref="S101:T101"/>
    <mergeCell ref="Z101:AA101"/>
    <mergeCell ref="AH101:AI101"/>
    <mergeCell ref="AO101:AP101"/>
    <mergeCell ref="B102:B103"/>
    <mergeCell ref="D102:E102"/>
    <mergeCell ref="I102:I103"/>
    <mergeCell ref="K102:L102"/>
    <mergeCell ref="Q102:Q103"/>
    <mergeCell ref="S102:T102"/>
    <mergeCell ref="X102:X103"/>
    <mergeCell ref="Z102:AA102"/>
    <mergeCell ref="AF102:AF103"/>
    <mergeCell ref="AH102:AI102"/>
    <mergeCell ref="AM102:AM103"/>
    <mergeCell ref="AO102:AP102"/>
    <mergeCell ref="D103:E103"/>
    <mergeCell ref="K103:L103"/>
    <mergeCell ref="S103:T103"/>
    <mergeCell ref="Z103:AA103"/>
    <mergeCell ref="AH103:AI103"/>
    <mergeCell ref="AO103:AP103"/>
    <mergeCell ref="B104:B105"/>
    <mergeCell ref="D104:E104"/>
    <mergeCell ref="I104:I105"/>
    <mergeCell ref="K104:L104"/>
    <mergeCell ref="Q104:Q105"/>
    <mergeCell ref="S104:T104"/>
    <mergeCell ref="X104:X105"/>
    <mergeCell ref="Z104:AA104"/>
    <mergeCell ref="AF104:AF105"/>
    <mergeCell ref="AH104:AI104"/>
    <mergeCell ref="AM104:AM105"/>
    <mergeCell ref="AO104:AP104"/>
    <mergeCell ref="D105:E105"/>
    <mergeCell ref="K105:L105"/>
    <mergeCell ref="S105:T105"/>
    <mergeCell ref="Z105:AA105"/>
    <mergeCell ref="AH105:AI105"/>
    <mergeCell ref="AO105:AP105"/>
    <mergeCell ref="B106:C106"/>
    <mergeCell ref="D106:E106"/>
    <mergeCell ref="F106:H106"/>
    <mergeCell ref="I106:J106"/>
    <mergeCell ref="K106:L106"/>
    <mergeCell ref="M106:O106"/>
    <mergeCell ref="Q106:R106"/>
    <mergeCell ref="S106:T106"/>
    <mergeCell ref="U106:W106"/>
    <mergeCell ref="X106:Y106"/>
    <mergeCell ref="Z106:AA106"/>
    <mergeCell ref="AB106:AD106"/>
    <mergeCell ref="AF106:AG106"/>
    <mergeCell ref="AH106:AI106"/>
    <mergeCell ref="AJ106:AL106"/>
    <mergeCell ref="AM106:AN106"/>
    <mergeCell ref="AO106:AP106"/>
    <mergeCell ref="AQ106:AS106"/>
    <mergeCell ref="F108:G108"/>
    <mergeCell ref="I108:J108"/>
    <mergeCell ref="L108:P109"/>
    <mergeCell ref="Q108:AN109"/>
    <mergeCell ref="AO108:AS109"/>
    <mergeCell ref="B109:E109"/>
    <mergeCell ref="F109:G109"/>
    <mergeCell ref="I109:J109"/>
    <mergeCell ref="B110:E110"/>
    <mergeCell ref="F110:G110"/>
    <mergeCell ref="I110:J110"/>
    <mergeCell ref="L110:V110"/>
    <mergeCell ref="W110:AG110"/>
    <mergeCell ref="AI110:AS110"/>
    <mergeCell ref="B111:E111"/>
    <mergeCell ref="F111:G111"/>
    <mergeCell ref="I111:J111"/>
    <mergeCell ref="L111:V112"/>
    <mergeCell ref="W111:AG112"/>
    <mergeCell ref="AI111:AS112"/>
    <mergeCell ref="A112:E112"/>
    <mergeCell ref="F112:G112"/>
    <mergeCell ref="I112:J112"/>
    <mergeCell ref="AL113:AM113"/>
    <mergeCell ref="AN113:AS113"/>
    <mergeCell ref="AN115:AQ116"/>
    <mergeCell ref="AR115:AS116"/>
    <mergeCell ref="A116:E116"/>
    <mergeCell ref="F116:G116"/>
    <mergeCell ref="H116:V116"/>
    <mergeCell ref="W116:X116"/>
    <mergeCell ref="Y116:AM116"/>
    <mergeCell ref="B118:O118"/>
    <mergeCell ref="Q118:AD118"/>
    <mergeCell ref="AF118:AS118"/>
    <mergeCell ref="B119:H119"/>
    <mergeCell ref="I119:O119"/>
    <mergeCell ref="Q119:W119"/>
    <mergeCell ref="X119:AD119"/>
    <mergeCell ref="AF119:AL119"/>
    <mergeCell ref="AM119:AS119"/>
    <mergeCell ref="B120:H120"/>
    <mergeCell ref="I120:O120"/>
    <mergeCell ref="Q120:W120"/>
    <mergeCell ref="X120:AD120"/>
    <mergeCell ref="AF120:AL120"/>
    <mergeCell ref="AM120:AS120"/>
    <mergeCell ref="A121:A132"/>
    <mergeCell ref="B121:B122"/>
    <mergeCell ref="D121:E121"/>
    <mergeCell ref="I121:I122"/>
    <mergeCell ref="K121:L121"/>
    <mergeCell ref="Q121:Q122"/>
    <mergeCell ref="S121:T121"/>
    <mergeCell ref="X121:X122"/>
    <mergeCell ref="Z121:AA121"/>
    <mergeCell ref="AF121:AF122"/>
    <mergeCell ref="AH121:AI121"/>
    <mergeCell ref="AM121:AM122"/>
    <mergeCell ref="AO121:AP121"/>
    <mergeCell ref="D122:E122"/>
    <mergeCell ref="K122:L122"/>
    <mergeCell ref="S122:T122"/>
    <mergeCell ref="Z122:AA122"/>
    <mergeCell ref="AH122:AI122"/>
    <mergeCell ref="AO122:AP122"/>
    <mergeCell ref="B123:B124"/>
    <mergeCell ref="D123:E123"/>
    <mergeCell ref="I123:I124"/>
    <mergeCell ref="K123:L123"/>
    <mergeCell ref="Q123:Q124"/>
    <mergeCell ref="S123:T123"/>
    <mergeCell ref="X123:X124"/>
    <mergeCell ref="Z123:AA123"/>
    <mergeCell ref="AF123:AF124"/>
    <mergeCell ref="AH123:AI123"/>
    <mergeCell ref="AM123:AM124"/>
    <mergeCell ref="AO123:AP123"/>
    <mergeCell ref="D124:E124"/>
    <mergeCell ref="K124:L124"/>
    <mergeCell ref="S124:T124"/>
    <mergeCell ref="Z124:AA124"/>
    <mergeCell ref="AH124:AI124"/>
    <mergeCell ref="AO124:AP124"/>
    <mergeCell ref="B125:B126"/>
    <mergeCell ref="D125:E125"/>
    <mergeCell ref="I125:I126"/>
    <mergeCell ref="K125:L125"/>
    <mergeCell ref="Q125:Q126"/>
    <mergeCell ref="S125:T125"/>
    <mergeCell ref="X125:X126"/>
    <mergeCell ref="Z125:AA125"/>
    <mergeCell ref="AF125:AF126"/>
    <mergeCell ref="AH125:AI125"/>
    <mergeCell ref="AM125:AM126"/>
    <mergeCell ref="AO125:AP125"/>
    <mergeCell ref="D126:E126"/>
    <mergeCell ref="K126:L126"/>
    <mergeCell ref="S126:T126"/>
    <mergeCell ref="Z126:AA126"/>
    <mergeCell ref="AH126:AI126"/>
    <mergeCell ref="AO126:AP126"/>
    <mergeCell ref="B127:B128"/>
    <mergeCell ref="D127:E127"/>
    <mergeCell ref="I127:I128"/>
    <mergeCell ref="K127:L127"/>
    <mergeCell ref="Q127:Q128"/>
    <mergeCell ref="S127:T127"/>
    <mergeCell ref="X127:X128"/>
    <mergeCell ref="Z127:AA127"/>
    <mergeCell ref="AF127:AF128"/>
    <mergeCell ref="AH127:AI127"/>
    <mergeCell ref="AM127:AM128"/>
    <mergeCell ref="AO127:AP127"/>
    <mergeCell ref="D128:E128"/>
    <mergeCell ref="K128:L128"/>
    <mergeCell ref="S128:T128"/>
    <mergeCell ref="Z128:AA128"/>
    <mergeCell ref="AH128:AI128"/>
    <mergeCell ref="AO128:AP128"/>
    <mergeCell ref="B129:B130"/>
    <mergeCell ref="D129:E129"/>
    <mergeCell ref="I129:I130"/>
    <mergeCell ref="K129:L129"/>
    <mergeCell ref="Q129:Q130"/>
    <mergeCell ref="S129:T129"/>
    <mergeCell ref="X129:X130"/>
    <mergeCell ref="Z129:AA129"/>
    <mergeCell ref="AF129:AF130"/>
    <mergeCell ref="AH129:AI129"/>
    <mergeCell ref="AM129:AM130"/>
    <mergeCell ref="AO129:AP129"/>
    <mergeCell ref="D130:E130"/>
    <mergeCell ref="K130:L130"/>
    <mergeCell ref="S130:T130"/>
    <mergeCell ref="Z130:AA130"/>
    <mergeCell ref="AH130:AI130"/>
    <mergeCell ref="AO130:AP130"/>
    <mergeCell ref="B131:B132"/>
    <mergeCell ref="D131:E131"/>
    <mergeCell ref="I131:I132"/>
    <mergeCell ref="K131:L131"/>
    <mergeCell ref="Q131:Q132"/>
    <mergeCell ref="S131:T131"/>
    <mergeCell ref="X131:X132"/>
    <mergeCell ref="Z131:AA131"/>
    <mergeCell ref="AF131:AF132"/>
    <mergeCell ref="AH131:AI131"/>
    <mergeCell ref="AM131:AM132"/>
    <mergeCell ref="AO131:AP131"/>
    <mergeCell ref="D132:E132"/>
    <mergeCell ref="K132:L132"/>
    <mergeCell ref="S132:T132"/>
    <mergeCell ref="Z132:AA132"/>
    <mergeCell ref="AH132:AI132"/>
    <mergeCell ref="AO132:AP132"/>
    <mergeCell ref="B133:C133"/>
    <mergeCell ref="D133:E133"/>
    <mergeCell ref="F133:H133"/>
    <mergeCell ref="I133:J133"/>
    <mergeCell ref="K133:L133"/>
    <mergeCell ref="M133:O133"/>
    <mergeCell ref="Q133:R133"/>
    <mergeCell ref="S133:T133"/>
    <mergeCell ref="U133:W133"/>
    <mergeCell ref="X133:Y133"/>
    <mergeCell ref="Z133:AA133"/>
    <mergeCell ref="AB133:AD133"/>
    <mergeCell ref="AF133:AG133"/>
    <mergeCell ref="AH133:AI133"/>
    <mergeCell ref="AJ133:AL133"/>
    <mergeCell ref="AM133:AN133"/>
    <mergeCell ref="AO133:AP133"/>
    <mergeCell ref="AQ133:AS133"/>
    <mergeCell ref="F135:G135"/>
    <mergeCell ref="I135:J135"/>
    <mergeCell ref="L135:P136"/>
    <mergeCell ref="Q135:AN136"/>
    <mergeCell ref="AO135:AS136"/>
    <mergeCell ref="B136:E136"/>
    <mergeCell ref="F136:G136"/>
    <mergeCell ref="I136:J136"/>
    <mergeCell ref="B137:E137"/>
    <mergeCell ref="F137:G137"/>
    <mergeCell ref="I137:J137"/>
    <mergeCell ref="L137:V137"/>
    <mergeCell ref="W137:AG137"/>
    <mergeCell ref="AI137:AS137"/>
    <mergeCell ref="B138:E138"/>
    <mergeCell ref="F138:G138"/>
    <mergeCell ref="I138:J138"/>
    <mergeCell ref="L138:V139"/>
    <mergeCell ref="W138:AG139"/>
    <mergeCell ref="AI138:AS139"/>
    <mergeCell ref="A139:E139"/>
    <mergeCell ref="F139:G139"/>
    <mergeCell ref="I139:J139"/>
    <mergeCell ref="AL142:AM142"/>
    <mergeCell ref="AN142:AS142"/>
    <mergeCell ref="AN144:AQ145"/>
    <mergeCell ref="AR144:AS145"/>
    <mergeCell ref="A145:E145"/>
    <mergeCell ref="F145:G145"/>
    <mergeCell ref="H145:V145"/>
    <mergeCell ref="W145:X145"/>
    <mergeCell ref="Y145:AM145"/>
    <mergeCell ref="B147:O147"/>
    <mergeCell ref="Q147:AD147"/>
    <mergeCell ref="AF147:AS147"/>
    <mergeCell ref="B148:H148"/>
    <mergeCell ref="I148:O148"/>
    <mergeCell ref="Q148:W148"/>
    <mergeCell ref="X148:AD148"/>
    <mergeCell ref="AF148:AL148"/>
    <mergeCell ref="AM148:AS148"/>
    <mergeCell ref="B149:H149"/>
    <mergeCell ref="I149:O149"/>
    <mergeCell ref="Q149:W149"/>
    <mergeCell ref="X149:AD149"/>
    <mergeCell ref="AF149:AL149"/>
    <mergeCell ref="AM149:AS149"/>
    <mergeCell ref="A150:A161"/>
    <mergeCell ref="B150:B151"/>
    <mergeCell ref="D150:E150"/>
    <mergeCell ref="I150:I151"/>
    <mergeCell ref="K150:L150"/>
    <mergeCell ref="Q150:Q151"/>
    <mergeCell ref="S150:T150"/>
    <mergeCell ref="X150:X151"/>
    <mergeCell ref="Z150:AA150"/>
    <mergeCell ref="AF150:AF151"/>
    <mergeCell ref="AH150:AI150"/>
    <mergeCell ref="AM150:AM151"/>
    <mergeCell ref="AO150:AP150"/>
    <mergeCell ref="D151:E151"/>
    <mergeCell ref="K151:L151"/>
    <mergeCell ref="S151:T151"/>
    <mergeCell ref="Z151:AA151"/>
    <mergeCell ref="AH151:AI151"/>
    <mergeCell ref="AO151:AP151"/>
    <mergeCell ref="B152:B153"/>
    <mergeCell ref="D152:E152"/>
    <mergeCell ref="I152:I153"/>
    <mergeCell ref="K152:L152"/>
    <mergeCell ref="Q152:Q153"/>
    <mergeCell ref="S152:T152"/>
    <mergeCell ref="X152:X153"/>
    <mergeCell ref="Z152:AA152"/>
    <mergeCell ref="AF152:AF153"/>
    <mergeCell ref="AH152:AI152"/>
    <mergeCell ref="AM152:AM153"/>
    <mergeCell ref="AO152:AP152"/>
    <mergeCell ref="D153:E153"/>
    <mergeCell ref="K153:L153"/>
    <mergeCell ref="S153:T153"/>
    <mergeCell ref="Z153:AA153"/>
    <mergeCell ref="AH153:AI153"/>
    <mergeCell ref="AO153:AP153"/>
    <mergeCell ref="B154:B155"/>
    <mergeCell ref="D154:E154"/>
    <mergeCell ref="I154:I155"/>
    <mergeCell ref="K154:L154"/>
    <mergeCell ref="Q154:Q155"/>
    <mergeCell ref="S154:T154"/>
    <mergeCell ref="X154:X155"/>
    <mergeCell ref="Z154:AA154"/>
    <mergeCell ref="AF154:AF155"/>
    <mergeCell ref="AH154:AI154"/>
    <mergeCell ref="AM154:AM155"/>
    <mergeCell ref="AO154:AP154"/>
    <mergeCell ref="D155:E155"/>
    <mergeCell ref="K155:L155"/>
    <mergeCell ref="S155:T155"/>
    <mergeCell ref="Z155:AA155"/>
    <mergeCell ref="AH155:AI155"/>
    <mergeCell ref="AO155:AP155"/>
    <mergeCell ref="B156:B157"/>
    <mergeCell ref="D156:E156"/>
    <mergeCell ref="I156:I157"/>
    <mergeCell ref="K156:L156"/>
    <mergeCell ref="Q156:Q157"/>
    <mergeCell ref="S156:T156"/>
    <mergeCell ref="X156:X157"/>
    <mergeCell ref="Z156:AA156"/>
    <mergeCell ref="AF156:AF157"/>
    <mergeCell ref="AH156:AI156"/>
    <mergeCell ref="AM156:AM157"/>
    <mergeCell ref="AO156:AP156"/>
    <mergeCell ref="D157:E157"/>
    <mergeCell ref="K157:L157"/>
    <mergeCell ref="S157:T157"/>
    <mergeCell ref="Z157:AA157"/>
    <mergeCell ref="AH157:AI157"/>
    <mergeCell ref="AO157:AP157"/>
    <mergeCell ref="B158:B159"/>
    <mergeCell ref="D158:E158"/>
    <mergeCell ref="I158:I159"/>
    <mergeCell ref="K158:L158"/>
    <mergeCell ref="Q158:Q159"/>
    <mergeCell ref="S158:T158"/>
    <mergeCell ref="X158:X159"/>
    <mergeCell ref="Z158:AA158"/>
    <mergeCell ref="AF158:AF159"/>
    <mergeCell ref="AH158:AI158"/>
    <mergeCell ref="AM158:AM159"/>
    <mergeCell ref="AO158:AP158"/>
    <mergeCell ref="D159:E159"/>
    <mergeCell ref="K159:L159"/>
    <mergeCell ref="S159:T159"/>
    <mergeCell ref="Z159:AA159"/>
    <mergeCell ref="AH159:AI159"/>
    <mergeCell ref="AO159:AP159"/>
    <mergeCell ref="B160:B161"/>
    <mergeCell ref="D160:E160"/>
    <mergeCell ref="I160:I161"/>
    <mergeCell ref="K160:L160"/>
    <mergeCell ref="Q160:Q161"/>
    <mergeCell ref="S160:T160"/>
    <mergeCell ref="X160:X161"/>
    <mergeCell ref="Z160:AA160"/>
    <mergeCell ref="AF160:AF161"/>
    <mergeCell ref="AH160:AI160"/>
    <mergeCell ref="AM160:AM161"/>
    <mergeCell ref="AO160:AP160"/>
    <mergeCell ref="D161:E161"/>
    <mergeCell ref="K161:L161"/>
    <mergeCell ref="S161:T161"/>
    <mergeCell ref="Z161:AA161"/>
    <mergeCell ref="AH161:AI161"/>
    <mergeCell ref="AO161:AP161"/>
    <mergeCell ref="B162:C162"/>
    <mergeCell ref="D162:E162"/>
    <mergeCell ref="F162:H162"/>
    <mergeCell ref="I162:J162"/>
    <mergeCell ref="K162:L162"/>
    <mergeCell ref="M162:O162"/>
    <mergeCell ref="Q162:R162"/>
    <mergeCell ref="S162:T162"/>
    <mergeCell ref="U162:W162"/>
    <mergeCell ref="X162:Y162"/>
    <mergeCell ref="Z162:AA162"/>
    <mergeCell ref="AB162:AD162"/>
    <mergeCell ref="AF162:AG162"/>
    <mergeCell ref="AH162:AI162"/>
    <mergeCell ref="AJ162:AL162"/>
    <mergeCell ref="AM162:AN162"/>
    <mergeCell ref="AO162:AP162"/>
    <mergeCell ref="AQ162:AS162"/>
    <mergeCell ref="F164:G164"/>
    <mergeCell ref="I164:J164"/>
    <mergeCell ref="L164:P165"/>
    <mergeCell ref="Q164:AN165"/>
    <mergeCell ref="AO164:AS165"/>
    <mergeCell ref="B165:E165"/>
    <mergeCell ref="F165:G165"/>
    <mergeCell ref="I165:J165"/>
    <mergeCell ref="B166:E166"/>
    <mergeCell ref="F166:G166"/>
    <mergeCell ref="I166:J166"/>
    <mergeCell ref="L166:V166"/>
    <mergeCell ref="W166:AG166"/>
    <mergeCell ref="AI166:AS166"/>
    <mergeCell ref="B167:E167"/>
    <mergeCell ref="F167:G167"/>
    <mergeCell ref="I167:J167"/>
    <mergeCell ref="L167:V168"/>
    <mergeCell ref="W167:AG168"/>
    <mergeCell ref="AI167:AS168"/>
    <mergeCell ref="A168:E168"/>
    <mergeCell ref="F168:G168"/>
    <mergeCell ref="I168:J168"/>
    <mergeCell ref="AL169:AM169"/>
    <mergeCell ref="AN169:AS169"/>
    <mergeCell ref="AN171:AQ172"/>
    <mergeCell ref="AR171:AS172"/>
    <mergeCell ref="A172:E172"/>
    <mergeCell ref="F172:G172"/>
    <mergeCell ref="H172:V172"/>
    <mergeCell ref="W172:X172"/>
    <mergeCell ref="Y172:AM172"/>
    <mergeCell ref="B174:O174"/>
    <mergeCell ref="Q174:AD174"/>
    <mergeCell ref="AF174:AS174"/>
    <mergeCell ref="B175:H175"/>
    <mergeCell ref="I175:O175"/>
    <mergeCell ref="Q175:W175"/>
    <mergeCell ref="X175:AD175"/>
    <mergeCell ref="AF175:AL175"/>
    <mergeCell ref="AM175:AS175"/>
    <mergeCell ref="B176:H176"/>
    <mergeCell ref="I176:O176"/>
    <mergeCell ref="Q176:W176"/>
    <mergeCell ref="X176:AD176"/>
    <mergeCell ref="AF176:AL176"/>
    <mergeCell ref="AM176:AS176"/>
    <mergeCell ref="A177:A188"/>
    <mergeCell ref="B177:B178"/>
    <mergeCell ref="D177:E177"/>
    <mergeCell ref="I177:I178"/>
    <mergeCell ref="K177:L177"/>
    <mergeCell ref="Q177:Q178"/>
    <mergeCell ref="S177:T177"/>
    <mergeCell ref="X177:X178"/>
    <mergeCell ref="Z177:AA177"/>
    <mergeCell ref="AF177:AF178"/>
    <mergeCell ref="AH177:AI177"/>
    <mergeCell ref="AM177:AM178"/>
    <mergeCell ref="AO177:AP177"/>
    <mergeCell ref="D178:E178"/>
    <mergeCell ref="K178:L178"/>
    <mergeCell ref="S178:T178"/>
    <mergeCell ref="Z178:AA178"/>
    <mergeCell ref="AH178:AI178"/>
    <mergeCell ref="AO178:AP178"/>
    <mergeCell ref="B179:B180"/>
    <mergeCell ref="D179:E179"/>
    <mergeCell ref="I179:I180"/>
    <mergeCell ref="K179:L179"/>
    <mergeCell ref="Q179:Q180"/>
    <mergeCell ref="S179:T179"/>
    <mergeCell ref="X179:X180"/>
    <mergeCell ref="Z179:AA179"/>
    <mergeCell ref="AF179:AF180"/>
    <mergeCell ref="AH179:AI179"/>
    <mergeCell ref="AM179:AM180"/>
    <mergeCell ref="AO179:AP179"/>
    <mergeCell ref="D180:E180"/>
    <mergeCell ref="K180:L180"/>
    <mergeCell ref="S180:T180"/>
    <mergeCell ref="Z180:AA180"/>
    <mergeCell ref="AH180:AI180"/>
    <mergeCell ref="AO180:AP180"/>
    <mergeCell ref="B181:B182"/>
    <mergeCell ref="D181:E181"/>
    <mergeCell ref="I181:I182"/>
    <mergeCell ref="K181:L181"/>
    <mergeCell ref="Q181:Q182"/>
    <mergeCell ref="S181:T181"/>
    <mergeCell ref="X181:X182"/>
    <mergeCell ref="Z181:AA181"/>
    <mergeCell ref="AF181:AF182"/>
    <mergeCell ref="AH181:AI181"/>
    <mergeCell ref="AM181:AM182"/>
    <mergeCell ref="AO181:AP181"/>
    <mergeCell ref="D182:E182"/>
    <mergeCell ref="K182:L182"/>
    <mergeCell ref="S182:T182"/>
    <mergeCell ref="Z182:AA182"/>
    <mergeCell ref="AH182:AI182"/>
    <mergeCell ref="AO182:AP182"/>
    <mergeCell ref="B183:B184"/>
    <mergeCell ref="D183:E183"/>
    <mergeCell ref="I183:I184"/>
    <mergeCell ref="K183:L183"/>
    <mergeCell ref="Q183:Q184"/>
    <mergeCell ref="S183:T183"/>
    <mergeCell ref="X183:X184"/>
    <mergeCell ref="Z183:AA183"/>
    <mergeCell ref="AF183:AF184"/>
    <mergeCell ref="AH183:AI183"/>
    <mergeCell ref="AM183:AM184"/>
    <mergeCell ref="AO183:AP183"/>
    <mergeCell ref="D184:E184"/>
    <mergeCell ref="K184:L184"/>
    <mergeCell ref="S184:T184"/>
    <mergeCell ref="Z184:AA184"/>
    <mergeCell ref="AH184:AI184"/>
    <mergeCell ref="AO184:AP184"/>
    <mergeCell ref="B185:B186"/>
    <mergeCell ref="D185:E185"/>
    <mergeCell ref="I185:I186"/>
    <mergeCell ref="K185:L185"/>
    <mergeCell ref="Q185:Q186"/>
    <mergeCell ref="S185:T185"/>
    <mergeCell ref="X185:X186"/>
    <mergeCell ref="Z185:AA185"/>
    <mergeCell ref="AF185:AF186"/>
    <mergeCell ref="AH185:AI185"/>
    <mergeCell ref="AM185:AM186"/>
    <mergeCell ref="AO185:AP185"/>
    <mergeCell ref="D186:E186"/>
    <mergeCell ref="K186:L186"/>
    <mergeCell ref="S186:T186"/>
    <mergeCell ref="Z186:AA186"/>
    <mergeCell ref="AH186:AI186"/>
    <mergeCell ref="AO186:AP186"/>
    <mergeCell ref="B187:B188"/>
    <mergeCell ref="D187:E187"/>
    <mergeCell ref="I187:I188"/>
    <mergeCell ref="K187:L187"/>
    <mergeCell ref="Q187:Q188"/>
    <mergeCell ref="S187:T187"/>
    <mergeCell ref="X187:X188"/>
    <mergeCell ref="Z187:AA187"/>
    <mergeCell ref="AF187:AF188"/>
    <mergeCell ref="AH187:AI187"/>
    <mergeCell ref="AM187:AM188"/>
    <mergeCell ref="AO187:AP187"/>
    <mergeCell ref="D188:E188"/>
    <mergeCell ref="K188:L188"/>
    <mergeCell ref="S188:T188"/>
    <mergeCell ref="Z188:AA188"/>
    <mergeCell ref="AH188:AI188"/>
    <mergeCell ref="AO188:AP188"/>
    <mergeCell ref="B189:C189"/>
    <mergeCell ref="D189:E189"/>
    <mergeCell ref="F189:H189"/>
    <mergeCell ref="I189:J189"/>
    <mergeCell ref="K189:L189"/>
    <mergeCell ref="M189:O189"/>
    <mergeCell ref="Q189:R189"/>
    <mergeCell ref="S189:T189"/>
    <mergeCell ref="U189:W189"/>
    <mergeCell ref="X189:Y189"/>
    <mergeCell ref="Z189:AA189"/>
    <mergeCell ref="AB189:AD189"/>
    <mergeCell ref="AF189:AG189"/>
    <mergeCell ref="AH189:AI189"/>
    <mergeCell ref="AJ189:AL189"/>
    <mergeCell ref="AM189:AN189"/>
    <mergeCell ref="AO189:AP189"/>
    <mergeCell ref="AQ189:AS189"/>
    <mergeCell ref="F191:G191"/>
    <mergeCell ref="I191:J191"/>
    <mergeCell ref="L191:P192"/>
    <mergeCell ref="Q191:AN192"/>
    <mergeCell ref="AO191:AS192"/>
    <mergeCell ref="B192:E192"/>
    <mergeCell ref="F192:G192"/>
    <mergeCell ref="I192:J192"/>
    <mergeCell ref="B193:E193"/>
    <mergeCell ref="F193:G193"/>
    <mergeCell ref="I193:J193"/>
    <mergeCell ref="L193:V193"/>
    <mergeCell ref="W193:AG193"/>
    <mergeCell ref="AI193:AS193"/>
    <mergeCell ref="B194:E194"/>
    <mergeCell ref="F194:G194"/>
    <mergeCell ref="I194:J194"/>
    <mergeCell ref="L194:V195"/>
    <mergeCell ref="W194:AG195"/>
    <mergeCell ref="AI194:AS195"/>
    <mergeCell ref="A195:E195"/>
    <mergeCell ref="F195:G195"/>
    <mergeCell ref="I195:J195"/>
    <mergeCell ref="AL198:AM198"/>
    <mergeCell ref="AN198:AS198"/>
    <mergeCell ref="AN200:AQ201"/>
    <mergeCell ref="AR200:AS201"/>
    <mergeCell ref="A201:E201"/>
    <mergeCell ref="F201:G201"/>
    <mergeCell ref="H201:V201"/>
    <mergeCell ref="W201:X201"/>
    <mergeCell ref="Y201:AM201"/>
    <mergeCell ref="B203:O203"/>
    <mergeCell ref="Q203:AD203"/>
    <mergeCell ref="AF203:AS203"/>
    <mergeCell ref="B204:H204"/>
    <mergeCell ref="I204:O204"/>
    <mergeCell ref="Q204:W204"/>
    <mergeCell ref="X204:AD204"/>
    <mergeCell ref="AF204:AL204"/>
    <mergeCell ref="AM204:AS204"/>
    <mergeCell ref="B205:H205"/>
    <mergeCell ref="I205:O205"/>
    <mergeCell ref="Q205:W205"/>
    <mergeCell ref="X205:AD205"/>
    <mergeCell ref="AF205:AL205"/>
    <mergeCell ref="AM205:AS205"/>
    <mergeCell ref="A206:A217"/>
    <mergeCell ref="B206:B207"/>
    <mergeCell ref="D206:E206"/>
    <mergeCell ref="I206:I207"/>
    <mergeCell ref="K206:L206"/>
    <mergeCell ref="Q206:Q207"/>
    <mergeCell ref="S206:T206"/>
    <mergeCell ref="X206:X207"/>
    <mergeCell ref="Z206:AA206"/>
    <mergeCell ref="AF206:AF207"/>
    <mergeCell ref="AH206:AI206"/>
    <mergeCell ref="AM206:AM207"/>
    <mergeCell ref="AO206:AP206"/>
    <mergeCell ref="D207:E207"/>
    <mergeCell ref="K207:L207"/>
    <mergeCell ref="S207:T207"/>
    <mergeCell ref="Z207:AA207"/>
    <mergeCell ref="AH207:AI207"/>
    <mergeCell ref="AO207:AP207"/>
    <mergeCell ref="B208:B209"/>
    <mergeCell ref="D208:E208"/>
    <mergeCell ref="I208:I209"/>
    <mergeCell ref="K208:L208"/>
    <mergeCell ref="Q208:Q209"/>
    <mergeCell ref="S208:T208"/>
    <mergeCell ref="X208:X209"/>
    <mergeCell ref="Z208:AA208"/>
    <mergeCell ref="AF208:AF209"/>
    <mergeCell ref="AH208:AI208"/>
    <mergeCell ref="AM208:AM209"/>
    <mergeCell ref="AO208:AP208"/>
    <mergeCell ref="D209:E209"/>
    <mergeCell ref="K209:L209"/>
    <mergeCell ref="S209:T209"/>
    <mergeCell ref="Z209:AA209"/>
    <mergeCell ref="AH209:AI209"/>
    <mergeCell ref="AO209:AP209"/>
    <mergeCell ref="B210:B211"/>
    <mergeCell ref="D210:E210"/>
    <mergeCell ref="I210:I211"/>
    <mergeCell ref="K210:L210"/>
    <mergeCell ref="Q210:Q211"/>
    <mergeCell ref="S210:T210"/>
    <mergeCell ref="X210:X211"/>
    <mergeCell ref="Z210:AA210"/>
    <mergeCell ref="AF210:AF211"/>
    <mergeCell ref="AH210:AI210"/>
    <mergeCell ref="AM210:AM211"/>
    <mergeCell ref="AO210:AP210"/>
    <mergeCell ref="D211:E211"/>
    <mergeCell ref="K211:L211"/>
    <mergeCell ref="S211:T211"/>
    <mergeCell ref="Z211:AA211"/>
    <mergeCell ref="AH211:AI211"/>
    <mergeCell ref="AO211:AP211"/>
    <mergeCell ref="B212:B213"/>
    <mergeCell ref="D212:E212"/>
    <mergeCell ref="I212:I213"/>
    <mergeCell ref="K212:L212"/>
    <mergeCell ref="Q212:Q213"/>
    <mergeCell ref="S212:T212"/>
    <mergeCell ref="X212:X213"/>
    <mergeCell ref="Z212:AA212"/>
    <mergeCell ref="AF212:AF213"/>
    <mergeCell ref="AH212:AI212"/>
    <mergeCell ref="AM212:AM213"/>
    <mergeCell ref="AO212:AP212"/>
    <mergeCell ref="D213:E213"/>
    <mergeCell ref="K213:L213"/>
    <mergeCell ref="S213:T213"/>
    <mergeCell ref="Z213:AA213"/>
    <mergeCell ref="AH213:AI213"/>
    <mergeCell ref="AO213:AP213"/>
    <mergeCell ref="B214:B215"/>
    <mergeCell ref="D214:E214"/>
    <mergeCell ref="I214:I215"/>
    <mergeCell ref="K214:L214"/>
    <mergeCell ref="Q214:Q215"/>
    <mergeCell ref="S214:T214"/>
    <mergeCell ref="X214:X215"/>
    <mergeCell ref="Z214:AA214"/>
    <mergeCell ref="AF214:AF215"/>
    <mergeCell ref="AH214:AI214"/>
    <mergeCell ref="AM214:AM215"/>
    <mergeCell ref="AO214:AP214"/>
    <mergeCell ref="D215:E215"/>
    <mergeCell ref="K215:L215"/>
    <mergeCell ref="S215:T215"/>
    <mergeCell ref="Z215:AA215"/>
    <mergeCell ref="AH215:AI215"/>
    <mergeCell ref="AO215:AP215"/>
    <mergeCell ref="B216:B217"/>
    <mergeCell ref="D216:E216"/>
    <mergeCell ref="I216:I217"/>
    <mergeCell ref="K216:L216"/>
    <mergeCell ref="Q216:Q217"/>
    <mergeCell ref="S216:T216"/>
    <mergeCell ref="X216:X217"/>
    <mergeCell ref="Z216:AA216"/>
    <mergeCell ref="AF216:AF217"/>
    <mergeCell ref="AH216:AI216"/>
    <mergeCell ref="AM216:AM217"/>
    <mergeCell ref="AO216:AP216"/>
    <mergeCell ref="D217:E217"/>
    <mergeCell ref="K217:L217"/>
    <mergeCell ref="S217:T217"/>
    <mergeCell ref="Z217:AA217"/>
    <mergeCell ref="AH217:AI217"/>
    <mergeCell ref="AO217:AP217"/>
    <mergeCell ref="B218:C218"/>
    <mergeCell ref="D218:E218"/>
    <mergeCell ref="F218:H218"/>
    <mergeCell ref="I218:J218"/>
    <mergeCell ref="K218:L218"/>
    <mergeCell ref="M218:O218"/>
    <mergeCell ref="Q218:R218"/>
    <mergeCell ref="S218:T218"/>
    <mergeCell ref="U218:W218"/>
    <mergeCell ref="X218:Y218"/>
    <mergeCell ref="Z218:AA218"/>
    <mergeCell ref="AB218:AD218"/>
    <mergeCell ref="AF218:AG218"/>
    <mergeCell ref="AH218:AI218"/>
    <mergeCell ref="AJ218:AL218"/>
    <mergeCell ref="AM218:AN218"/>
    <mergeCell ref="AO218:AP218"/>
    <mergeCell ref="AQ218:AS218"/>
    <mergeCell ref="F220:G220"/>
    <mergeCell ref="I220:J220"/>
    <mergeCell ref="L220:P221"/>
    <mergeCell ref="Q220:AN221"/>
    <mergeCell ref="AO220:AS221"/>
    <mergeCell ref="B221:E221"/>
    <mergeCell ref="F221:G221"/>
    <mergeCell ref="I221:J221"/>
    <mergeCell ref="B222:E222"/>
    <mergeCell ref="F222:G222"/>
    <mergeCell ref="I222:J222"/>
    <mergeCell ref="L222:V222"/>
    <mergeCell ref="W222:AG222"/>
    <mergeCell ref="AI222:AS222"/>
    <mergeCell ref="B223:E223"/>
    <mergeCell ref="F223:G223"/>
    <mergeCell ref="I223:J223"/>
    <mergeCell ref="L223:V224"/>
    <mergeCell ref="W223:AG224"/>
    <mergeCell ref="AI223:AS224"/>
    <mergeCell ref="A224:E224"/>
    <mergeCell ref="F224:G224"/>
    <mergeCell ref="I224:J224"/>
    <mergeCell ref="AL225:AM225"/>
    <mergeCell ref="AN225:AS225"/>
    <mergeCell ref="AN227:AQ228"/>
    <mergeCell ref="AR227:AS228"/>
    <mergeCell ref="A228:E228"/>
    <mergeCell ref="F228:G228"/>
    <mergeCell ref="H228:V228"/>
    <mergeCell ref="W228:X228"/>
    <mergeCell ref="Y228:AM228"/>
    <mergeCell ref="B230:O230"/>
    <mergeCell ref="Q230:AD230"/>
    <mergeCell ref="AF230:AS230"/>
    <mergeCell ref="B231:H231"/>
    <mergeCell ref="I231:O231"/>
    <mergeCell ref="Q231:W231"/>
    <mergeCell ref="X231:AD231"/>
    <mergeCell ref="AF231:AL231"/>
    <mergeCell ref="AM231:AS231"/>
    <mergeCell ref="B232:H232"/>
    <mergeCell ref="I232:O232"/>
    <mergeCell ref="Q232:W232"/>
    <mergeCell ref="X232:AD232"/>
    <mergeCell ref="AF232:AL232"/>
    <mergeCell ref="AM232:AS232"/>
    <mergeCell ref="A233:A244"/>
    <mergeCell ref="B233:B234"/>
    <mergeCell ref="D233:E233"/>
    <mergeCell ref="I233:I234"/>
    <mergeCell ref="K233:L233"/>
    <mergeCell ref="Q233:Q234"/>
    <mergeCell ref="S233:T233"/>
    <mergeCell ref="X233:X234"/>
    <mergeCell ref="Z233:AA233"/>
    <mergeCell ref="AF233:AF234"/>
    <mergeCell ref="AH233:AI233"/>
    <mergeCell ref="AM233:AM234"/>
    <mergeCell ref="AO233:AP233"/>
    <mergeCell ref="D234:E234"/>
    <mergeCell ref="K234:L234"/>
    <mergeCell ref="S234:T234"/>
    <mergeCell ref="Z234:AA234"/>
    <mergeCell ref="AH234:AI234"/>
    <mergeCell ref="AO234:AP234"/>
    <mergeCell ref="B235:B236"/>
    <mergeCell ref="D235:E235"/>
    <mergeCell ref="I235:I236"/>
    <mergeCell ref="K235:L235"/>
    <mergeCell ref="Q235:Q236"/>
    <mergeCell ref="S235:T235"/>
    <mergeCell ref="X235:X236"/>
    <mergeCell ref="Z235:AA235"/>
    <mergeCell ref="AF235:AF236"/>
    <mergeCell ref="AH235:AI235"/>
    <mergeCell ref="AM235:AM236"/>
    <mergeCell ref="AO235:AP235"/>
    <mergeCell ref="D236:E236"/>
    <mergeCell ref="K236:L236"/>
    <mergeCell ref="S236:T236"/>
    <mergeCell ref="Z236:AA236"/>
    <mergeCell ref="AH236:AI236"/>
    <mergeCell ref="AO236:AP236"/>
    <mergeCell ref="B237:B238"/>
    <mergeCell ref="D237:E237"/>
    <mergeCell ref="I237:I238"/>
    <mergeCell ref="K237:L237"/>
    <mergeCell ref="Q237:Q238"/>
    <mergeCell ref="S237:T237"/>
    <mergeCell ref="X237:X238"/>
    <mergeCell ref="Z237:AA237"/>
    <mergeCell ref="AF237:AF238"/>
    <mergeCell ref="AH237:AI237"/>
    <mergeCell ref="AM237:AM238"/>
    <mergeCell ref="AO237:AP237"/>
    <mergeCell ref="D238:E238"/>
    <mergeCell ref="K238:L238"/>
    <mergeCell ref="S238:T238"/>
    <mergeCell ref="Z238:AA238"/>
    <mergeCell ref="AH238:AI238"/>
    <mergeCell ref="AO238:AP238"/>
    <mergeCell ref="B239:B240"/>
    <mergeCell ref="D239:E239"/>
    <mergeCell ref="I239:I240"/>
    <mergeCell ref="K239:L239"/>
    <mergeCell ref="Q239:Q240"/>
    <mergeCell ref="S239:T239"/>
    <mergeCell ref="X239:X240"/>
    <mergeCell ref="Z239:AA239"/>
    <mergeCell ref="AF239:AF240"/>
    <mergeCell ref="AH239:AI239"/>
    <mergeCell ref="AM239:AM240"/>
    <mergeCell ref="AO239:AP239"/>
    <mergeCell ref="D240:E240"/>
    <mergeCell ref="K240:L240"/>
    <mergeCell ref="S240:T240"/>
    <mergeCell ref="Z240:AA240"/>
    <mergeCell ref="AH240:AI240"/>
    <mergeCell ref="AO240:AP240"/>
    <mergeCell ref="B241:B242"/>
    <mergeCell ref="D241:E241"/>
    <mergeCell ref="I241:I242"/>
    <mergeCell ref="K241:L241"/>
    <mergeCell ref="Q241:Q242"/>
    <mergeCell ref="S241:T241"/>
    <mergeCell ref="X241:X242"/>
    <mergeCell ref="Z241:AA241"/>
    <mergeCell ref="AF241:AF242"/>
    <mergeCell ref="AH241:AI241"/>
    <mergeCell ref="AM241:AM242"/>
    <mergeCell ref="AO241:AP241"/>
    <mergeCell ref="D242:E242"/>
    <mergeCell ref="K242:L242"/>
    <mergeCell ref="S242:T242"/>
    <mergeCell ref="Z242:AA242"/>
    <mergeCell ref="AH242:AI242"/>
    <mergeCell ref="AO242:AP242"/>
    <mergeCell ref="B243:B244"/>
    <mergeCell ref="D243:E243"/>
    <mergeCell ref="I243:I244"/>
    <mergeCell ref="K243:L243"/>
    <mergeCell ref="Q243:Q244"/>
    <mergeCell ref="S243:T243"/>
    <mergeCell ref="X243:X244"/>
    <mergeCell ref="Z243:AA243"/>
    <mergeCell ref="AF243:AF244"/>
    <mergeCell ref="AH243:AI243"/>
    <mergeCell ref="AM243:AM244"/>
    <mergeCell ref="AO243:AP243"/>
    <mergeCell ref="D244:E244"/>
    <mergeCell ref="K244:L244"/>
    <mergeCell ref="S244:T244"/>
    <mergeCell ref="Z244:AA244"/>
    <mergeCell ref="AH244:AI244"/>
    <mergeCell ref="AO244:AP244"/>
    <mergeCell ref="B245:C245"/>
    <mergeCell ref="D245:E245"/>
    <mergeCell ref="F245:H245"/>
    <mergeCell ref="I245:J245"/>
    <mergeCell ref="K245:L245"/>
    <mergeCell ref="M245:O245"/>
    <mergeCell ref="Q245:R245"/>
    <mergeCell ref="S245:T245"/>
    <mergeCell ref="U245:W245"/>
    <mergeCell ref="X245:Y245"/>
    <mergeCell ref="Z245:AA245"/>
    <mergeCell ref="AB245:AD245"/>
    <mergeCell ref="AF245:AG245"/>
    <mergeCell ref="AH245:AI245"/>
    <mergeCell ref="AJ245:AL245"/>
    <mergeCell ref="AM245:AN245"/>
    <mergeCell ref="AO245:AP245"/>
    <mergeCell ref="AQ245:AS245"/>
    <mergeCell ref="F247:G247"/>
    <mergeCell ref="I247:J247"/>
    <mergeCell ref="L247:P248"/>
    <mergeCell ref="Q247:AN248"/>
    <mergeCell ref="AO247:AS248"/>
    <mergeCell ref="B248:E248"/>
    <mergeCell ref="F248:G248"/>
    <mergeCell ref="I248:J248"/>
    <mergeCell ref="B249:E249"/>
    <mergeCell ref="F249:G249"/>
    <mergeCell ref="I249:J249"/>
    <mergeCell ref="L249:V249"/>
    <mergeCell ref="W249:AG249"/>
    <mergeCell ref="AI249:AS249"/>
    <mergeCell ref="B250:E250"/>
    <mergeCell ref="F250:G250"/>
    <mergeCell ref="I250:J250"/>
    <mergeCell ref="L250:V251"/>
    <mergeCell ref="W250:AG251"/>
    <mergeCell ref="AI250:AS251"/>
    <mergeCell ref="A251:E251"/>
    <mergeCell ref="F251:G251"/>
    <mergeCell ref="I251:J251"/>
    <mergeCell ref="AL254:AM254"/>
    <mergeCell ref="AN254:AS254"/>
    <mergeCell ref="AN256:AQ257"/>
    <mergeCell ref="AR256:AS257"/>
    <mergeCell ref="A257:E257"/>
    <mergeCell ref="F257:G257"/>
    <mergeCell ref="H257:V257"/>
    <mergeCell ref="W257:X257"/>
    <mergeCell ref="Y257:AM257"/>
    <mergeCell ref="B259:O259"/>
    <mergeCell ref="Q259:AD259"/>
    <mergeCell ref="AF259:AS259"/>
    <mergeCell ref="B260:H260"/>
    <mergeCell ref="I260:O260"/>
    <mergeCell ref="Q260:W260"/>
    <mergeCell ref="X260:AD260"/>
    <mergeCell ref="AF260:AL260"/>
    <mergeCell ref="AM260:AS260"/>
    <mergeCell ref="B261:H261"/>
    <mergeCell ref="I261:O261"/>
    <mergeCell ref="Q261:W261"/>
    <mergeCell ref="X261:AD261"/>
    <mergeCell ref="AF261:AL261"/>
    <mergeCell ref="AM261:AS261"/>
    <mergeCell ref="A262:A273"/>
    <mergeCell ref="B262:B263"/>
    <mergeCell ref="D262:E262"/>
    <mergeCell ref="I262:I263"/>
    <mergeCell ref="K262:L262"/>
    <mergeCell ref="Q262:Q263"/>
    <mergeCell ref="S262:T262"/>
    <mergeCell ref="X262:X263"/>
    <mergeCell ref="Z262:AA262"/>
    <mergeCell ref="AF262:AF263"/>
    <mergeCell ref="AH262:AI262"/>
    <mergeCell ref="AM262:AM263"/>
    <mergeCell ref="AO262:AP262"/>
    <mergeCell ref="D263:E263"/>
    <mergeCell ref="K263:L263"/>
    <mergeCell ref="S263:T263"/>
    <mergeCell ref="Z263:AA263"/>
    <mergeCell ref="AH263:AI263"/>
    <mergeCell ref="AO263:AP263"/>
    <mergeCell ref="B264:B265"/>
    <mergeCell ref="D264:E264"/>
    <mergeCell ref="I264:I265"/>
    <mergeCell ref="K264:L264"/>
    <mergeCell ref="Q264:Q265"/>
    <mergeCell ref="S264:T264"/>
    <mergeCell ref="X264:X265"/>
    <mergeCell ref="Z264:AA264"/>
    <mergeCell ref="AF264:AF265"/>
    <mergeCell ref="AH264:AI264"/>
    <mergeCell ref="AM264:AM265"/>
    <mergeCell ref="AO264:AP264"/>
    <mergeCell ref="D265:E265"/>
    <mergeCell ref="K265:L265"/>
    <mergeCell ref="S265:T265"/>
    <mergeCell ref="Z265:AA265"/>
    <mergeCell ref="AH265:AI265"/>
    <mergeCell ref="AO265:AP265"/>
    <mergeCell ref="B266:B267"/>
    <mergeCell ref="D266:E266"/>
    <mergeCell ref="I266:I267"/>
    <mergeCell ref="K266:L266"/>
    <mergeCell ref="Q266:Q267"/>
    <mergeCell ref="S266:T266"/>
    <mergeCell ref="X266:X267"/>
    <mergeCell ref="Z266:AA266"/>
    <mergeCell ref="AF266:AF267"/>
    <mergeCell ref="AH266:AI266"/>
    <mergeCell ref="AM266:AM267"/>
    <mergeCell ref="AO266:AP266"/>
    <mergeCell ref="D267:E267"/>
    <mergeCell ref="K267:L267"/>
    <mergeCell ref="S267:T267"/>
    <mergeCell ref="Z267:AA267"/>
    <mergeCell ref="AH267:AI267"/>
    <mergeCell ref="AO267:AP267"/>
    <mergeCell ref="B268:B269"/>
    <mergeCell ref="D268:E268"/>
    <mergeCell ref="I268:I269"/>
    <mergeCell ref="K268:L268"/>
    <mergeCell ref="Q268:Q269"/>
    <mergeCell ref="S268:T268"/>
    <mergeCell ref="X268:X269"/>
    <mergeCell ref="Z268:AA268"/>
    <mergeCell ref="AF268:AF269"/>
    <mergeCell ref="AH268:AI268"/>
    <mergeCell ref="AM268:AM269"/>
    <mergeCell ref="AO268:AP268"/>
    <mergeCell ref="D269:E269"/>
    <mergeCell ref="K269:L269"/>
    <mergeCell ref="S269:T269"/>
    <mergeCell ref="Z269:AA269"/>
    <mergeCell ref="AH269:AI269"/>
    <mergeCell ref="AO269:AP269"/>
    <mergeCell ref="B270:B271"/>
    <mergeCell ref="D270:E270"/>
    <mergeCell ref="I270:I271"/>
    <mergeCell ref="K270:L270"/>
    <mergeCell ref="Q270:Q271"/>
    <mergeCell ref="S270:T270"/>
    <mergeCell ref="X270:X271"/>
    <mergeCell ref="Z270:AA270"/>
    <mergeCell ref="AF270:AF271"/>
    <mergeCell ref="AH270:AI270"/>
    <mergeCell ref="AM270:AM271"/>
    <mergeCell ref="AO270:AP270"/>
    <mergeCell ref="D271:E271"/>
    <mergeCell ref="K271:L271"/>
    <mergeCell ref="S271:T271"/>
    <mergeCell ref="Z271:AA271"/>
    <mergeCell ref="AH271:AI271"/>
    <mergeCell ref="AO271:AP271"/>
    <mergeCell ref="B272:B273"/>
    <mergeCell ref="D272:E272"/>
    <mergeCell ref="I272:I273"/>
    <mergeCell ref="K272:L272"/>
    <mergeCell ref="Q272:Q273"/>
    <mergeCell ref="S272:T272"/>
    <mergeCell ref="X272:X273"/>
    <mergeCell ref="Z272:AA272"/>
    <mergeCell ref="AF272:AF273"/>
    <mergeCell ref="AH272:AI272"/>
    <mergeCell ref="AM272:AM273"/>
    <mergeCell ref="AO272:AP272"/>
    <mergeCell ref="D273:E273"/>
    <mergeCell ref="K273:L273"/>
    <mergeCell ref="S273:T273"/>
    <mergeCell ref="Z273:AA273"/>
    <mergeCell ref="AH273:AI273"/>
    <mergeCell ref="AO273:AP273"/>
    <mergeCell ref="B274:C274"/>
    <mergeCell ref="D274:E274"/>
    <mergeCell ref="F274:H274"/>
    <mergeCell ref="I274:J274"/>
    <mergeCell ref="K274:L274"/>
    <mergeCell ref="M274:O274"/>
    <mergeCell ref="Q274:R274"/>
    <mergeCell ref="S274:T274"/>
    <mergeCell ref="U274:W274"/>
    <mergeCell ref="X274:Y274"/>
    <mergeCell ref="Z274:AA274"/>
    <mergeCell ref="AB274:AD274"/>
    <mergeCell ref="AF274:AG274"/>
    <mergeCell ref="AH274:AI274"/>
    <mergeCell ref="AJ274:AL274"/>
    <mergeCell ref="AM274:AN274"/>
    <mergeCell ref="AO274:AP274"/>
    <mergeCell ref="AQ274:AS274"/>
    <mergeCell ref="F276:G276"/>
    <mergeCell ref="I276:J276"/>
    <mergeCell ref="L276:P277"/>
    <mergeCell ref="Q276:AN277"/>
    <mergeCell ref="AO276:AS277"/>
    <mergeCell ref="B277:E277"/>
    <mergeCell ref="F277:G277"/>
    <mergeCell ref="I277:J277"/>
    <mergeCell ref="B278:E278"/>
    <mergeCell ref="F278:G278"/>
    <mergeCell ref="I278:J278"/>
    <mergeCell ref="L278:V278"/>
    <mergeCell ref="W278:AG278"/>
    <mergeCell ref="AI278:AS278"/>
    <mergeCell ref="B279:E279"/>
    <mergeCell ref="F279:G279"/>
    <mergeCell ref="I279:J279"/>
    <mergeCell ref="L279:V280"/>
    <mergeCell ref="W279:AG280"/>
    <mergeCell ref="AI279:AS280"/>
    <mergeCell ref="A280:E280"/>
    <mergeCell ref="F280:G280"/>
    <mergeCell ref="I280:J280"/>
    <mergeCell ref="AL281:AM281"/>
    <mergeCell ref="AN281:AS281"/>
    <mergeCell ref="AN283:AQ284"/>
    <mergeCell ref="AR283:AS284"/>
    <mergeCell ref="A284:E284"/>
    <mergeCell ref="F284:G284"/>
    <mergeCell ref="H284:V284"/>
    <mergeCell ref="W284:X284"/>
    <mergeCell ref="Y284:AM284"/>
    <mergeCell ref="B286:O286"/>
    <mergeCell ref="Q286:AD286"/>
    <mergeCell ref="AF286:AS286"/>
    <mergeCell ref="B287:H287"/>
    <mergeCell ref="I287:O287"/>
    <mergeCell ref="Q287:W287"/>
    <mergeCell ref="X287:AD287"/>
    <mergeCell ref="AF287:AL287"/>
    <mergeCell ref="AM287:AS287"/>
    <mergeCell ref="B288:H288"/>
    <mergeCell ref="I288:O288"/>
    <mergeCell ref="Q288:W288"/>
    <mergeCell ref="X288:AD288"/>
    <mergeCell ref="AF288:AL288"/>
    <mergeCell ref="AM288:AS288"/>
    <mergeCell ref="A289:A300"/>
    <mergeCell ref="B289:B290"/>
    <mergeCell ref="D289:E289"/>
    <mergeCell ref="I289:I290"/>
    <mergeCell ref="K289:L289"/>
    <mergeCell ref="Q289:Q290"/>
    <mergeCell ref="S289:T289"/>
    <mergeCell ref="X289:X290"/>
    <mergeCell ref="Z289:AA289"/>
    <mergeCell ref="AF289:AF290"/>
    <mergeCell ref="AH289:AI289"/>
    <mergeCell ref="AM289:AM290"/>
    <mergeCell ref="AO289:AP289"/>
    <mergeCell ref="D290:E290"/>
    <mergeCell ref="K290:L290"/>
    <mergeCell ref="S290:T290"/>
    <mergeCell ref="Z290:AA290"/>
    <mergeCell ref="AH290:AI290"/>
    <mergeCell ref="AO290:AP290"/>
    <mergeCell ref="B291:B292"/>
    <mergeCell ref="D291:E291"/>
    <mergeCell ref="I291:I292"/>
    <mergeCell ref="K291:L291"/>
    <mergeCell ref="Q291:Q292"/>
    <mergeCell ref="S291:T291"/>
    <mergeCell ref="X291:X292"/>
    <mergeCell ref="Z291:AA291"/>
    <mergeCell ref="AF291:AF292"/>
    <mergeCell ref="AH291:AI291"/>
    <mergeCell ref="AM291:AM292"/>
    <mergeCell ref="AO291:AP291"/>
    <mergeCell ref="D292:E292"/>
    <mergeCell ref="K292:L292"/>
    <mergeCell ref="S292:T292"/>
    <mergeCell ref="Z292:AA292"/>
    <mergeCell ref="AH292:AI292"/>
    <mergeCell ref="AO292:AP292"/>
    <mergeCell ref="B293:B294"/>
    <mergeCell ref="D293:E293"/>
    <mergeCell ref="I293:I294"/>
    <mergeCell ref="K293:L293"/>
    <mergeCell ref="Q293:Q294"/>
    <mergeCell ref="S293:T293"/>
    <mergeCell ref="X293:X294"/>
    <mergeCell ref="Z293:AA293"/>
    <mergeCell ref="AF293:AF294"/>
    <mergeCell ref="AH293:AI293"/>
    <mergeCell ref="AM293:AM294"/>
    <mergeCell ref="AO293:AP293"/>
    <mergeCell ref="D294:E294"/>
    <mergeCell ref="K294:L294"/>
    <mergeCell ref="S294:T294"/>
    <mergeCell ref="Z294:AA294"/>
    <mergeCell ref="AH294:AI294"/>
    <mergeCell ref="AO294:AP294"/>
    <mergeCell ref="B295:B296"/>
    <mergeCell ref="D295:E295"/>
    <mergeCell ref="I295:I296"/>
    <mergeCell ref="K295:L295"/>
    <mergeCell ref="Q295:Q296"/>
    <mergeCell ref="S295:T295"/>
    <mergeCell ref="X295:X296"/>
    <mergeCell ref="Z295:AA295"/>
    <mergeCell ref="AF295:AF296"/>
    <mergeCell ref="AH295:AI295"/>
    <mergeCell ref="AM295:AM296"/>
    <mergeCell ref="AO295:AP295"/>
    <mergeCell ref="D296:E296"/>
    <mergeCell ref="K296:L296"/>
    <mergeCell ref="S296:T296"/>
    <mergeCell ref="Z296:AA296"/>
    <mergeCell ref="AH296:AI296"/>
    <mergeCell ref="AO296:AP296"/>
    <mergeCell ref="B297:B298"/>
    <mergeCell ref="D297:E297"/>
    <mergeCell ref="I297:I298"/>
    <mergeCell ref="K297:L297"/>
    <mergeCell ref="Q297:Q298"/>
    <mergeCell ref="S297:T297"/>
    <mergeCell ref="X297:X298"/>
    <mergeCell ref="Z297:AA297"/>
    <mergeCell ref="AF297:AF298"/>
    <mergeCell ref="AH297:AI297"/>
    <mergeCell ref="AM297:AM298"/>
    <mergeCell ref="AO297:AP297"/>
    <mergeCell ref="D298:E298"/>
    <mergeCell ref="K298:L298"/>
    <mergeCell ref="S298:T298"/>
    <mergeCell ref="Z298:AA298"/>
    <mergeCell ref="AH298:AI298"/>
    <mergeCell ref="AO298:AP298"/>
    <mergeCell ref="B299:B300"/>
    <mergeCell ref="D299:E299"/>
    <mergeCell ref="I299:I300"/>
    <mergeCell ref="K299:L299"/>
    <mergeCell ref="Q299:Q300"/>
    <mergeCell ref="S299:T299"/>
    <mergeCell ref="X299:X300"/>
    <mergeCell ref="Z299:AA299"/>
    <mergeCell ref="AF299:AF300"/>
    <mergeCell ref="AH299:AI299"/>
    <mergeCell ref="AM299:AM300"/>
    <mergeCell ref="AO299:AP299"/>
    <mergeCell ref="D300:E300"/>
    <mergeCell ref="K300:L300"/>
    <mergeCell ref="S300:T300"/>
    <mergeCell ref="Z300:AA300"/>
    <mergeCell ref="AH300:AI300"/>
    <mergeCell ref="AO300:AP300"/>
    <mergeCell ref="B301:C301"/>
    <mergeCell ref="D301:E301"/>
    <mergeCell ref="F301:H301"/>
    <mergeCell ref="I301:J301"/>
    <mergeCell ref="K301:L301"/>
    <mergeCell ref="M301:O301"/>
    <mergeCell ref="Q301:R301"/>
    <mergeCell ref="S301:T301"/>
    <mergeCell ref="U301:W301"/>
    <mergeCell ref="X301:Y301"/>
    <mergeCell ref="Z301:AA301"/>
    <mergeCell ref="AB301:AD301"/>
    <mergeCell ref="AF301:AG301"/>
    <mergeCell ref="AH301:AI301"/>
    <mergeCell ref="AJ301:AL301"/>
    <mergeCell ref="AM301:AN301"/>
    <mergeCell ref="AO301:AP301"/>
    <mergeCell ref="AQ301:AS301"/>
    <mergeCell ref="F303:G303"/>
    <mergeCell ref="I303:J303"/>
    <mergeCell ref="L303:P304"/>
    <mergeCell ref="Q303:AN304"/>
    <mergeCell ref="AO303:AS304"/>
    <mergeCell ref="B304:E304"/>
    <mergeCell ref="F304:G304"/>
    <mergeCell ref="I304:J304"/>
    <mergeCell ref="B305:E305"/>
    <mergeCell ref="F305:G305"/>
    <mergeCell ref="I305:J305"/>
    <mergeCell ref="L305:V305"/>
    <mergeCell ref="W305:AG305"/>
    <mergeCell ref="AI305:AS305"/>
    <mergeCell ref="B306:E306"/>
    <mergeCell ref="F306:G306"/>
    <mergeCell ref="I306:J306"/>
    <mergeCell ref="L306:V307"/>
    <mergeCell ref="W306:AG307"/>
    <mergeCell ref="AI306:AS307"/>
    <mergeCell ref="A307:E307"/>
    <mergeCell ref="F307:G307"/>
    <mergeCell ref="I307:J307"/>
    <mergeCell ref="AL310:AM310"/>
    <mergeCell ref="AN310:AS310"/>
    <mergeCell ref="AN312:AQ313"/>
    <mergeCell ref="AR312:AS313"/>
    <mergeCell ref="A313:E313"/>
    <mergeCell ref="F313:G313"/>
    <mergeCell ref="H313:V313"/>
    <mergeCell ref="W313:X313"/>
    <mergeCell ref="Y313:AM313"/>
    <mergeCell ref="B315:O315"/>
    <mergeCell ref="Q315:AD315"/>
    <mergeCell ref="AF315:AS315"/>
    <mergeCell ref="B316:H316"/>
    <mergeCell ref="I316:O316"/>
    <mergeCell ref="Q316:W316"/>
    <mergeCell ref="X316:AD316"/>
    <mergeCell ref="AF316:AL316"/>
    <mergeCell ref="AM316:AS316"/>
    <mergeCell ref="B317:H317"/>
    <mergeCell ref="I317:O317"/>
    <mergeCell ref="Q317:W317"/>
    <mergeCell ref="X317:AD317"/>
    <mergeCell ref="AF317:AL317"/>
    <mergeCell ref="AM317:AS317"/>
    <mergeCell ref="A318:A329"/>
    <mergeCell ref="B318:B319"/>
    <mergeCell ref="D318:E318"/>
    <mergeCell ref="I318:I319"/>
    <mergeCell ref="K318:L318"/>
    <mergeCell ref="Q318:Q319"/>
    <mergeCell ref="S318:T318"/>
    <mergeCell ref="X318:X319"/>
    <mergeCell ref="Z318:AA318"/>
    <mergeCell ref="AF318:AF319"/>
    <mergeCell ref="AH318:AI318"/>
    <mergeCell ref="AM318:AM319"/>
    <mergeCell ref="AO318:AP318"/>
    <mergeCell ref="D319:E319"/>
    <mergeCell ref="K319:L319"/>
    <mergeCell ref="S319:T319"/>
    <mergeCell ref="Z319:AA319"/>
    <mergeCell ref="AH319:AI319"/>
    <mergeCell ref="AO319:AP319"/>
    <mergeCell ref="B320:B321"/>
    <mergeCell ref="D320:E320"/>
    <mergeCell ref="I320:I321"/>
    <mergeCell ref="K320:L320"/>
    <mergeCell ref="Q320:Q321"/>
    <mergeCell ref="S320:T320"/>
    <mergeCell ref="X320:X321"/>
    <mergeCell ref="Z320:AA320"/>
    <mergeCell ref="AF320:AF321"/>
    <mergeCell ref="AH320:AI320"/>
    <mergeCell ref="AM320:AM321"/>
    <mergeCell ref="AO320:AP320"/>
    <mergeCell ref="D321:E321"/>
    <mergeCell ref="K321:L321"/>
    <mergeCell ref="S321:T321"/>
    <mergeCell ref="Z321:AA321"/>
    <mergeCell ref="AH321:AI321"/>
    <mergeCell ref="AO321:AP321"/>
    <mergeCell ref="B322:B323"/>
    <mergeCell ref="D322:E322"/>
    <mergeCell ref="I322:I323"/>
    <mergeCell ref="K322:L322"/>
    <mergeCell ref="Q322:Q323"/>
    <mergeCell ref="S322:T322"/>
    <mergeCell ref="X322:X323"/>
    <mergeCell ref="Z322:AA322"/>
    <mergeCell ref="AF322:AF323"/>
    <mergeCell ref="AH322:AI322"/>
    <mergeCell ref="AM322:AM323"/>
    <mergeCell ref="AO322:AP322"/>
    <mergeCell ref="D323:E323"/>
    <mergeCell ref="K323:L323"/>
    <mergeCell ref="S323:T323"/>
    <mergeCell ref="Z323:AA323"/>
    <mergeCell ref="AH323:AI323"/>
    <mergeCell ref="AO323:AP323"/>
    <mergeCell ref="B324:B325"/>
    <mergeCell ref="D324:E324"/>
    <mergeCell ref="I324:I325"/>
    <mergeCell ref="K324:L324"/>
    <mergeCell ref="Q324:Q325"/>
    <mergeCell ref="S324:T324"/>
    <mergeCell ref="X324:X325"/>
    <mergeCell ref="Z324:AA324"/>
    <mergeCell ref="AF324:AF325"/>
    <mergeCell ref="AH324:AI324"/>
    <mergeCell ref="AM324:AM325"/>
    <mergeCell ref="AO324:AP324"/>
    <mergeCell ref="D325:E325"/>
    <mergeCell ref="K325:L325"/>
    <mergeCell ref="S325:T325"/>
    <mergeCell ref="Z325:AA325"/>
    <mergeCell ref="AH325:AI325"/>
    <mergeCell ref="AO325:AP325"/>
    <mergeCell ref="B326:B327"/>
    <mergeCell ref="D326:E326"/>
    <mergeCell ref="I326:I327"/>
    <mergeCell ref="K326:L326"/>
    <mergeCell ref="Q326:Q327"/>
    <mergeCell ref="S326:T326"/>
    <mergeCell ref="X326:X327"/>
    <mergeCell ref="Z326:AA326"/>
    <mergeCell ref="AF326:AF327"/>
    <mergeCell ref="AH326:AI326"/>
    <mergeCell ref="AM326:AM327"/>
    <mergeCell ref="AO326:AP326"/>
    <mergeCell ref="D327:E327"/>
    <mergeCell ref="K327:L327"/>
    <mergeCell ref="S327:T327"/>
    <mergeCell ref="Z327:AA327"/>
    <mergeCell ref="AH327:AI327"/>
    <mergeCell ref="AO327:AP327"/>
    <mergeCell ref="B328:B329"/>
    <mergeCell ref="D328:E328"/>
    <mergeCell ref="I328:I329"/>
    <mergeCell ref="K328:L328"/>
    <mergeCell ref="Q328:Q329"/>
    <mergeCell ref="S328:T328"/>
    <mergeCell ref="X328:X329"/>
    <mergeCell ref="Z328:AA328"/>
    <mergeCell ref="AF328:AF329"/>
    <mergeCell ref="AH328:AI328"/>
    <mergeCell ref="AM328:AM329"/>
    <mergeCell ref="AO328:AP328"/>
    <mergeCell ref="D329:E329"/>
    <mergeCell ref="K329:L329"/>
    <mergeCell ref="S329:T329"/>
    <mergeCell ref="Z329:AA329"/>
    <mergeCell ref="AH329:AI329"/>
    <mergeCell ref="AO329:AP329"/>
    <mergeCell ref="B330:C330"/>
    <mergeCell ref="D330:E330"/>
    <mergeCell ref="F330:H330"/>
    <mergeCell ref="I330:J330"/>
    <mergeCell ref="K330:L330"/>
    <mergeCell ref="M330:O330"/>
    <mergeCell ref="Q330:R330"/>
    <mergeCell ref="S330:T330"/>
    <mergeCell ref="U330:W330"/>
    <mergeCell ref="X330:Y330"/>
    <mergeCell ref="Z330:AA330"/>
    <mergeCell ref="AB330:AD330"/>
    <mergeCell ref="AF330:AG330"/>
    <mergeCell ref="AH330:AI330"/>
    <mergeCell ref="AJ330:AL330"/>
    <mergeCell ref="AM330:AN330"/>
    <mergeCell ref="AO330:AP330"/>
    <mergeCell ref="AQ330:AS330"/>
    <mergeCell ref="F332:G332"/>
    <mergeCell ref="I332:J332"/>
    <mergeCell ref="L332:P333"/>
    <mergeCell ref="Q332:AN333"/>
    <mergeCell ref="AO332:AS333"/>
    <mergeCell ref="B333:E333"/>
    <mergeCell ref="F333:G333"/>
    <mergeCell ref="I333:J333"/>
    <mergeCell ref="B334:E334"/>
    <mergeCell ref="F334:G334"/>
    <mergeCell ref="I334:J334"/>
    <mergeCell ref="L334:V334"/>
    <mergeCell ref="W334:AG334"/>
    <mergeCell ref="AI334:AS334"/>
    <mergeCell ref="B335:E335"/>
    <mergeCell ref="F335:G335"/>
    <mergeCell ref="I335:J335"/>
    <mergeCell ref="L335:V336"/>
    <mergeCell ref="W335:AG336"/>
    <mergeCell ref="AI335:AS336"/>
    <mergeCell ref="A336:E336"/>
    <mergeCell ref="F336:G336"/>
    <mergeCell ref="I336:J336"/>
    <mergeCell ref="AL337:AM337"/>
    <mergeCell ref="AN337:AS337"/>
    <mergeCell ref="AN339:AQ340"/>
    <mergeCell ref="AR339:AS340"/>
    <mergeCell ref="A340:E340"/>
    <mergeCell ref="F340:G340"/>
    <mergeCell ref="H340:V340"/>
    <mergeCell ref="W340:X340"/>
    <mergeCell ref="Y340:AM340"/>
    <mergeCell ref="B342:O342"/>
    <mergeCell ref="Q342:AD342"/>
    <mergeCell ref="AF342:AS342"/>
    <mergeCell ref="B343:H343"/>
    <mergeCell ref="I343:O343"/>
    <mergeCell ref="Q343:W343"/>
    <mergeCell ref="X343:AD343"/>
    <mergeCell ref="AF343:AL343"/>
    <mergeCell ref="AM343:AS343"/>
    <mergeCell ref="B344:H344"/>
    <mergeCell ref="I344:O344"/>
    <mergeCell ref="Q344:W344"/>
    <mergeCell ref="X344:AD344"/>
    <mergeCell ref="AF344:AL344"/>
    <mergeCell ref="AM344:AS344"/>
    <mergeCell ref="A345:A356"/>
    <mergeCell ref="B345:B346"/>
    <mergeCell ref="D345:E345"/>
    <mergeCell ref="I345:I346"/>
    <mergeCell ref="K345:L345"/>
    <mergeCell ref="Q345:Q346"/>
    <mergeCell ref="S345:T345"/>
    <mergeCell ref="X345:X346"/>
    <mergeCell ref="Z345:AA345"/>
    <mergeCell ref="AF345:AF346"/>
    <mergeCell ref="AH345:AI345"/>
    <mergeCell ref="AM345:AM346"/>
    <mergeCell ref="AO345:AP345"/>
    <mergeCell ref="D346:E346"/>
    <mergeCell ref="K346:L346"/>
    <mergeCell ref="S346:T346"/>
    <mergeCell ref="Z346:AA346"/>
    <mergeCell ref="AH346:AI346"/>
    <mergeCell ref="AO346:AP346"/>
    <mergeCell ref="B347:B348"/>
    <mergeCell ref="D347:E347"/>
    <mergeCell ref="I347:I348"/>
    <mergeCell ref="K347:L347"/>
    <mergeCell ref="Q347:Q348"/>
    <mergeCell ref="S347:T347"/>
    <mergeCell ref="X347:X348"/>
    <mergeCell ref="Z347:AA347"/>
    <mergeCell ref="AF347:AF348"/>
    <mergeCell ref="AH347:AI347"/>
    <mergeCell ref="AM347:AM348"/>
    <mergeCell ref="AO347:AP347"/>
    <mergeCell ref="D348:E348"/>
    <mergeCell ref="K348:L348"/>
    <mergeCell ref="S348:T348"/>
    <mergeCell ref="Z348:AA348"/>
    <mergeCell ref="AH348:AI348"/>
    <mergeCell ref="AO348:AP348"/>
    <mergeCell ref="B349:B350"/>
    <mergeCell ref="D349:E349"/>
    <mergeCell ref="I349:I350"/>
    <mergeCell ref="K349:L349"/>
    <mergeCell ref="Q349:Q350"/>
    <mergeCell ref="S349:T349"/>
    <mergeCell ref="X349:X350"/>
    <mergeCell ref="Z349:AA349"/>
    <mergeCell ref="AF349:AF350"/>
    <mergeCell ref="AH349:AI349"/>
    <mergeCell ref="AM349:AM350"/>
    <mergeCell ref="AO349:AP349"/>
    <mergeCell ref="D350:E350"/>
    <mergeCell ref="K350:L350"/>
    <mergeCell ref="S350:T350"/>
    <mergeCell ref="Z350:AA350"/>
    <mergeCell ref="AH350:AI350"/>
    <mergeCell ref="AO350:AP350"/>
    <mergeCell ref="B351:B352"/>
    <mergeCell ref="D351:E351"/>
    <mergeCell ref="I351:I352"/>
    <mergeCell ref="K351:L351"/>
    <mergeCell ref="Q351:Q352"/>
    <mergeCell ref="S351:T351"/>
    <mergeCell ref="X351:X352"/>
    <mergeCell ref="Z351:AA351"/>
    <mergeCell ref="AF351:AF352"/>
    <mergeCell ref="AH351:AI351"/>
    <mergeCell ref="AM351:AM352"/>
    <mergeCell ref="AO351:AP351"/>
    <mergeCell ref="D352:E352"/>
    <mergeCell ref="K352:L352"/>
    <mergeCell ref="S352:T352"/>
    <mergeCell ref="Z352:AA352"/>
    <mergeCell ref="AH352:AI352"/>
    <mergeCell ref="AO352:AP352"/>
    <mergeCell ref="B353:B354"/>
    <mergeCell ref="D353:E353"/>
    <mergeCell ref="I353:I354"/>
    <mergeCell ref="K353:L353"/>
    <mergeCell ref="Q353:Q354"/>
    <mergeCell ref="S353:T353"/>
    <mergeCell ref="X353:X354"/>
    <mergeCell ref="Z353:AA353"/>
    <mergeCell ref="AF353:AF354"/>
    <mergeCell ref="AH353:AI353"/>
    <mergeCell ref="AM353:AM354"/>
    <mergeCell ref="AO353:AP353"/>
    <mergeCell ref="D354:E354"/>
    <mergeCell ref="K354:L354"/>
    <mergeCell ref="S354:T354"/>
    <mergeCell ref="Z354:AA354"/>
    <mergeCell ref="AH354:AI354"/>
    <mergeCell ref="AO354:AP354"/>
    <mergeCell ref="B355:B356"/>
    <mergeCell ref="D355:E355"/>
    <mergeCell ref="I355:I356"/>
    <mergeCell ref="K355:L355"/>
    <mergeCell ref="Q355:Q356"/>
    <mergeCell ref="S355:T355"/>
    <mergeCell ref="X355:X356"/>
    <mergeCell ref="Z355:AA355"/>
    <mergeCell ref="AF355:AF356"/>
    <mergeCell ref="AH355:AI355"/>
    <mergeCell ref="AM355:AM356"/>
    <mergeCell ref="AO355:AP355"/>
    <mergeCell ref="D356:E356"/>
    <mergeCell ref="K356:L356"/>
    <mergeCell ref="S356:T356"/>
    <mergeCell ref="Z356:AA356"/>
    <mergeCell ref="AH356:AI356"/>
    <mergeCell ref="AO356:AP356"/>
    <mergeCell ref="B357:C357"/>
    <mergeCell ref="D357:E357"/>
    <mergeCell ref="F357:H357"/>
    <mergeCell ref="I357:J357"/>
    <mergeCell ref="K357:L357"/>
    <mergeCell ref="M357:O357"/>
    <mergeCell ref="Q357:R357"/>
    <mergeCell ref="S357:T357"/>
    <mergeCell ref="U357:W357"/>
    <mergeCell ref="X357:Y357"/>
    <mergeCell ref="Z357:AA357"/>
    <mergeCell ref="AB357:AD357"/>
    <mergeCell ref="AF357:AG357"/>
    <mergeCell ref="AH357:AI357"/>
    <mergeCell ref="AJ357:AL357"/>
    <mergeCell ref="AM357:AN357"/>
    <mergeCell ref="AO357:AP357"/>
    <mergeCell ref="AQ357:AS357"/>
    <mergeCell ref="F359:G359"/>
    <mergeCell ref="I359:J359"/>
    <mergeCell ref="L359:P360"/>
    <mergeCell ref="Q359:AN360"/>
    <mergeCell ref="AO359:AS360"/>
    <mergeCell ref="B360:E360"/>
    <mergeCell ref="F360:G360"/>
    <mergeCell ref="I360:J360"/>
    <mergeCell ref="B361:E361"/>
    <mergeCell ref="F361:G361"/>
    <mergeCell ref="I361:J361"/>
    <mergeCell ref="L361:V361"/>
    <mergeCell ref="W361:AG361"/>
    <mergeCell ref="AI361:AS361"/>
    <mergeCell ref="B362:E362"/>
    <mergeCell ref="F362:G362"/>
    <mergeCell ref="I362:J362"/>
    <mergeCell ref="L362:V363"/>
    <mergeCell ref="W362:AG363"/>
    <mergeCell ref="AI362:AS363"/>
    <mergeCell ref="A363:E363"/>
    <mergeCell ref="F363:G363"/>
    <mergeCell ref="I363:J363"/>
    <mergeCell ref="AL366:AM366"/>
    <mergeCell ref="AN366:AS366"/>
    <mergeCell ref="AN368:AQ369"/>
    <mergeCell ref="AR368:AS369"/>
    <mergeCell ref="A369:E369"/>
    <mergeCell ref="F369:G369"/>
    <mergeCell ref="H369:V369"/>
    <mergeCell ref="W369:X369"/>
    <mergeCell ref="Y369:AM369"/>
    <mergeCell ref="B371:O371"/>
    <mergeCell ref="Q371:AD371"/>
    <mergeCell ref="AF371:AS371"/>
    <mergeCell ref="B372:H372"/>
    <mergeCell ref="I372:O372"/>
    <mergeCell ref="Q372:W372"/>
    <mergeCell ref="X372:AD372"/>
    <mergeCell ref="AF372:AL372"/>
    <mergeCell ref="AM372:AS372"/>
    <mergeCell ref="B373:H373"/>
    <mergeCell ref="I373:O373"/>
    <mergeCell ref="Q373:W373"/>
    <mergeCell ref="X373:AD373"/>
    <mergeCell ref="AF373:AL373"/>
    <mergeCell ref="AM373:AS373"/>
    <mergeCell ref="A374:A385"/>
    <mergeCell ref="B374:B375"/>
    <mergeCell ref="D374:E374"/>
    <mergeCell ref="I374:I375"/>
    <mergeCell ref="K374:L374"/>
    <mergeCell ref="Q374:Q375"/>
    <mergeCell ref="S374:T374"/>
    <mergeCell ref="X374:X375"/>
    <mergeCell ref="Z374:AA374"/>
    <mergeCell ref="AF374:AF375"/>
    <mergeCell ref="AH374:AI374"/>
    <mergeCell ref="AM374:AM375"/>
    <mergeCell ref="AO374:AP374"/>
    <mergeCell ref="D375:E375"/>
    <mergeCell ref="K375:L375"/>
    <mergeCell ref="S375:T375"/>
    <mergeCell ref="Z375:AA375"/>
    <mergeCell ref="AH375:AI375"/>
    <mergeCell ref="AO375:AP375"/>
    <mergeCell ref="B376:B377"/>
    <mergeCell ref="D376:E376"/>
    <mergeCell ref="I376:I377"/>
    <mergeCell ref="K376:L376"/>
    <mergeCell ref="Q376:Q377"/>
    <mergeCell ref="S376:T376"/>
    <mergeCell ref="X376:X377"/>
    <mergeCell ref="Z376:AA376"/>
    <mergeCell ref="AF376:AF377"/>
    <mergeCell ref="AH376:AI376"/>
    <mergeCell ref="AM376:AM377"/>
    <mergeCell ref="AO376:AP376"/>
    <mergeCell ref="D377:E377"/>
    <mergeCell ref="K377:L377"/>
    <mergeCell ref="S377:T377"/>
    <mergeCell ref="Z377:AA377"/>
    <mergeCell ref="AH377:AI377"/>
    <mergeCell ref="AO377:AP377"/>
    <mergeCell ref="B378:B379"/>
    <mergeCell ref="D378:E378"/>
    <mergeCell ref="I378:I379"/>
    <mergeCell ref="K378:L378"/>
    <mergeCell ref="Q378:Q379"/>
    <mergeCell ref="S378:T378"/>
    <mergeCell ref="X378:X379"/>
    <mergeCell ref="Z378:AA378"/>
    <mergeCell ref="AF378:AF379"/>
    <mergeCell ref="AH378:AI378"/>
    <mergeCell ref="AM378:AM379"/>
    <mergeCell ref="AO378:AP378"/>
    <mergeCell ref="D379:E379"/>
    <mergeCell ref="K379:L379"/>
    <mergeCell ref="S379:T379"/>
    <mergeCell ref="Z379:AA379"/>
    <mergeCell ref="AH379:AI379"/>
    <mergeCell ref="AO379:AP379"/>
    <mergeCell ref="B380:B381"/>
    <mergeCell ref="D380:E380"/>
    <mergeCell ref="I380:I381"/>
    <mergeCell ref="K380:L380"/>
    <mergeCell ref="Q380:Q381"/>
    <mergeCell ref="S380:T380"/>
    <mergeCell ref="X380:X381"/>
    <mergeCell ref="Z380:AA380"/>
    <mergeCell ref="AF380:AF381"/>
    <mergeCell ref="AH380:AI380"/>
    <mergeCell ref="AM380:AM381"/>
    <mergeCell ref="AO380:AP380"/>
    <mergeCell ref="D381:E381"/>
    <mergeCell ref="K381:L381"/>
    <mergeCell ref="S381:T381"/>
    <mergeCell ref="Z381:AA381"/>
    <mergeCell ref="AH381:AI381"/>
    <mergeCell ref="AO381:AP381"/>
    <mergeCell ref="B382:B383"/>
    <mergeCell ref="D382:E382"/>
    <mergeCell ref="I382:I383"/>
    <mergeCell ref="K382:L382"/>
    <mergeCell ref="Q382:Q383"/>
    <mergeCell ref="S382:T382"/>
    <mergeCell ref="X382:X383"/>
    <mergeCell ref="Z382:AA382"/>
    <mergeCell ref="AF382:AF383"/>
    <mergeCell ref="AH382:AI382"/>
    <mergeCell ref="AM382:AM383"/>
    <mergeCell ref="AO382:AP382"/>
    <mergeCell ref="D383:E383"/>
    <mergeCell ref="K383:L383"/>
    <mergeCell ref="S383:T383"/>
    <mergeCell ref="Z383:AA383"/>
    <mergeCell ref="AH383:AI383"/>
    <mergeCell ref="AO383:AP383"/>
    <mergeCell ref="B384:B385"/>
    <mergeCell ref="D384:E384"/>
    <mergeCell ref="I384:I385"/>
    <mergeCell ref="K384:L384"/>
    <mergeCell ref="Q384:Q385"/>
    <mergeCell ref="S384:T384"/>
    <mergeCell ref="X384:X385"/>
    <mergeCell ref="Z384:AA384"/>
    <mergeCell ref="AF384:AF385"/>
    <mergeCell ref="AH384:AI384"/>
    <mergeCell ref="AM384:AM385"/>
    <mergeCell ref="AO384:AP384"/>
    <mergeCell ref="D385:E385"/>
    <mergeCell ref="K385:L385"/>
    <mergeCell ref="S385:T385"/>
    <mergeCell ref="Z385:AA385"/>
    <mergeCell ref="AH385:AI385"/>
    <mergeCell ref="AO385:AP385"/>
    <mergeCell ref="B386:C386"/>
    <mergeCell ref="D386:E386"/>
    <mergeCell ref="F386:H386"/>
    <mergeCell ref="I386:J386"/>
    <mergeCell ref="K386:L386"/>
    <mergeCell ref="M386:O386"/>
    <mergeCell ref="Q386:R386"/>
    <mergeCell ref="S386:T386"/>
    <mergeCell ref="U386:W386"/>
    <mergeCell ref="X386:Y386"/>
    <mergeCell ref="Z386:AA386"/>
    <mergeCell ref="AB386:AD386"/>
    <mergeCell ref="AF386:AG386"/>
    <mergeCell ref="AH386:AI386"/>
    <mergeCell ref="AJ386:AL386"/>
    <mergeCell ref="AM386:AN386"/>
    <mergeCell ref="AO386:AP386"/>
    <mergeCell ref="AQ386:AS386"/>
    <mergeCell ref="F388:G388"/>
    <mergeCell ref="I388:J388"/>
    <mergeCell ref="L388:P389"/>
    <mergeCell ref="Q388:AN389"/>
    <mergeCell ref="AO388:AS389"/>
    <mergeCell ref="B389:E389"/>
    <mergeCell ref="F389:G389"/>
    <mergeCell ref="I389:J389"/>
    <mergeCell ref="B390:E390"/>
    <mergeCell ref="F390:G390"/>
    <mergeCell ref="I390:J390"/>
    <mergeCell ref="L390:V390"/>
    <mergeCell ref="W390:AG390"/>
    <mergeCell ref="AI390:AS390"/>
    <mergeCell ref="B391:E391"/>
    <mergeCell ref="F391:G391"/>
    <mergeCell ref="I391:J391"/>
    <mergeCell ref="L391:V392"/>
    <mergeCell ref="W391:AG392"/>
    <mergeCell ref="AI391:AS392"/>
    <mergeCell ref="A392:E392"/>
    <mergeCell ref="F392:G392"/>
    <mergeCell ref="I392:J392"/>
    <mergeCell ref="AL393:AM393"/>
    <mergeCell ref="AN393:AS393"/>
    <mergeCell ref="AN395:AQ396"/>
    <mergeCell ref="AR395:AS396"/>
    <mergeCell ref="A396:E396"/>
    <mergeCell ref="F396:G396"/>
    <mergeCell ref="H396:V396"/>
    <mergeCell ref="W396:X396"/>
    <mergeCell ref="Y396:AM396"/>
    <mergeCell ref="B398:O398"/>
    <mergeCell ref="Q398:AD398"/>
    <mergeCell ref="AF398:AS398"/>
    <mergeCell ref="B399:H399"/>
    <mergeCell ref="I399:O399"/>
    <mergeCell ref="Q399:W399"/>
    <mergeCell ref="X399:AD399"/>
    <mergeCell ref="AF399:AL399"/>
    <mergeCell ref="AM399:AS399"/>
    <mergeCell ref="B400:H400"/>
    <mergeCell ref="I400:O400"/>
    <mergeCell ref="Q400:W400"/>
    <mergeCell ref="X400:AD400"/>
    <mergeCell ref="AF400:AL400"/>
    <mergeCell ref="AM400:AS400"/>
    <mergeCell ref="A401:A412"/>
    <mergeCell ref="B401:B402"/>
    <mergeCell ref="D401:E401"/>
    <mergeCell ref="I401:I402"/>
    <mergeCell ref="K401:L401"/>
    <mergeCell ref="Q401:Q402"/>
    <mergeCell ref="S401:T401"/>
    <mergeCell ref="X401:X402"/>
    <mergeCell ref="Z401:AA401"/>
    <mergeCell ref="AF401:AF402"/>
    <mergeCell ref="AH401:AI401"/>
    <mergeCell ref="AM401:AM402"/>
    <mergeCell ref="AO401:AP401"/>
    <mergeCell ref="D402:E402"/>
    <mergeCell ref="K402:L402"/>
    <mergeCell ref="S402:T402"/>
    <mergeCell ref="Z402:AA402"/>
    <mergeCell ref="AH402:AI402"/>
    <mergeCell ref="AO402:AP402"/>
    <mergeCell ref="B403:B404"/>
    <mergeCell ref="D403:E403"/>
    <mergeCell ref="I403:I404"/>
    <mergeCell ref="K403:L403"/>
    <mergeCell ref="Q403:Q404"/>
    <mergeCell ref="S403:T403"/>
    <mergeCell ref="X403:X404"/>
    <mergeCell ref="Z403:AA403"/>
    <mergeCell ref="AF403:AF404"/>
    <mergeCell ref="AH403:AI403"/>
    <mergeCell ref="AM403:AM404"/>
    <mergeCell ref="AO403:AP403"/>
    <mergeCell ref="D404:E404"/>
    <mergeCell ref="K404:L404"/>
    <mergeCell ref="S404:T404"/>
    <mergeCell ref="Z404:AA404"/>
    <mergeCell ref="AH404:AI404"/>
    <mergeCell ref="AO404:AP404"/>
    <mergeCell ref="B405:B406"/>
    <mergeCell ref="D405:E405"/>
    <mergeCell ref="I405:I406"/>
    <mergeCell ref="K405:L405"/>
    <mergeCell ref="Q405:Q406"/>
    <mergeCell ref="S405:T405"/>
    <mergeCell ref="X405:X406"/>
    <mergeCell ref="Z405:AA405"/>
    <mergeCell ref="AF405:AF406"/>
    <mergeCell ref="AH405:AI405"/>
    <mergeCell ref="AM405:AM406"/>
    <mergeCell ref="AO405:AP405"/>
    <mergeCell ref="D406:E406"/>
    <mergeCell ref="K406:L406"/>
    <mergeCell ref="S406:T406"/>
    <mergeCell ref="Z406:AA406"/>
    <mergeCell ref="AH406:AI406"/>
    <mergeCell ref="AO406:AP406"/>
    <mergeCell ref="B407:B408"/>
    <mergeCell ref="D407:E407"/>
    <mergeCell ref="I407:I408"/>
    <mergeCell ref="K407:L407"/>
    <mergeCell ref="Q407:Q408"/>
    <mergeCell ref="S407:T407"/>
    <mergeCell ref="X407:X408"/>
    <mergeCell ref="Z407:AA407"/>
    <mergeCell ref="AF407:AF408"/>
    <mergeCell ref="AH407:AI407"/>
    <mergeCell ref="AM407:AM408"/>
    <mergeCell ref="AO407:AP407"/>
    <mergeCell ref="D408:E408"/>
    <mergeCell ref="K408:L408"/>
    <mergeCell ref="S408:T408"/>
    <mergeCell ref="Z408:AA408"/>
    <mergeCell ref="AH408:AI408"/>
    <mergeCell ref="AO408:AP408"/>
    <mergeCell ref="B409:B410"/>
    <mergeCell ref="D409:E409"/>
    <mergeCell ref="I409:I410"/>
    <mergeCell ref="K409:L409"/>
    <mergeCell ref="Q409:Q410"/>
    <mergeCell ref="S409:T409"/>
    <mergeCell ref="X409:X410"/>
    <mergeCell ref="Z409:AA409"/>
    <mergeCell ref="AF409:AF410"/>
    <mergeCell ref="AH409:AI409"/>
    <mergeCell ref="AM409:AM410"/>
    <mergeCell ref="AO409:AP409"/>
    <mergeCell ref="D410:E410"/>
    <mergeCell ref="K410:L410"/>
    <mergeCell ref="S410:T410"/>
    <mergeCell ref="Z410:AA410"/>
    <mergeCell ref="AH410:AI410"/>
    <mergeCell ref="AO410:AP410"/>
    <mergeCell ref="B411:B412"/>
    <mergeCell ref="D411:E411"/>
    <mergeCell ref="I411:I412"/>
    <mergeCell ref="K411:L411"/>
    <mergeCell ref="Q411:Q412"/>
    <mergeCell ref="S411:T411"/>
    <mergeCell ref="X411:X412"/>
    <mergeCell ref="Z411:AA411"/>
    <mergeCell ref="AF411:AF412"/>
    <mergeCell ref="AH411:AI411"/>
    <mergeCell ref="AM411:AM412"/>
    <mergeCell ref="AO411:AP411"/>
    <mergeCell ref="D412:E412"/>
    <mergeCell ref="K412:L412"/>
    <mergeCell ref="S412:T412"/>
    <mergeCell ref="Z412:AA412"/>
    <mergeCell ref="AH412:AI412"/>
    <mergeCell ref="AO412:AP412"/>
    <mergeCell ref="B413:C413"/>
    <mergeCell ref="D413:E413"/>
    <mergeCell ref="F413:H413"/>
    <mergeCell ref="I413:J413"/>
    <mergeCell ref="K413:L413"/>
    <mergeCell ref="M413:O413"/>
    <mergeCell ref="Q413:R413"/>
    <mergeCell ref="S413:T413"/>
    <mergeCell ref="U413:W413"/>
    <mergeCell ref="X413:Y413"/>
    <mergeCell ref="Z413:AA413"/>
    <mergeCell ref="AB413:AD413"/>
    <mergeCell ref="AF413:AG413"/>
    <mergeCell ref="AH413:AI413"/>
    <mergeCell ref="AJ413:AL413"/>
    <mergeCell ref="AM413:AN413"/>
    <mergeCell ref="AO413:AP413"/>
    <mergeCell ref="AQ413:AS413"/>
    <mergeCell ref="F415:G415"/>
    <mergeCell ref="I415:J415"/>
    <mergeCell ref="L415:P416"/>
    <mergeCell ref="Q415:AN416"/>
    <mergeCell ref="AO415:AS416"/>
    <mergeCell ref="B416:E416"/>
    <mergeCell ref="F416:G416"/>
    <mergeCell ref="I416:J416"/>
    <mergeCell ref="B417:E417"/>
    <mergeCell ref="F417:G417"/>
    <mergeCell ref="I417:J417"/>
    <mergeCell ref="L417:V417"/>
    <mergeCell ref="W417:AG417"/>
    <mergeCell ref="AI417:AS417"/>
    <mergeCell ref="B418:E418"/>
    <mergeCell ref="F418:G418"/>
    <mergeCell ref="I418:J418"/>
    <mergeCell ref="L418:V419"/>
    <mergeCell ref="W418:AG419"/>
    <mergeCell ref="AI418:AS419"/>
    <mergeCell ref="A419:E419"/>
    <mergeCell ref="F419:G419"/>
    <mergeCell ref="I419:J419"/>
    <mergeCell ref="AL422:AM422"/>
    <mergeCell ref="AN422:AS422"/>
    <mergeCell ref="AN424:AQ425"/>
    <mergeCell ref="AR424:AS425"/>
    <mergeCell ref="A425:E425"/>
    <mergeCell ref="F425:G425"/>
    <mergeCell ref="H425:V425"/>
    <mergeCell ref="W425:X425"/>
    <mergeCell ref="Y425:AM425"/>
    <mergeCell ref="B427:O427"/>
    <mergeCell ref="Q427:AD427"/>
    <mergeCell ref="AF427:AS427"/>
    <mergeCell ref="B428:H428"/>
    <mergeCell ref="I428:O428"/>
    <mergeCell ref="Q428:W428"/>
    <mergeCell ref="X428:AD428"/>
    <mergeCell ref="AF428:AL428"/>
    <mergeCell ref="AM428:AS428"/>
    <mergeCell ref="B429:H429"/>
    <mergeCell ref="I429:O429"/>
    <mergeCell ref="Q429:W429"/>
    <mergeCell ref="X429:AD429"/>
    <mergeCell ref="AF429:AL429"/>
    <mergeCell ref="AM429:AS429"/>
    <mergeCell ref="A430:A441"/>
    <mergeCell ref="B430:B431"/>
    <mergeCell ref="D430:E430"/>
    <mergeCell ref="I430:I431"/>
    <mergeCell ref="K430:L430"/>
    <mergeCell ref="Q430:Q431"/>
    <mergeCell ref="S430:T430"/>
    <mergeCell ref="X430:X431"/>
    <mergeCell ref="Z430:AA430"/>
    <mergeCell ref="AF430:AF431"/>
    <mergeCell ref="AH430:AI430"/>
    <mergeCell ref="AM430:AM431"/>
    <mergeCell ref="AO430:AP430"/>
    <mergeCell ref="D431:E431"/>
    <mergeCell ref="K431:L431"/>
    <mergeCell ref="S431:T431"/>
    <mergeCell ref="Z431:AA431"/>
    <mergeCell ref="AH431:AI431"/>
    <mergeCell ref="AO431:AP431"/>
    <mergeCell ref="B432:B433"/>
    <mergeCell ref="D432:E432"/>
    <mergeCell ref="I432:I433"/>
    <mergeCell ref="K432:L432"/>
    <mergeCell ref="Q432:Q433"/>
    <mergeCell ref="S432:T432"/>
    <mergeCell ref="X432:X433"/>
    <mergeCell ref="Z432:AA432"/>
    <mergeCell ref="AF432:AF433"/>
    <mergeCell ref="AH432:AI432"/>
    <mergeCell ref="AM432:AM433"/>
    <mergeCell ref="AO432:AP432"/>
    <mergeCell ref="D433:E433"/>
    <mergeCell ref="K433:L433"/>
    <mergeCell ref="S433:T433"/>
    <mergeCell ref="Z433:AA433"/>
    <mergeCell ref="AH433:AI433"/>
    <mergeCell ref="AO433:AP433"/>
    <mergeCell ref="B434:B435"/>
    <mergeCell ref="D434:E434"/>
    <mergeCell ref="I434:I435"/>
    <mergeCell ref="K434:L434"/>
    <mergeCell ref="Q434:Q435"/>
    <mergeCell ref="S434:T434"/>
    <mergeCell ref="X434:X435"/>
    <mergeCell ref="Z434:AA434"/>
    <mergeCell ref="AF434:AF435"/>
    <mergeCell ref="AH434:AI434"/>
    <mergeCell ref="AM434:AM435"/>
    <mergeCell ref="AO434:AP434"/>
    <mergeCell ref="D435:E435"/>
    <mergeCell ref="K435:L435"/>
    <mergeCell ref="S435:T435"/>
    <mergeCell ref="Z435:AA435"/>
    <mergeCell ref="AH435:AI435"/>
    <mergeCell ref="AO435:AP435"/>
    <mergeCell ref="B436:B437"/>
    <mergeCell ref="D436:E436"/>
    <mergeCell ref="I436:I437"/>
    <mergeCell ref="K436:L436"/>
    <mergeCell ref="Q436:Q437"/>
    <mergeCell ref="S436:T436"/>
    <mergeCell ref="X436:X437"/>
    <mergeCell ref="Z436:AA436"/>
    <mergeCell ref="AF436:AF437"/>
    <mergeCell ref="AH436:AI436"/>
    <mergeCell ref="AM436:AM437"/>
    <mergeCell ref="AO436:AP436"/>
    <mergeCell ref="D437:E437"/>
    <mergeCell ref="K437:L437"/>
    <mergeCell ref="S437:T437"/>
    <mergeCell ref="Z437:AA437"/>
    <mergeCell ref="AH437:AI437"/>
    <mergeCell ref="AO437:AP437"/>
    <mergeCell ref="B438:B439"/>
    <mergeCell ref="D438:E438"/>
    <mergeCell ref="I438:I439"/>
    <mergeCell ref="K438:L438"/>
    <mergeCell ref="Q438:Q439"/>
    <mergeCell ref="S438:T438"/>
    <mergeCell ref="X438:X439"/>
    <mergeCell ref="Z438:AA438"/>
    <mergeCell ref="AF438:AF439"/>
    <mergeCell ref="AH438:AI438"/>
    <mergeCell ref="AM438:AM439"/>
    <mergeCell ref="AO438:AP438"/>
    <mergeCell ref="D439:E439"/>
    <mergeCell ref="K439:L439"/>
    <mergeCell ref="S439:T439"/>
    <mergeCell ref="Z439:AA439"/>
    <mergeCell ref="AH439:AI439"/>
    <mergeCell ref="AO439:AP439"/>
    <mergeCell ref="B440:B441"/>
    <mergeCell ref="D440:E440"/>
    <mergeCell ref="I440:I441"/>
    <mergeCell ref="K440:L440"/>
    <mergeCell ref="Q440:Q441"/>
    <mergeCell ref="S440:T440"/>
    <mergeCell ref="X440:X441"/>
    <mergeCell ref="Z440:AA440"/>
    <mergeCell ref="AF440:AF441"/>
    <mergeCell ref="AH440:AI440"/>
    <mergeCell ref="AM440:AM441"/>
    <mergeCell ref="AO440:AP440"/>
    <mergeCell ref="D441:E441"/>
    <mergeCell ref="K441:L441"/>
    <mergeCell ref="S441:T441"/>
    <mergeCell ref="Z441:AA441"/>
    <mergeCell ref="AH441:AI441"/>
    <mergeCell ref="AO441:AP441"/>
    <mergeCell ref="B442:C442"/>
    <mergeCell ref="D442:E442"/>
    <mergeCell ref="F442:H442"/>
    <mergeCell ref="I442:J442"/>
    <mergeCell ref="K442:L442"/>
    <mergeCell ref="M442:O442"/>
    <mergeCell ref="Q442:R442"/>
    <mergeCell ref="S442:T442"/>
    <mergeCell ref="U442:W442"/>
    <mergeCell ref="X442:Y442"/>
    <mergeCell ref="Z442:AA442"/>
    <mergeCell ref="AB442:AD442"/>
    <mergeCell ref="AF442:AG442"/>
    <mergeCell ref="AH442:AI442"/>
    <mergeCell ref="AJ442:AL442"/>
    <mergeCell ref="AM442:AN442"/>
    <mergeCell ref="AO442:AP442"/>
    <mergeCell ref="AQ442:AS442"/>
    <mergeCell ref="F444:G444"/>
    <mergeCell ref="I444:J444"/>
    <mergeCell ref="L444:P445"/>
    <mergeCell ref="Q444:AN445"/>
    <mergeCell ref="AO444:AS445"/>
    <mergeCell ref="B445:E445"/>
    <mergeCell ref="F445:G445"/>
    <mergeCell ref="I445:J445"/>
    <mergeCell ref="B446:E446"/>
    <mergeCell ref="F446:G446"/>
    <mergeCell ref="I446:J446"/>
    <mergeCell ref="L446:V446"/>
    <mergeCell ref="W446:AG446"/>
    <mergeCell ref="AI446:AS446"/>
    <mergeCell ref="B447:E447"/>
    <mergeCell ref="F447:G447"/>
    <mergeCell ref="I447:J447"/>
    <mergeCell ref="L447:V448"/>
    <mergeCell ref="W447:AG448"/>
    <mergeCell ref="AI447:AS448"/>
    <mergeCell ref="A448:E448"/>
    <mergeCell ref="F448:G448"/>
    <mergeCell ref="I448:J448"/>
    <mergeCell ref="AL449:AM449"/>
    <mergeCell ref="AN449:AS449"/>
    <mergeCell ref="AN451:AQ452"/>
    <mergeCell ref="AR451:AS452"/>
    <mergeCell ref="A452:E452"/>
    <mergeCell ref="F452:G452"/>
    <mergeCell ref="H452:V452"/>
    <mergeCell ref="W452:X452"/>
    <mergeCell ref="Y452:AM452"/>
    <mergeCell ref="B454:O454"/>
    <mergeCell ref="Q454:AD454"/>
    <mergeCell ref="AF454:AS454"/>
    <mergeCell ref="B455:H455"/>
    <mergeCell ref="I455:O455"/>
    <mergeCell ref="Q455:W455"/>
    <mergeCell ref="X455:AD455"/>
    <mergeCell ref="AF455:AL455"/>
    <mergeCell ref="AM455:AS455"/>
    <mergeCell ref="B456:H456"/>
    <mergeCell ref="I456:O456"/>
    <mergeCell ref="Q456:W456"/>
    <mergeCell ref="X456:AD456"/>
    <mergeCell ref="AF456:AL456"/>
    <mergeCell ref="AM456:AS456"/>
    <mergeCell ref="A457:A468"/>
    <mergeCell ref="B457:B458"/>
    <mergeCell ref="D457:E457"/>
    <mergeCell ref="I457:I458"/>
    <mergeCell ref="K457:L457"/>
    <mergeCell ref="Q457:Q458"/>
    <mergeCell ref="S457:T457"/>
    <mergeCell ref="X457:X458"/>
    <mergeCell ref="Z457:AA457"/>
    <mergeCell ref="AF457:AF458"/>
    <mergeCell ref="AH457:AI457"/>
    <mergeCell ref="AM457:AM458"/>
    <mergeCell ref="AO457:AP457"/>
    <mergeCell ref="D458:E458"/>
    <mergeCell ref="K458:L458"/>
    <mergeCell ref="S458:T458"/>
    <mergeCell ref="Z458:AA458"/>
    <mergeCell ref="AH458:AI458"/>
    <mergeCell ref="AO458:AP458"/>
    <mergeCell ref="B459:B460"/>
    <mergeCell ref="D459:E459"/>
    <mergeCell ref="I459:I460"/>
    <mergeCell ref="K459:L459"/>
    <mergeCell ref="Q459:Q460"/>
    <mergeCell ref="S459:T459"/>
    <mergeCell ref="X459:X460"/>
    <mergeCell ref="Z459:AA459"/>
    <mergeCell ref="AF459:AF460"/>
    <mergeCell ref="AH459:AI459"/>
    <mergeCell ref="AM459:AM460"/>
    <mergeCell ref="AO459:AP459"/>
    <mergeCell ref="D460:E460"/>
    <mergeCell ref="K460:L460"/>
    <mergeCell ref="S460:T460"/>
    <mergeCell ref="Z460:AA460"/>
    <mergeCell ref="AH460:AI460"/>
    <mergeCell ref="AO460:AP460"/>
    <mergeCell ref="B461:B462"/>
    <mergeCell ref="D461:E461"/>
    <mergeCell ref="I461:I462"/>
    <mergeCell ref="K461:L461"/>
    <mergeCell ref="Q461:Q462"/>
    <mergeCell ref="S461:T461"/>
    <mergeCell ref="X461:X462"/>
    <mergeCell ref="Z461:AA461"/>
    <mergeCell ref="AF461:AF462"/>
    <mergeCell ref="AH461:AI461"/>
    <mergeCell ref="AM461:AM462"/>
    <mergeCell ref="AO461:AP461"/>
    <mergeCell ref="D462:E462"/>
    <mergeCell ref="K462:L462"/>
    <mergeCell ref="S462:T462"/>
    <mergeCell ref="Z462:AA462"/>
    <mergeCell ref="AH462:AI462"/>
    <mergeCell ref="AO462:AP462"/>
    <mergeCell ref="B463:B464"/>
    <mergeCell ref="D463:E463"/>
    <mergeCell ref="I463:I464"/>
    <mergeCell ref="K463:L463"/>
    <mergeCell ref="Q463:Q464"/>
    <mergeCell ref="S463:T463"/>
    <mergeCell ref="X463:X464"/>
    <mergeCell ref="Z463:AA463"/>
    <mergeCell ref="AF463:AF464"/>
    <mergeCell ref="AH463:AI463"/>
    <mergeCell ref="AM463:AM464"/>
    <mergeCell ref="AO463:AP463"/>
    <mergeCell ref="D464:E464"/>
    <mergeCell ref="K464:L464"/>
    <mergeCell ref="S464:T464"/>
    <mergeCell ref="Z464:AA464"/>
    <mergeCell ref="AH464:AI464"/>
    <mergeCell ref="AO464:AP464"/>
    <mergeCell ref="B465:B466"/>
    <mergeCell ref="D465:E465"/>
    <mergeCell ref="I465:I466"/>
    <mergeCell ref="K465:L465"/>
    <mergeCell ref="Q465:Q466"/>
    <mergeCell ref="S465:T465"/>
    <mergeCell ref="X465:X466"/>
    <mergeCell ref="Z465:AA465"/>
    <mergeCell ref="AF465:AF466"/>
    <mergeCell ref="AH465:AI465"/>
    <mergeCell ref="AM465:AM466"/>
    <mergeCell ref="AO465:AP465"/>
    <mergeCell ref="D466:E466"/>
    <mergeCell ref="K466:L466"/>
    <mergeCell ref="S466:T466"/>
    <mergeCell ref="Z466:AA466"/>
    <mergeCell ref="AH466:AI466"/>
    <mergeCell ref="AO466:AP466"/>
    <mergeCell ref="B467:B468"/>
    <mergeCell ref="D467:E467"/>
    <mergeCell ref="I467:I468"/>
    <mergeCell ref="K467:L467"/>
    <mergeCell ref="Q467:Q468"/>
    <mergeCell ref="S467:T467"/>
    <mergeCell ref="X467:X468"/>
    <mergeCell ref="Z467:AA467"/>
    <mergeCell ref="AF467:AF468"/>
    <mergeCell ref="AH467:AI467"/>
    <mergeCell ref="AM467:AM468"/>
    <mergeCell ref="AO467:AP467"/>
    <mergeCell ref="D468:E468"/>
    <mergeCell ref="K468:L468"/>
    <mergeCell ref="S468:T468"/>
    <mergeCell ref="Z468:AA468"/>
    <mergeCell ref="AH468:AI468"/>
    <mergeCell ref="AO468:AP468"/>
    <mergeCell ref="B469:C469"/>
    <mergeCell ref="D469:E469"/>
    <mergeCell ref="F469:H469"/>
    <mergeCell ref="I469:J469"/>
    <mergeCell ref="K469:L469"/>
    <mergeCell ref="M469:O469"/>
    <mergeCell ref="Q469:R469"/>
    <mergeCell ref="S469:T469"/>
    <mergeCell ref="U469:W469"/>
    <mergeCell ref="X469:Y469"/>
    <mergeCell ref="Z469:AA469"/>
    <mergeCell ref="AB469:AD469"/>
    <mergeCell ref="AF469:AG469"/>
    <mergeCell ref="AH469:AI469"/>
    <mergeCell ref="AJ469:AL469"/>
    <mergeCell ref="AM469:AN469"/>
    <mergeCell ref="AO469:AP469"/>
    <mergeCell ref="AQ469:AS469"/>
    <mergeCell ref="F471:G471"/>
    <mergeCell ref="I471:J471"/>
    <mergeCell ref="L471:P472"/>
    <mergeCell ref="Q471:AN472"/>
    <mergeCell ref="AO471:AS472"/>
    <mergeCell ref="B472:E472"/>
    <mergeCell ref="F472:G472"/>
    <mergeCell ref="I472:J472"/>
    <mergeCell ref="B473:E473"/>
    <mergeCell ref="F473:G473"/>
    <mergeCell ref="I473:J473"/>
    <mergeCell ref="L473:V473"/>
    <mergeCell ref="W473:AG473"/>
    <mergeCell ref="AI473:AS473"/>
    <mergeCell ref="B474:E474"/>
    <mergeCell ref="F474:G474"/>
    <mergeCell ref="I474:J474"/>
    <mergeCell ref="L474:V475"/>
    <mergeCell ref="W474:AG475"/>
    <mergeCell ref="AI474:AS475"/>
    <mergeCell ref="A475:E475"/>
    <mergeCell ref="F475:G475"/>
    <mergeCell ref="I475:J475"/>
    <mergeCell ref="AL478:AM478"/>
    <mergeCell ref="AN478:AS478"/>
    <mergeCell ref="AN480:AQ481"/>
    <mergeCell ref="AR480:AS481"/>
    <mergeCell ref="A481:E481"/>
    <mergeCell ref="F481:G481"/>
    <mergeCell ref="H481:V481"/>
    <mergeCell ref="W481:X481"/>
    <mergeCell ref="Y481:AM481"/>
    <mergeCell ref="B483:O483"/>
    <mergeCell ref="Q483:AD483"/>
    <mergeCell ref="AF483:AS483"/>
    <mergeCell ref="B484:H484"/>
    <mergeCell ref="I484:O484"/>
    <mergeCell ref="Q484:W484"/>
    <mergeCell ref="X484:AD484"/>
    <mergeCell ref="AF484:AL484"/>
    <mergeCell ref="AM484:AS484"/>
    <mergeCell ref="B485:H485"/>
    <mergeCell ref="I485:O485"/>
    <mergeCell ref="Q485:W485"/>
    <mergeCell ref="X485:AD485"/>
    <mergeCell ref="AF485:AL485"/>
    <mergeCell ref="AM485:AS485"/>
    <mergeCell ref="A486:A497"/>
    <mergeCell ref="B486:B487"/>
    <mergeCell ref="D486:E486"/>
    <mergeCell ref="I486:I487"/>
    <mergeCell ref="K486:L486"/>
    <mergeCell ref="Q486:Q487"/>
    <mergeCell ref="S486:T486"/>
    <mergeCell ref="X486:X487"/>
    <mergeCell ref="Z486:AA486"/>
    <mergeCell ref="AF486:AF487"/>
    <mergeCell ref="AH486:AI486"/>
    <mergeCell ref="AM486:AM487"/>
    <mergeCell ref="AO486:AP486"/>
    <mergeCell ref="D487:E487"/>
    <mergeCell ref="K487:L487"/>
    <mergeCell ref="S487:T487"/>
    <mergeCell ref="Z487:AA487"/>
    <mergeCell ref="AH487:AI487"/>
    <mergeCell ref="AO487:AP487"/>
    <mergeCell ref="B488:B489"/>
    <mergeCell ref="D488:E488"/>
    <mergeCell ref="I488:I489"/>
    <mergeCell ref="K488:L488"/>
    <mergeCell ref="Q488:Q489"/>
    <mergeCell ref="S488:T488"/>
    <mergeCell ref="X488:X489"/>
    <mergeCell ref="Z488:AA488"/>
    <mergeCell ref="AF488:AF489"/>
    <mergeCell ref="AH488:AI488"/>
    <mergeCell ref="AM488:AM489"/>
    <mergeCell ref="AO488:AP488"/>
    <mergeCell ref="D489:E489"/>
    <mergeCell ref="K489:L489"/>
    <mergeCell ref="S489:T489"/>
    <mergeCell ref="Z489:AA489"/>
    <mergeCell ref="AH489:AI489"/>
    <mergeCell ref="AO489:AP489"/>
    <mergeCell ref="B490:B491"/>
    <mergeCell ref="D490:E490"/>
    <mergeCell ref="I490:I491"/>
    <mergeCell ref="K490:L490"/>
    <mergeCell ref="Q490:Q491"/>
    <mergeCell ref="S490:T490"/>
    <mergeCell ref="X490:X491"/>
    <mergeCell ref="Z490:AA490"/>
    <mergeCell ref="AF490:AF491"/>
    <mergeCell ref="AH490:AI490"/>
    <mergeCell ref="AM490:AM491"/>
    <mergeCell ref="AO490:AP490"/>
    <mergeCell ref="D491:E491"/>
    <mergeCell ref="K491:L491"/>
    <mergeCell ref="S491:T491"/>
    <mergeCell ref="Z491:AA491"/>
    <mergeCell ref="AH491:AI491"/>
    <mergeCell ref="AO491:AP491"/>
    <mergeCell ref="B492:B493"/>
    <mergeCell ref="D492:E492"/>
    <mergeCell ref="I492:I493"/>
    <mergeCell ref="K492:L492"/>
    <mergeCell ref="Q492:Q493"/>
    <mergeCell ref="S492:T492"/>
    <mergeCell ref="X492:X493"/>
    <mergeCell ref="Z492:AA492"/>
    <mergeCell ref="AF492:AF493"/>
    <mergeCell ref="AH492:AI492"/>
    <mergeCell ref="AM492:AM493"/>
    <mergeCell ref="AO492:AP492"/>
    <mergeCell ref="D493:E493"/>
    <mergeCell ref="K493:L493"/>
    <mergeCell ref="S493:T493"/>
    <mergeCell ref="Z493:AA493"/>
    <mergeCell ref="AH493:AI493"/>
    <mergeCell ref="AO493:AP493"/>
    <mergeCell ref="B494:B495"/>
    <mergeCell ref="D494:E494"/>
    <mergeCell ref="I494:I495"/>
    <mergeCell ref="K494:L494"/>
    <mergeCell ref="Q494:Q495"/>
    <mergeCell ref="S494:T494"/>
    <mergeCell ref="X494:X495"/>
    <mergeCell ref="Z494:AA494"/>
    <mergeCell ref="AF494:AF495"/>
    <mergeCell ref="AH494:AI494"/>
    <mergeCell ref="AM494:AM495"/>
    <mergeCell ref="AO494:AP494"/>
    <mergeCell ref="D495:E495"/>
    <mergeCell ref="K495:L495"/>
    <mergeCell ref="S495:T495"/>
    <mergeCell ref="Z495:AA495"/>
    <mergeCell ref="AH495:AI495"/>
    <mergeCell ref="AO495:AP495"/>
    <mergeCell ref="B496:B497"/>
    <mergeCell ref="D496:E496"/>
    <mergeCell ref="I496:I497"/>
    <mergeCell ref="K496:L496"/>
    <mergeCell ref="Q496:Q497"/>
    <mergeCell ref="S496:T496"/>
    <mergeCell ref="X496:X497"/>
    <mergeCell ref="Z496:AA496"/>
    <mergeCell ref="AF496:AF497"/>
    <mergeCell ref="AH496:AI496"/>
    <mergeCell ref="AM496:AM497"/>
    <mergeCell ref="AO496:AP496"/>
    <mergeCell ref="D497:E497"/>
    <mergeCell ref="K497:L497"/>
    <mergeCell ref="S497:T497"/>
    <mergeCell ref="Z497:AA497"/>
    <mergeCell ref="AH497:AI497"/>
    <mergeCell ref="AO497:AP497"/>
    <mergeCell ref="B498:C498"/>
    <mergeCell ref="D498:E498"/>
    <mergeCell ref="F498:H498"/>
    <mergeCell ref="I498:J498"/>
    <mergeCell ref="K498:L498"/>
    <mergeCell ref="M498:O498"/>
    <mergeCell ref="Q498:R498"/>
    <mergeCell ref="S498:T498"/>
    <mergeCell ref="U498:W498"/>
    <mergeCell ref="X498:Y498"/>
    <mergeCell ref="Z498:AA498"/>
    <mergeCell ref="AB498:AD498"/>
    <mergeCell ref="AF498:AG498"/>
    <mergeCell ref="AH498:AI498"/>
    <mergeCell ref="AJ498:AL498"/>
    <mergeCell ref="AM498:AN498"/>
    <mergeCell ref="AO498:AP498"/>
    <mergeCell ref="AQ498:AS498"/>
    <mergeCell ref="F500:G500"/>
    <mergeCell ref="I500:J500"/>
    <mergeCell ref="L500:P501"/>
    <mergeCell ref="Q500:AN501"/>
    <mergeCell ref="AO500:AS501"/>
    <mergeCell ref="B501:E501"/>
    <mergeCell ref="F501:G501"/>
    <mergeCell ref="I501:J501"/>
    <mergeCell ref="B502:E502"/>
    <mergeCell ref="F502:G502"/>
    <mergeCell ref="I502:J502"/>
    <mergeCell ref="L502:V502"/>
    <mergeCell ref="W502:AG502"/>
    <mergeCell ref="AI502:AS502"/>
    <mergeCell ref="B503:E503"/>
    <mergeCell ref="F503:G503"/>
    <mergeCell ref="I503:J503"/>
    <mergeCell ref="L503:V504"/>
    <mergeCell ref="W503:AG504"/>
    <mergeCell ref="AI503:AS504"/>
    <mergeCell ref="A504:E504"/>
    <mergeCell ref="F504:G504"/>
    <mergeCell ref="I504:J504"/>
    <mergeCell ref="AL505:AM505"/>
    <mergeCell ref="AN505:AS505"/>
    <mergeCell ref="AN507:AQ508"/>
    <mergeCell ref="AR507:AS508"/>
    <mergeCell ref="A508:E508"/>
    <mergeCell ref="F508:G508"/>
    <mergeCell ref="H508:V508"/>
    <mergeCell ref="W508:X508"/>
    <mergeCell ref="Y508:AM508"/>
    <mergeCell ref="B510:O510"/>
    <mergeCell ref="Q510:AD510"/>
    <mergeCell ref="AF510:AS510"/>
    <mergeCell ref="B511:H511"/>
    <mergeCell ref="I511:O511"/>
    <mergeCell ref="Q511:W511"/>
    <mergeCell ref="X511:AD511"/>
    <mergeCell ref="AF511:AL511"/>
    <mergeCell ref="AM511:AS511"/>
    <mergeCell ref="B512:H512"/>
    <mergeCell ref="I512:O512"/>
    <mergeCell ref="Q512:W512"/>
    <mergeCell ref="X512:AD512"/>
    <mergeCell ref="AF512:AL512"/>
    <mergeCell ref="AM512:AS512"/>
    <mergeCell ref="A513:A524"/>
    <mergeCell ref="B513:B514"/>
    <mergeCell ref="D513:E513"/>
    <mergeCell ref="I513:I514"/>
    <mergeCell ref="K513:L513"/>
    <mergeCell ref="Q513:Q514"/>
    <mergeCell ref="S513:T513"/>
    <mergeCell ref="X513:X514"/>
    <mergeCell ref="Z513:AA513"/>
    <mergeCell ref="AF513:AF514"/>
    <mergeCell ref="AH513:AI513"/>
    <mergeCell ref="AM513:AM514"/>
    <mergeCell ref="AO513:AP513"/>
    <mergeCell ref="D514:E514"/>
    <mergeCell ref="K514:L514"/>
    <mergeCell ref="S514:T514"/>
    <mergeCell ref="Z514:AA514"/>
    <mergeCell ref="AH514:AI514"/>
    <mergeCell ref="AO514:AP514"/>
    <mergeCell ref="B515:B516"/>
    <mergeCell ref="D515:E515"/>
    <mergeCell ref="I515:I516"/>
    <mergeCell ref="K515:L515"/>
    <mergeCell ref="Q515:Q516"/>
    <mergeCell ref="S515:T515"/>
    <mergeCell ref="X515:X516"/>
    <mergeCell ref="Z515:AA515"/>
    <mergeCell ref="AF515:AF516"/>
    <mergeCell ref="AH515:AI515"/>
    <mergeCell ref="AM515:AM516"/>
    <mergeCell ref="AO515:AP515"/>
    <mergeCell ref="D516:E516"/>
    <mergeCell ref="K516:L516"/>
    <mergeCell ref="S516:T516"/>
    <mergeCell ref="Z516:AA516"/>
    <mergeCell ref="AH516:AI516"/>
    <mergeCell ref="AO516:AP516"/>
    <mergeCell ref="B517:B518"/>
    <mergeCell ref="D517:E517"/>
    <mergeCell ref="I517:I518"/>
    <mergeCell ref="K517:L517"/>
    <mergeCell ref="Q517:Q518"/>
    <mergeCell ref="S517:T517"/>
    <mergeCell ref="X517:X518"/>
    <mergeCell ref="Z517:AA517"/>
    <mergeCell ref="AF517:AF518"/>
    <mergeCell ref="AH517:AI517"/>
    <mergeCell ref="AM517:AM518"/>
    <mergeCell ref="AO517:AP517"/>
    <mergeCell ref="D518:E518"/>
    <mergeCell ref="K518:L518"/>
    <mergeCell ref="S518:T518"/>
    <mergeCell ref="Z518:AA518"/>
    <mergeCell ref="AH518:AI518"/>
    <mergeCell ref="AO518:AP518"/>
    <mergeCell ref="B519:B520"/>
    <mergeCell ref="D519:E519"/>
    <mergeCell ref="I519:I520"/>
    <mergeCell ref="K519:L519"/>
    <mergeCell ref="Q519:Q520"/>
    <mergeCell ref="S519:T519"/>
    <mergeCell ref="X519:X520"/>
    <mergeCell ref="Z519:AA519"/>
    <mergeCell ref="AF519:AF520"/>
    <mergeCell ref="AH519:AI519"/>
    <mergeCell ref="AM519:AM520"/>
    <mergeCell ref="AO519:AP519"/>
    <mergeCell ref="D520:E520"/>
    <mergeCell ref="K520:L520"/>
    <mergeCell ref="S520:T520"/>
    <mergeCell ref="Z520:AA520"/>
    <mergeCell ref="AH520:AI520"/>
    <mergeCell ref="AO520:AP520"/>
    <mergeCell ref="B521:B522"/>
    <mergeCell ref="D521:E521"/>
    <mergeCell ref="I521:I522"/>
    <mergeCell ref="K521:L521"/>
    <mergeCell ref="Q521:Q522"/>
    <mergeCell ref="S521:T521"/>
    <mergeCell ref="X521:X522"/>
    <mergeCell ref="Z521:AA521"/>
    <mergeCell ref="AF521:AF522"/>
    <mergeCell ref="AH521:AI521"/>
    <mergeCell ref="AM521:AM522"/>
    <mergeCell ref="AO521:AP521"/>
    <mergeCell ref="D522:E522"/>
    <mergeCell ref="K522:L522"/>
    <mergeCell ref="S522:T522"/>
    <mergeCell ref="Z522:AA522"/>
    <mergeCell ref="AH522:AI522"/>
    <mergeCell ref="AO522:AP522"/>
    <mergeCell ref="B523:B524"/>
    <mergeCell ref="D523:E523"/>
    <mergeCell ref="I523:I524"/>
    <mergeCell ref="K523:L523"/>
    <mergeCell ref="Q523:Q524"/>
    <mergeCell ref="S523:T523"/>
    <mergeCell ref="X523:X524"/>
    <mergeCell ref="Z523:AA523"/>
    <mergeCell ref="AF523:AF524"/>
    <mergeCell ref="AH523:AI523"/>
    <mergeCell ref="AM523:AM524"/>
    <mergeCell ref="AO523:AP523"/>
    <mergeCell ref="D524:E524"/>
    <mergeCell ref="K524:L524"/>
    <mergeCell ref="S524:T524"/>
    <mergeCell ref="Z524:AA524"/>
    <mergeCell ref="AH524:AI524"/>
    <mergeCell ref="AO524:AP524"/>
    <mergeCell ref="B525:C525"/>
    <mergeCell ref="D525:E525"/>
    <mergeCell ref="F525:H525"/>
    <mergeCell ref="I525:J525"/>
    <mergeCell ref="K525:L525"/>
    <mergeCell ref="M525:O525"/>
    <mergeCell ref="Q525:R525"/>
    <mergeCell ref="S525:T525"/>
    <mergeCell ref="U525:W525"/>
    <mergeCell ref="X525:Y525"/>
    <mergeCell ref="Z525:AA525"/>
    <mergeCell ref="AB525:AD525"/>
    <mergeCell ref="AF525:AG525"/>
    <mergeCell ref="AH525:AI525"/>
    <mergeCell ref="AJ525:AL525"/>
    <mergeCell ref="AM525:AN525"/>
    <mergeCell ref="AO525:AP525"/>
    <mergeCell ref="AQ525:AS525"/>
    <mergeCell ref="F527:G527"/>
    <mergeCell ref="I527:J527"/>
    <mergeCell ref="L527:P528"/>
    <mergeCell ref="Q527:AN528"/>
    <mergeCell ref="AO527:AS528"/>
    <mergeCell ref="B528:E528"/>
    <mergeCell ref="F528:G528"/>
    <mergeCell ref="I528:J528"/>
    <mergeCell ref="B529:E529"/>
    <mergeCell ref="F529:G529"/>
    <mergeCell ref="I529:J529"/>
    <mergeCell ref="L529:V529"/>
    <mergeCell ref="W529:AG529"/>
    <mergeCell ref="AI529:AS529"/>
    <mergeCell ref="B530:E530"/>
    <mergeCell ref="F530:G530"/>
    <mergeCell ref="I530:J530"/>
    <mergeCell ref="L530:V531"/>
    <mergeCell ref="W530:AG531"/>
    <mergeCell ref="AI530:AS531"/>
    <mergeCell ref="A531:E531"/>
    <mergeCell ref="F531:G531"/>
    <mergeCell ref="I531:J531"/>
    <mergeCell ref="AL534:AM534"/>
    <mergeCell ref="AN534:AS534"/>
    <mergeCell ref="AN536:AQ537"/>
    <mergeCell ref="AR536:AS537"/>
    <mergeCell ref="A537:E537"/>
    <mergeCell ref="F537:G537"/>
    <mergeCell ref="H537:V537"/>
    <mergeCell ref="W537:X537"/>
    <mergeCell ref="Y537:AM537"/>
    <mergeCell ref="B539:O539"/>
    <mergeCell ref="Q539:AD539"/>
    <mergeCell ref="AF539:AS539"/>
    <mergeCell ref="B540:H540"/>
    <mergeCell ref="I540:O540"/>
    <mergeCell ref="Q540:W540"/>
    <mergeCell ref="X540:AD540"/>
    <mergeCell ref="AF540:AL540"/>
    <mergeCell ref="AM540:AS540"/>
    <mergeCell ref="B541:H541"/>
    <mergeCell ref="I541:O541"/>
    <mergeCell ref="Q541:W541"/>
    <mergeCell ref="X541:AD541"/>
    <mergeCell ref="AF541:AL541"/>
    <mergeCell ref="AM541:AS541"/>
    <mergeCell ref="A542:A553"/>
    <mergeCell ref="B542:B543"/>
    <mergeCell ref="D542:E542"/>
    <mergeCell ref="I542:I543"/>
    <mergeCell ref="K542:L542"/>
    <mergeCell ref="Q542:Q543"/>
    <mergeCell ref="S542:T542"/>
    <mergeCell ref="X542:X543"/>
    <mergeCell ref="Z542:AA542"/>
    <mergeCell ref="AF542:AF543"/>
    <mergeCell ref="AH542:AI542"/>
    <mergeCell ref="AM542:AM543"/>
    <mergeCell ref="AO542:AP542"/>
    <mergeCell ref="D543:E543"/>
    <mergeCell ref="K543:L543"/>
    <mergeCell ref="S543:T543"/>
    <mergeCell ref="Z543:AA543"/>
    <mergeCell ref="AH543:AI543"/>
    <mergeCell ref="AO543:AP543"/>
    <mergeCell ref="B544:B545"/>
    <mergeCell ref="D544:E544"/>
    <mergeCell ref="I544:I545"/>
    <mergeCell ref="K544:L544"/>
    <mergeCell ref="Q544:Q545"/>
    <mergeCell ref="S544:T544"/>
    <mergeCell ref="X544:X545"/>
    <mergeCell ref="Z544:AA544"/>
    <mergeCell ref="AF544:AF545"/>
    <mergeCell ref="AH544:AI544"/>
    <mergeCell ref="AM544:AM545"/>
    <mergeCell ref="AO544:AP544"/>
    <mergeCell ref="D545:E545"/>
    <mergeCell ref="K545:L545"/>
    <mergeCell ref="S545:T545"/>
    <mergeCell ref="Z545:AA545"/>
    <mergeCell ref="AH545:AI545"/>
    <mergeCell ref="AO545:AP545"/>
    <mergeCell ref="B546:B547"/>
    <mergeCell ref="D546:E546"/>
    <mergeCell ref="I546:I547"/>
    <mergeCell ref="K546:L546"/>
    <mergeCell ref="Q546:Q547"/>
    <mergeCell ref="S546:T546"/>
    <mergeCell ref="X546:X547"/>
    <mergeCell ref="Z546:AA546"/>
    <mergeCell ref="AF546:AF547"/>
    <mergeCell ref="AH546:AI546"/>
    <mergeCell ref="AM546:AM547"/>
    <mergeCell ref="AO546:AP546"/>
    <mergeCell ref="D547:E547"/>
    <mergeCell ref="K547:L547"/>
    <mergeCell ref="S547:T547"/>
    <mergeCell ref="Z547:AA547"/>
    <mergeCell ref="AH547:AI547"/>
    <mergeCell ref="AO547:AP547"/>
    <mergeCell ref="B548:B549"/>
    <mergeCell ref="D548:E548"/>
    <mergeCell ref="I548:I549"/>
    <mergeCell ref="K548:L548"/>
    <mergeCell ref="Q548:Q549"/>
    <mergeCell ref="S548:T548"/>
    <mergeCell ref="X548:X549"/>
    <mergeCell ref="Z548:AA548"/>
    <mergeCell ref="AF548:AF549"/>
    <mergeCell ref="AH548:AI548"/>
    <mergeCell ref="AM548:AM549"/>
    <mergeCell ref="AO548:AP548"/>
    <mergeCell ref="D549:E549"/>
    <mergeCell ref="K549:L549"/>
    <mergeCell ref="S549:T549"/>
    <mergeCell ref="Z549:AA549"/>
    <mergeCell ref="AH549:AI549"/>
    <mergeCell ref="AO549:AP549"/>
    <mergeCell ref="B550:B551"/>
    <mergeCell ref="D550:E550"/>
    <mergeCell ref="I550:I551"/>
    <mergeCell ref="K550:L550"/>
    <mergeCell ref="Q550:Q551"/>
    <mergeCell ref="S550:T550"/>
    <mergeCell ref="X550:X551"/>
    <mergeCell ref="Z550:AA550"/>
    <mergeCell ref="AF550:AF551"/>
    <mergeCell ref="AH550:AI550"/>
    <mergeCell ref="AM550:AM551"/>
    <mergeCell ref="AO550:AP550"/>
    <mergeCell ref="D551:E551"/>
    <mergeCell ref="K551:L551"/>
    <mergeCell ref="S551:T551"/>
    <mergeCell ref="Z551:AA551"/>
    <mergeCell ref="AH551:AI551"/>
    <mergeCell ref="AO551:AP551"/>
    <mergeCell ref="B552:B553"/>
    <mergeCell ref="D552:E552"/>
    <mergeCell ref="I552:I553"/>
    <mergeCell ref="K552:L552"/>
    <mergeCell ref="Q552:Q553"/>
    <mergeCell ref="S552:T552"/>
    <mergeCell ref="X552:X553"/>
    <mergeCell ref="Z552:AA552"/>
    <mergeCell ref="AF552:AF553"/>
    <mergeCell ref="AH552:AI552"/>
    <mergeCell ref="AM552:AM553"/>
    <mergeCell ref="AO552:AP552"/>
    <mergeCell ref="D553:E553"/>
    <mergeCell ref="K553:L553"/>
    <mergeCell ref="S553:T553"/>
    <mergeCell ref="Z553:AA553"/>
    <mergeCell ref="AH553:AI553"/>
    <mergeCell ref="AO553:AP553"/>
    <mergeCell ref="B554:C554"/>
    <mergeCell ref="D554:E554"/>
    <mergeCell ref="F554:H554"/>
    <mergeCell ref="I554:J554"/>
    <mergeCell ref="K554:L554"/>
    <mergeCell ref="M554:O554"/>
    <mergeCell ref="Q554:R554"/>
    <mergeCell ref="S554:T554"/>
    <mergeCell ref="U554:W554"/>
    <mergeCell ref="X554:Y554"/>
    <mergeCell ref="Z554:AA554"/>
    <mergeCell ref="AB554:AD554"/>
    <mergeCell ref="AF554:AG554"/>
    <mergeCell ref="AH554:AI554"/>
    <mergeCell ref="AJ554:AL554"/>
    <mergeCell ref="AM554:AN554"/>
    <mergeCell ref="AO554:AP554"/>
    <mergeCell ref="AQ554:AS554"/>
    <mergeCell ref="F556:G556"/>
    <mergeCell ref="I556:J556"/>
    <mergeCell ref="L556:P557"/>
    <mergeCell ref="Q556:AN557"/>
    <mergeCell ref="AO556:AS557"/>
    <mergeCell ref="B557:E557"/>
    <mergeCell ref="F557:G557"/>
    <mergeCell ref="I557:J557"/>
    <mergeCell ref="B558:E558"/>
    <mergeCell ref="F558:G558"/>
    <mergeCell ref="I558:J558"/>
    <mergeCell ref="L558:V558"/>
    <mergeCell ref="W558:AG558"/>
    <mergeCell ref="AI558:AS558"/>
    <mergeCell ref="B559:E559"/>
    <mergeCell ref="F559:G559"/>
    <mergeCell ref="I559:J559"/>
    <mergeCell ref="L559:V560"/>
    <mergeCell ref="W559:AG560"/>
    <mergeCell ref="AI559:AS560"/>
    <mergeCell ref="A560:E560"/>
    <mergeCell ref="F560:G560"/>
    <mergeCell ref="I560:J560"/>
    <mergeCell ref="AL561:AM561"/>
    <mergeCell ref="AN561:AS561"/>
    <mergeCell ref="AN563:AQ564"/>
    <mergeCell ref="AR563:AS564"/>
    <mergeCell ref="A564:E564"/>
    <mergeCell ref="F564:G564"/>
    <mergeCell ref="H564:V564"/>
    <mergeCell ref="W564:X564"/>
    <mergeCell ref="Y564:AM564"/>
    <mergeCell ref="B566:O566"/>
    <mergeCell ref="Q566:AD566"/>
    <mergeCell ref="AF566:AS566"/>
    <mergeCell ref="B567:H567"/>
    <mergeCell ref="I567:O567"/>
    <mergeCell ref="Q567:W567"/>
    <mergeCell ref="X567:AD567"/>
    <mergeCell ref="AF567:AL567"/>
    <mergeCell ref="AM567:AS567"/>
    <mergeCell ref="B568:H568"/>
    <mergeCell ref="I568:O568"/>
    <mergeCell ref="Q568:W568"/>
    <mergeCell ref="X568:AD568"/>
    <mergeCell ref="AF568:AL568"/>
    <mergeCell ref="AM568:AS568"/>
    <mergeCell ref="A569:A580"/>
    <mergeCell ref="B569:B570"/>
    <mergeCell ref="D569:E569"/>
    <mergeCell ref="I569:I570"/>
    <mergeCell ref="K569:L569"/>
    <mergeCell ref="Q569:Q570"/>
    <mergeCell ref="S569:T569"/>
    <mergeCell ref="X569:X570"/>
    <mergeCell ref="Z569:AA569"/>
    <mergeCell ref="AF569:AF570"/>
    <mergeCell ref="AH569:AI569"/>
    <mergeCell ref="AM569:AM570"/>
    <mergeCell ref="AO569:AP569"/>
    <mergeCell ref="D570:E570"/>
    <mergeCell ref="K570:L570"/>
    <mergeCell ref="S570:T570"/>
    <mergeCell ref="Z570:AA570"/>
    <mergeCell ref="AH570:AI570"/>
    <mergeCell ref="AO570:AP570"/>
    <mergeCell ref="B571:B572"/>
    <mergeCell ref="D571:E571"/>
    <mergeCell ref="I571:I572"/>
    <mergeCell ref="K571:L571"/>
    <mergeCell ref="Q571:Q572"/>
    <mergeCell ref="S571:T571"/>
    <mergeCell ref="X571:X572"/>
    <mergeCell ref="Z571:AA571"/>
    <mergeCell ref="AF571:AF572"/>
    <mergeCell ref="AH571:AI571"/>
    <mergeCell ref="AM571:AM572"/>
    <mergeCell ref="AO571:AP571"/>
    <mergeCell ref="D572:E572"/>
    <mergeCell ref="K572:L572"/>
    <mergeCell ref="S572:T572"/>
    <mergeCell ref="Z572:AA572"/>
    <mergeCell ref="AH572:AI572"/>
    <mergeCell ref="AO572:AP572"/>
    <mergeCell ref="B573:B574"/>
    <mergeCell ref="D573:E573"/>
    <mergeCell ref="I573:I574"/>
    <mergeCell ref="K573:L573"/>
    <mergeCell ref="Q573:Q574"/>
    <mergeCell ref="S573:T573"/>
    <mergeCell ref="X573:X574"/>
    <mergeCell ref="Z573:AA573"/>
    <mergeCell ref="AF573:AF574"/>
    <mergeCell ref="AH573:AI573"/>
    <mergeCell ref="AM573:AM574"/>
    <mergeCell ref="AO573:AP573"/>
    <mergeCell ref="D574:E574"/>
    <mergeCell ref="K574:L574"/>
    <mergeCell ref="S574:T574"/>
    <mergeCell ref="Z574:AA574"/>
    <mergeCell ref="AH574:AI574"/>
    <mergeCell ref="AO574:AP574"/>
    <mergeCell ref="B575:B576"/>
    <mergeCell ref="D575:E575"/>
    <mergeCell ref="I575:I576"/>
    <mergeCell ref="K575:L575"/>
    <mergeCell ref="Q575:Q576"/>
    <mergeCell ref="S575:T575"/>
    <mergeCell ref="X575:X576"/>
    <mergeCell ref="Z575:AA575"/>
    <mergeCell ref="AF575:AF576"/>
    <mergeCell ref="AH575:AI575"/>
    <mergeCell ref="AM575:AM576"/>
    <mergeCell ref="AO575:AP575"/>
    <mergeCell ref="D576:E576"/>
    <mergeCell ref="K576:L576"/>
    <mergeCell ref="S576:T576"/>
    <mergeCell ref="Z576:AA576"/>
    <mergeCell ref="AH576:AI576"/>
    <mergeCell ref="AO576:AP576"/>
    <mergeCell ref="B577:B578"/>
    <mergeCell ref="D577:E577"/>
    <mergeCell ref="I577:I578"/>
    <mergeCell ref="K577:L577"/>
    <mergeCell ref="Q577:Q578"/>
    <mergeCell ref="S577:T577"/>
    <mergeCell ref="X577:X578"/>
    <mergeCell ref="Z577:AA577"/>
    <mergeCell ref="AF577:AF578"/>
    <mergeCell ref="AH577:AI577"/>
    <mergeCell ref="AM577:AM578"/>
    <mergeCell ref="AO577:AP577"/>
    <mergeCell ref="D578:E578"/>
    <mergeCell ref="K578:L578"/>
    <mergeCell ref="S578:T578"/>
    <mergeCell ref="Z578:AA578"/>
    <mergeCell ref="AH578:AI578"/>
    <mergeCell ref="AO578:AP578"/>
    <mergeCell ref="B579:B580"/>
    <mergeCell ref="D579:E579"/>
    <mergeCell ref="I579:I580"/>
    <mergeCell ref="K579:L579"/>
    <mergeCell ref="Q579:Q580"/>
    <mergeCell ref="S579:T579"/>
    <mergeCell ref="X579:X580"/>
    <mergeCell ref="Z579:AA579"/>
    <mergeCell ref="AF579:AF580"/>
    <mergeCell ref="AH579:AI579"/>
    <mergeCell ref="AM579:AM580"/>
    <mergeCell ref="AO579:AP579"/>
    <mergeCell ref="D580:E580"/>
    <mergeCell ref="K580:L580"/>
    <mergeCell ref="S580:T580"/>
    <mergeCell ref="Z580:AA580"/>
    <mergeCell ref="AH580:AI580"/>
    <mergeCell ref="AO580:AP580"/>
    <mergeCell ref="B581:C581"/>
    <mergeCell ref="D581:E581"/>
    <mergeCell ref="F581:H581"/>
    <mergeCell ref="I581:J581"/>
    <mergeCell ref="K581:L581"/>
    <mergeCell ref="M581:O581"/>
    <mergeCell ref="Q581:R581"/>
    <mergeCell ref="S581:T581"/>
    <mergeCell ref="U581:W581"/>
    <mergeCell ref="X581:Y581"/>
    <mergeCell ref="Z581:AA581"/>
    <mergeCell ref="AB581:AD581"/>
    <mergeCell ref="AF581:AG581"/>
    <mergeCell ref="AH581:AI581"/>
    <mergeCell ref="AJ581:AL581"/>
    <mergeCell ref="AM581:AN581"/>
    <mergeCell ref="AO581:AP581"/>
    <mergeCell ref="AQ581:AS581"/>
    <mergeCell ref="F583:G583"/>
    <mergeCell ref="I583:J583"/>
    <mergeCell ref="L583:P584"/>
    <mergeCell ref="Q583:AN584"/>
    <mergeCell ref="AO583:AS584"/>
    <mergeCell ref="B584:E584"/>
    <mergeCell ref="F584:G584"/>
    <mergeCell ref="I584:J584"/>
    <mergeCell ref="B585:E585"/>
    <mergeCell ref="F585:G585"/>
    <mergeCell ref="I585:J585"/>
    <mergeCell ref="L585:V585"/>
    <mergeCell ref="W585:AG585"/>
    <mergeCell ref="AI585:AS585"/>
    <mergeCell ref="B586:E586"/>
    <mergeCell ref="F586:G586"/>
    <mergeCell ref="I586:J586"/>
    <mergeCell ref="L586:V587"/>
    <mergeCell ref="W586:AG587"/>
    <mergeCell ref="AI586:AS587"/>
    <mergeCell ref="A587:E587"/>
    <mergeCell ref="F587:G587"/>
    <mergeCell ref="I587:J587"/>
    <mergeCell ref="AL590:AM590"/>
    <mergeCell ref="AN590:AS590"/>
    <mergeCell ref="AN592:AQ593"/>
    <mergeCell ref="AR592:AS593"/>
    <mergeCell ref="A593:E593"/>
    <mergeCell ref="F593:G593"/>
    <mergeCell ref="H593:V593"/>
    <mergeCell ref="W593:X593"/>
    <mergeCell ref="Y593:AM593"/>
    <mergeCell ref="B595:O595"/>
    <mergeCell ref="Q595:AD595"/>
    <mergeCell ref="AF595:AS595"/>
    <mergeCell ref="B596:H596"/>
    <mergeCell ref="I596:O596"/>
    <mergeCell ref="Q596:W596"/>
    <mergeCell ref="X596:AD596"/>
    <mergeCell ref="AF596:AL596"/>
    <mergeCell ref="AM596:AS596"/>
    <mergeCell ref="B597:H597"/>
    <mergeCell ref="I597:O597"/>
    <mergeCell ref="Q597:W597"/>
    <mergeCell ref="X597:AD597"/>
    <mergeCell ref="AF597:AL597"/>
    <mergeCell ref="AM597:AS597"/>
    <mergeCell ref="A598:A609"/>
    <mergeCell ref="B598:B599"/>
    <mergeCell ref="D598:E598"/>
    <mergeCell ref="I598:I599"/>
    <mergeCell ref="K598:L598"/>
    <mergeCell ref="Q598:Q599"/>
    <mergeCell ref="S598:T598"/>
    <mergeCell ref="X598:X599"/>
    <mergeCell ref="Z598:AA598"/>
    <mergeCell ref="AF598:AF599"/>
    <mergeCell ref="AH598:AI598"/>
    <mergeCell ref="AM598:AM599"/>
    <mergeCell ref="AO598:AP598"/>
    <mergeCell ref="D599:E599"/>
    <mergeCell ref="K599:L599"/>
    <mergeCell ref="S599:T599"/>
    <mergeCell ref="Z599:AA599"/>
    <mergeCell ref="AH599:AI599"/>
    <mergeCell ref="AO599:AP599"/>
    <mergeCell ref="B600:B601"/>
    <mergeCell ref="D600:E600"/>
    <mergeCell ref="I600:I601"/>
    <mergeCell ref="K600:L600"/>
    <mergeCell ref="Q600:Q601"/>
    <mergeCell ref="S600:T600"/>
    <mergeCell ref="X600:X601"/>
    <mergeCell ref="Z600:AA600"/>
    <mergeCell ref="AF600:AF601"/>
    <mergeCell ref="AH600:AI600"/>
    <mergeCell ref="AM600:AM601"/>
    <mergeCell ref="AO600:AP600"/>
    <mergeCell ref="D601:E601"/>
    <mergeCell ref="K601:L601"/>
    <mergeCell ref="S601:T601"/>
    <mergeCell ref="Z601:AA601"/>
    <mergeCell ref="AH601:AI601"/>
    <mergeCell ref="AO601:AP601"/>
    <mergeCell ref="B602:B603"/>
    <mergeCell ref="D602:E602"/>
    <mergeCell ref="I602:I603"/>
    <mergeCell ref="K602:L602"/>
    <mergeCell ref="Q602:Q603"/>
    <mergeCell ref="S602:T602"/>
    <mergeCell ref="X602:X603"/>
    <mergeCell ref="Z602:AA602"/>
    <mergeCell ref="AF602:AF603"/>
    <mergeCell ref="AH602:AI602"/>
    <mergeCell ref="AM602:AM603"/>
    <mergeCell ref="AO602:AP602"/>
    <mergeCell ref="D603:E603"/>
    <mergeCell ref="K603:L603"/>
    <mergeCell ref="S603:T603"/>
    <mergeCell ref="Z603:AA603"/>
    <mergeCell ref="AH603:AI603"/>
    <mergeCell ref="AO603:AP603"/>
    <mergeCell ref="B604:B605"/>
    <mergeCell ref="D604:E604"/>
    <mergeCell ref="I604:I605"/>
    <mergeCell ref="K604:L604"/>
    <mergeCell ref="Q604:Q605"/>
    <mergeCell ref="S604:T604"/>
    <mergeCell ref="X604:X605"/>
    <mergeCell ref="Z604:AA604"/>
    <mergeCell ref="AF604:AF605"/>
    <mergeCell ref="AH604:AI604"/>
    <mergeCell ref="AM604:AM605"/>
    <mergeCell ref="AO604:AP604"/>
    <mergeCell ref="D605:E605"/>
    <mergeCell ref="K605:L605"/>
    <mergeCell ref="S605:T605"/>
    <mergeCell ref="Z605:AA605"/>
    <mergeCell ref="AH605:AI605"/>
    <mergeCell ref="AO605:AP605"/>
    <mergeCell ref="B606:B607"/>
    <mergeCell ref="D606:E606"/>
    <mergeCell ref="I606:I607"/>
    <mergeCell ref="K606:L606"/>
    <mergeCell ref="Q606:Q607"/>
    <mergeCell ref="S606:T606"/>
    <mergeCell ref="X606:X607"/>
    <mergeCell ref="Z606:AA606"/>
    <mergeCell ref="AF606:AF607"/>
    <mergeCell ref="AH606:AI606"/>
    <mergeCell ref="AM606:AM607"/>
    <mergeCell ref="AO606:AP606"/>
    <mergeCell ref="D607:E607"/>
    <mergeCell ref="K607:L607"/>
    <mergeCell ref="S607:T607"/>
    <mergeCell ref="Z607:AA607"/>
    <mergeCell ref="AH607:AI607"/>
    <mergeCell ref="AO607:AP607"/>
    <mergeCell ref="B608:B609"/>
    <mergeCell ref="D608:E608"/>
    <mergeCell ref="I608:I609"/>
    <mergeCell ref="K608:L608"/>
    <mergeCell ref="Q608:Q609"/>
    <mergeCell ref="S608:T608"/>
    <mergeCell ref="X608:X609"/>
    <mergeCell ref="Z608:AA608"/>
    <mergeCell ref="AF608:AF609"/>
    <mergeCell ref="AH608:AI608"/>
    <mergeCell ref="AM608:AM609"/>
    <mergeCell ref="AO608:AP608"/>
    <mergeCell ref="D609:E609"/>
    <mergeCell ref="K609:L609"/>
    <mergeCell ref="S609:T609"/>
    <mergeCell ref="Z609:AA609"/>
    <mergeCell ref="AH609:AI609"/>
    <mergeCell ref="AO609:AP609"/>
    <mergeCell ref="B610:C610"/>
    <mergeCell ref="D610:E610"/>
    <mergeCell ref="F610:H610"/>
    <mergeCell ref="I610:J610"/>
    <mergeCell ref="K610:L610"/>
    <mergeCell ref="M610:O610"/>
    <mergeCell ref="Q610:R610"/>
    <mergeCell ref="S610:T610"/>
    <mergeCell ref="U610:W610"/>
    <mergeCell ref="X610:Y610"/>
    <mergeCell ref="Z610:AA610"/>
    <mergeCell ref="AB610:AD610"/>
    <mergeCell ref="AF610:AG610"/>
    <mergeCell ref="AH610:AI610"/>
    <mergeCell ref="AJ610:AL610"/>
    <mergeCell ref="AM610:AN610"/>
    <mergeCell ref="AO610:AP610"/>
    <mergeCell ref="AQ610:AS610"/>
    <mergeCell ref="F612:G612"/>
    <mergeCell ref="I612:J612"/>
    <mergeCell ref="L612:P613"/>
    <mergeCell ref="Q612:AN613"/>
    <mergeCell ref="AO612:AS613"/>
    <mergeCell ref="B613:E613"/>
    <mergeCell ref="F613:G613"/>
    <mergeCell ref="I613:J613"/>
    <mergeCell ref="B614:E614"/>
    <mergeCell ref="F614:G614"/>
    <mergeCell ref="I614:J614"/>
    <mergeCell ref="L614:V614"/>
    <mergeCell ref="W614:AG614"/>
    <mergeCell ref="AI614:AS614"/>
    <mergeCell ref="B615:E615"/>
    <mergeCell ref="F615:G615"/>
    <mergeCell ref="I615:J615"/>
    <mergeCell ref="L615:V616"/>
    <mergeCell ref="W615:AG616"/>
    <mergeCell ref="AI615:AS616"/>
    <mergeCell ref="A616:E616"/>
    <mergeCell ref="F616:G616"/>
    <mergeCell ref="I616:J616"/>
  </mergeCells>
  <printOptions horizontalCentered="1" verticalCentered="1"/>
  <pageMargins left="0" right="0" top="0" bottom="0" header="0.5118055555555556" footer="0.5118055555555556"/>
  <pageSetup horizontalDpi="300" verticalDpi="300" orientation="portrait" paperSize="9" scale="99"/>
  <rowBreaks count="10" manualBreakCount="10">
    <brk id="56" max="255" man="1"/>
    <brk id="112" max="255" man="1"/>
    <brk id="168" max="255" man="1"/>
    <brk id="224" max="255" man="1"/>
    <brk id="280" max="255" man="1"/>
    <brk id="336" max="255" man="1"/>
    <brk id="392" max="255" man="1"/>
    <brk id="448" max="255" man="1"/>
    <brk id="504" max="255" man="1"/>
    <brk id="5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2014-10-21T06:38:05Z</dcterms:modified>
  <cp:category/>
  <cp:version/>
  <cp:contentType/>
  <cp:contentStatus/>
</cp:coreProperties>
</file>