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6365" activeTab="0"/>
  </bookViews>
  <sheets>
    <sheet name="8družstev" sheetId="1" r:id="rId1"/>
  </sheets>
  <definedNames/>
  <calcPr fullCalcOnLoad="1"/>
</workbook>
</file>

<file path=xl/sharedStrings.xml><?xml version="1.0" encoding="utf-8"?>
<sst xmlns="http://schemas.openxmlformats.org/spreadsheetml/2006/main" count="385" uniqueCount="65">
  <si>
    <t>Kvalifikace</t>
  </si>
  <si>
    <t>Poměr setů</t>
  </si>
  <si>
    <t>Skóre</t>
  </si>
  <si>
    <t>Body</t>
  </si>
  <si>
    <t>Výhry</t>
  </si>
  <si>
    <t>Pořadí</t>
  </si>
  <si>
    <t>Český pohár</t>
  </si>
  <si>
    <t>1.</t>
  </si>
  <si>
    <t>Kralupy</t>
  </si>
  <si>
    <t>ŽKY</t>
  </si>
  <si>
    <t>:</t>
  </si>
  <si>
    <t>2.</t>
  </si>
  <si>
    <t>Dansport</t>
  </si>
  <si>
    <t>3.</t>
  </si>
  <si>
    <t>Mikulovka</t>
  </si>
  <si>
    <t>4.</t>
  </si>
  <si>
    <t>České Budějovice B</t>
  </si>
  <si>
    <t>5.</t>
  </si>
  <si>
    <t>Ústí nad Labem</t>
  </si>
  <si>
    <t>6.</t>
  </si>
  <si>
    <t>Příbram</t>
  </si>
  <si>
    <t>-</t>
  </si>
  <si>
    <t>7.</t>
  </si>
  <si>
    <t>Nový Bor</t>
  </si>
  <si>
    <t>8.</t>
  </si>
  <si>
    <t>Olymp B</t>
  </si>
  <si>
    <t>kolo</t>
  </si>
  <si>
    <t>Soupeři</t>
  </si>
  <si>
    <t>Sety</t>
  </si>
  <si>
    <t>Míče</t>
  </si>
  <si>
    <t>1. Set</t>
  </si>
  <si>
    <t>2.Set</t>
  </si>
  <si>
    <t>3. Set</t>
  </si>
  <si>
    <t>Kurt</t>
  </si>
  <si>
    <t>Rozhodčí</t>
  </si>
  <si>
    <t>1-1</t>
  </si>
  <si>
    <t>velká</t>
  </si>
  <si>
    <t>1-2</t>
  </si>
  <si>
    <t>malá</t>
  </si>
  <si>
    <t>1/3</t>
  </si>
  <si>
    <t>1/4</t>
  </si>
  <si>
    <t>2/5</t>
  </si>
  <si>
    <t>2/6</t>
  </si>
  <si>
    <t>2/7</t>
  </si>
  <si>
    <t>2/8</t>
  </si>
  <si>
    <t>3/9</t>
  </si>
  <si>
    <t>3/10</t>
  </si>
  <si>
    <t>3/11</t>
  </si>
  <si>
    <t>3/12</t>
  </si>
  <si>
    <t>4/13</t>
  </si>
  <si>
    <t>4/14</t>
  </si>
  <si>
    <t>4/15</t>
  </si>
  <si>
    <t>4/16</t>
  </si>
  <si>
    <t>5/17</t>
  </si>
  <si>
    <t>5/18</t>
  </si>
  <si>
    <t>5/19</t>
  </si>
  <si>
    <t>5/20</t>
  </si>
  <si>
    <t>5/21</t>
  </si>
  <si>
    <t>6/22</t>
  </si>
  <si>
    <t>6/23</t>
  </si>
  <si>
    <t>6/24</t>
  </si>
  <si>
    <t>7/25</t>
  </si>
  <si>
    <t>7/26</t>
  </si>
  <si>
    <t>7/27</t>
  </si>
  <si>
    <t>7/28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</si>
</sst>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0.000"/>
    <numFmt numFmtId="173" formatCode="0.0"/>
  </numFmts>
  <fonts count="27">
    <font>
      <sz val="10"/>
      <name val="Arial"/>
      <family val="0"/>
    </font>
    <font>
      <sz val="11"/>
      <color indexed="8"/>
      <name val="Calibri"/>
      <family val="0"/>
    </font>
    <font>
      <b/>
      <sz val="36"/>
      <name val="Comic Sans MS"/>
      <family val="0"/>
    </font>
    <font>
      <b/>
      <sz val="16"/>
      <name val="Comic Sans MS"/>
      <family val="0"/>
    </font>
    <font>
      <b/>
      <sz val="12"/>
      <name val="Comic Sans MS"/>
      <family val="0"/>
    </font>
    <font>
      <b/>
      <sz val="28"/>
      <name val="Comic Sans MS"/>
      <family val="0"/>
    </font>
    <font>
      <sz val="12"/>
      <name val="Comic Sans MS"/>
      <family val="0"/>
    </font>
    <font>
      <b/>
      <sz val="8"/>
      <name val="Comic Sans MS"/>
      <family val="0"/>
    </font>
    <font>
      <sz val="10"/>
      <name val="Comic Sans MS"/>
      <family val="0"/>
    </font>
    <font>
      <sz val="8"/>
      <name val="Comic Sans MS"/>
      <family val="0"/>
    </font>
    <font>
      <sz val="10"/>
      <color indexed="14"/>
      <name val="Comic Sans MS"/>
      <family val="0"/>
    </font>
    <font>
      <b/>
      <sz val="8"/>
      <color indexed="14"/>
      <name val="Comic Sans MS"/>
      <family val="0"/>
    </font>
    <font>
      <sz val="8"/>
      <color indexed="14"/>
      <name val="Comic Sans MS"/>
      <family val="0"/>
    </font>
    <font>
      <b/>
      <sz val="18"/>
      <color indexed="30"/>
      <name val="Comic Sans MS"/>
      <family val="0"/>
    </font>
    <font>
      <b/>
      <sz val="11"/>
      <name val="Comic Sans MS"/>
      <family val="0"/>
    </font>
    <font>
      <b/>
      <sz val="16"/>
      <color indexed="30"/>
      <name val="Comic Sans MS"/>
      <family val="0"/>
    </font>
    <font>
      <sz val="8"/>
      <name val="Arial"/>
      <family val="0"/>
    </font>
    <font>
      <b/>
      <sz val="18"/>
      <color indexed="30"/>
      <name val="Courier"/>
      <family val="0"/>
    </font>
    <font>
      <b/>
      <sz val="28"/>
      <name val="Courier"/>
      <family val="0"/>
    </font>
    <font>
      <sz val="36"/>
      <name val="Comic Sans MS"/>
      <family val="0"/>
    </font>
    <font>
      <sz val="28"/>
      <name val="Courier"/>
      <family val="0"/>
    </font>
    <font>
      <sz val="28"/>
      <name val="Comic Sans MS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10"/>
      <name val="Comic Sans MS"/>
      <family val="0"/>
    </font>
    <font>
      <b/>
      <sz val="14"/>
      <color indexed="14"/>
      <name val="Comic Sans MS"/>
      <family val="4"/>
    </font>
    <font>
      <b/>
      <sz val="14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9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" fillId="0" borderId="0" xfId="0" applyAlignment="1">
      <alignment vertical="center"/>
    </xf>
    <xf numFmtId="20" fontId="1" fillId="0" borderId="0" xfId="0" applyNumberFormat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59" xfId="0" applyFont="1" applyFill="1" applyBorder="1" applyAlignment="1" applyProtection="1">
      <alignment horizontal="center" vertical="center" textRotation="90"/>
      <protection locked="0"/>
    </xf>
    <xf numFmtId="0" fontId="7" fillId="0" borderId="60" xfId="0" applyFont="1" applyFill="1" applyBorder="1" applyAlignment="1" applyProtection="1">
      <alignment horizontal="center" vertical="center" textRotation="90"/>
      <protection locked="0"/>
    </xf>
    <xf numFmtId="0" fontId="3" fillId="7" borderId="8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4" fillId="6" borderId="8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1" fontId="24" fillId="0" borderId="53" xfId="0" applyNumberFormat="1" applyFont="1" applyBorder="1" applyAlignment="1" applyProtection="1">
      <alignment horizontal="center" vertical="center" textRotation="90"/>
      <protection/>
    </xf>
    <xf numFmtId="1" fontId="24" fillId="0" borderId="52" xfId="0" applyNumberFormat="1" applyFont="1" applyBorder="1" applyAlignment="1" applyProtection="1">
      <alignment horizontal="center" vertical="center" textRotation="90"/>
      <protection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9" fillId="8" borderId="43" xfId="0" applyFont="1" applyFill="1" applyBorder="1" applyAlignment="1" applyProtection="1">
      <alignment horizontal="center" vertical="center"/>
      <protection locked="0"/>
    </xf>
    <xf numFmtId="0" fontId="19" fillId="8" borderId="41" xfId="0" applyFont="1" applyFill="1" applyBorder="1" applyAlignment="1" applyProtection="1">
      <alignment horizontal="center" vertical="center"/>
      <protection locked="0"/>
    </xf>
    <xf numFmtId="0" fontId="19" fillId="8" borderId="44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 applyProtection="1">
      <alignment horizontal="center" vertical="center"/>
      <protection locked="0"/>
    </xf>
    <xf numFmtId="0" fontId="19" fillId="8" borderId="36" xfId="0" applyFont="1" applyFill="1" applyBorder="1" applyAlignment="1" applyProtection="1">
      <alignment horizontal="center" vertical="center"/>
      <protection locked="0"/>
    </xf>
    <xf numFmtId="0" fontId="19" fillId="8" borderId="30" xfId="0" applyFont="1" applyFill="1" applyBorder="1" applyAlignment="1" applyProtection="1">
      <alignment horizontal="center" vertical="center"/>
      <protection locked="0"/>
    </xf>
    <xf numFmtId="173" fontId="7" fillId="0" borderId="59" xfId="0" applyNumberFormat="1" applyFont="1" applyFill="1" applyBorder="1" applyAlignment="1" applyProtection="1">
      <alignment horizontal="center" vertical="center" textRotation="90"/>
      <protection locked="0"/>
    </xf>
    <xf numFmtId="173" fontId="7" fillId="0" borderId="60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9" fillId="8" borderId="42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19" fillId="8" borderId="43" xfId="0" applyNumberFormat="1" applyFont="1" applyFill="1" applyBorder="1" applyAlignment="1" applyProtection="1">
      <alignment horizontal="center" vertical="center"/>
      <protection locked="0"/>
    </xf>
    <xf numFmtId="49" fontId="19" fillId="8" borderId="41" xfId="0" applyNumberFormat="1" applyFont="1" applyFill="1" applyBorder="1" applyAlignment="1" applyProtection="1">
      <alignment horizontal="center" vertical="center"/>
      <protection locked="0"/>
    </xf>
    <xf numFmtId="49" fontId="19" fillId="8" borderId="42" xfId="0" applyNumberFormat="1" applyFont="1" applyFill="1" applyBorder="1" applyAlignment="1" applyProtection="1">
      <alignment horizontal="center" vertical="center"/>
      <protection locked="0"/>
    </xf>
    <xf numFmtId="49" fontId="19" fillId="8" borderId="1" xfId="0" applyNumberFormat="1" applyFont="1" applyFill="1" applyBorder="1" applyAlignment="1" applyProtection="1">
      <alignment horizontal="center" vertical="center"/>
      <protection locked="0"/>
    </xf>
    <xf numFmtId="49" fontId="19" fillId="8" borderId="14" xfId="0" applyNumberFormat="1" applyFont="1" applyFill="1" applyBorder="1" applyAlignment="1" applyProtection="1">
      <alignment horizontal="center" vertical="center"/>
      <protection locked="0"/>
    </xf>
    <xf numFmtId="49" fontId="19" fillId="8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 textRotation="90"/>
      <protection/>
    </xf>
    <xf numFmtId="0" fontId="6" fillId="0" borderId="63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0" fillId="8" borderId="31" xfId="0" applyFont="1" applyFill="1" applyBorder="1" applyAlignment="1" applyProtection="1">
      <alignment horizontal="center" vertical="center"/>
      <protection locked="0"/>
    </xf>
    <xf numFmtId="0" fontId="21" fillId="8" borderId="32" xfId="0" applyFont="1" applyFill="1" applyBorder="1" applyAlignment="1" applyProtection="1">
      <alignment horizontal="center" vertical="center"/>
      <protection locked="0"/>
    </xf>
    <xf numFmtId="0" fontId="21" fillId="8" borderId="37" xfId="0" applyFont="1" applyFill="1" applyBorder="1" applyAlignment="1" applyProtection="1">
      <alignment horizontal="center" vertical="center"/>
      <protection locked="0"/>
    </xf>
    <xf numFmtId="0" fontId="21" fillId="8" borderId="33" xfId="0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/>
      <protection locked="0"/>
    </xf>
    <xf numFmtId="0" fontId="4" fillId="0" borderId="64" xfId="0" applyFont="1" applyBorder="1" applyAlignment="1" applyProtection="1">
      <alignment horizontal="center" vertical="center" textRotation="90"/>
      <protection locked="0"/>
    </xf>
    <xf numFmtId="0" fontId="4" fillId="0" borderId="65" xfId="0" applyFont="1" applyBorder="1" applyAlignment="1" applyProtection="1">
      <alignment horizontal="center" vertical="center" textRotation="90"/>
      <protection locked="0"/>
    </xf>
    <xf numFmtId="0" fontId="0" fillId="0" borderId="66" xfId="0" applyBorder="1" applyAlignment="1" applyProtection="1">
      <alignment horizontal="center" vertical="center" textRotation="90"/>
      <protection locked="0"/>
    </xf>
    <xf numFmtId="0" fontId="4" fillId="0" borderId="62" xfId="0" applyFont="1" applyBorder="1" applyAlignment="1" applyProtection="1">
      <alignment horizontal="center" vertical="center" textRotation="90"/>
      <protection locked="0"/>
    </xf>
    <xf numFmtId="0" fontId="4" fillId="0" borderId="67" xfId="0" applyFont="1" applyBorder="1" applyAlignment="1" applyProtection="1">
      <alignment horizontal="center" vertical="center" textRotation="90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textRotation="60"/>
      <protection locked="0"/>
    </xf>
    <xf numFmtId="0" fontId="3" fillId="0" borderId="19" xfId="0" applyFont="1" applyBorder="1" applyAlignment="1" applyProtection="1">
      <alignment horizontal="center" vertical="center" textRotation="60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61" xfId="0" applyFont="1" applyBorder="1" applyAlignment="1" applyProtection="1">
      <alignment horizontal="center" vertical="center" textRotation="90"/>
      <protection locked="0"/>
    </xf>
    <xf numFmtId="0" fontId="3" fillId="0" borderId="39" xfId="0" applyFont="1" applyBorder="1" applyAlignment="1" applyProtection="1">
      <alignment horizontal="center" textRotation="90"/>
      <protection locked="0"/>
    </xf>
    <xf numFmtId="0" fontId="0" fillId="0" borderId="30" xfId="0" applyBorder="1" applyAlignment="1" applyProtection="1">
      <alignment horizontal="center" textRotation="90"/>
      <protection locked="0"/>
    </xf>
    <xf numFmtId="0" fontId="3" fillId="0" borderId="38" xfId="0" applyFont="1" applyBorder="1" applyAlignment="1" applyProtection="1">
      <alignment horizontal="center" vertical="center" textRotation="60"/>
      <protection locked="0"/>
    </xf>
    <xf numFmtId="0" fontId="3" fillId="0" borderId="32" xfId="0" applyFont="1" applyBorder="1" applyAlignment="1" applyProtection="1">
      <alignment horizontal="center" vertical="center" textRotation="60"/>
      <protection locked="0"/>
    </xf>
    <xf numFmtId="0" fontId="3" fillId="0" borderId="37" xfId="0" applyFont="1" applyBorder="1" applyAlignment="1" applyProtection="1">
      <alignment horizontal="center" vertical="center" textRotation="60"/>
      <protection locked="0"/>
    </xf>
    <xf numFmtId="0" fontId="3" fillId="0" borderId="4" xfId="0" applyFont="1" applyBorder="1" applyAlignment="1" applyProtection="1">
      <alignment horizontal="center" vertical="center" textRotation="60"/>
      <protection locked="0"/>
    </xf>
    <xf numFmtId="0" fontId="3" fillId="0" borderId="36" xfId="0" applyFont="1" applyBorder="1" applyAlignment="1" applyProtection="1">
      <alignment horizontal="center" vertical="center" textRotation="60"/>
      <protection locked="0"/>
    </xf>
    <xf numFmtId="0" fontId="3" fillId="0" borderId="3" xfId="0" applyFont="1" applyBorder="1" applyAlignment="1" applyProtection="1">
      <alignment horizontal="center" vertical="center" textRotation="60"/>
      <protection locked="0"/>
    </xf>
    <xf numFmtId="0" fontId="3" fillId="0" borderId="64" xfId="0" applyFont="1" applyBorder="1" applyAlignment="1" applyProtection="1">
      <alignment horizontal="center" vertical="center" textRotation="60"/>
      <protection locked="0"/>
    </xf>
    <xf numFmtId="0" fontId="3" fillId="0" borderId="46" xfId="0" applyFont="1" applyBorder="1" applyAlignment="1" applyProtection="1">
      <alignment horizontal="center" vertical="center" textRotation="60"/>
      <protection locked="0"/>
    </xf>
    <xf numFmtId="0" fontId="3" fillId="0" borderId="0" xfId="0" applyFont="1" applyBorder="1" applyAlignment="1" applyProtection="1">
      <alignment horizontal="center" vertical="center" textRotation="60"/>
      <protection locked="0"/>
    </xf>
    <xf numFmtId="0" fontId="3" fillId="0" borderId="40" xfId="0" applyFont="1" applyBorder="1" applyAlignment="1" applyProtection="1">
      <alignment horizontal="center" vertical="center" textRotation="60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textRotation="60"/>
      <protection locked="0"/>
    </xf>
    <xf numFmtId="0" fontId="14" fillId="0" borderId="8" xfId="0" applyFont="1" applyBorder="1" applyAlignment="1" applyProtection="1">
      <alignment horizontal="center" vertical="center" textRotation="60"/>
      <protection locked="0"/>
    </xf>
    <xf numFmtId="0" fontId="14" fillId="0" borderId="61" xfId="0" applyFont="1" applyBorder="1" applyAlignment="1" applyProtection="1">
      <alignment horizontal="center" vertical="center" textRotation="60"/>
      <protection locked="0"/>
    </xf>
    <xf numFmtId="0" fontId="14" fillId="0" borderId="64" xfId="0" applyFont="1" applyBorder="1" applyAlignment="1" applyProtection="1">
      <alignment horizontal="center" vertical="center" textRotation="60"/>
      <protection locked="0"/>
    </xf>
    <xf numFmtId="0" fontId="4" fillId="0" borderId="8" xfId="0" applyFont="1" applyBorder="1" applyAlignment="1" applyProtection="1">
      <alignment horizontal="center" vertical="center" textRotation="60"/>
      <protection locked="0"/>
    </xf>
    <xf numFmtId="0" fontId="4" fillId="0" borderId="64" xfId="0" applyFont="1" applyBorder="1" applyAlignment="1" applyProtection="1">
      <alignment horizontal="center" vertical="center" textRotation="60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workbookViewId="0" topLeftCell="A25">
      <selection activeCell="AR43" sqref="AR43"/>
    </sheetView>
  </sheetViews>
  <sheetFormatPr defaultColWidth="9.140625" defaultRowHeight="12.75"/>
  <cols>
    <col min="1" max="1" width="8.421875" style="0" customWidth="1"/>
    <col min="2" max="2" width="15.421875" style="0" customWidth="1"/>
    <col min="3" max="3" width="18.28125" style="0" customWidth="1"/>
    <col min="4" max="4" width="4.7109375" style="0" customWidth="1"/>
    <col min="5" max="5" width="2.7109375" style="0" customWidth="1"/>
    <col min="6" max="7" width="4.7109375" style="0" customWidth="1"/>
    <col min="8" max="8" width="2.7109375" style="0" customWidth="1"/>
    <col min="9" max="10" width="4.7109375" style="0" customWidth="1"/>
    <col min="11" max="11" width="2.7109375" style="0" customWidth="1"/>
    <col min="12" max="13" width="4.7109375" style="0" customWidth="1"/>
    <col min="14" max="14" width="2.7109375" style="0" customWidth="1"/>
    <col min="15" max="16" width="4.7109375" style="0" customWidth="1"/>
    <col min="17" max="17" width="2.7109375" style="0" customWidth="1"/>
    <col min="18" max="19" width="4.7109375" style="0" customWidth="1"/>
    <col min="20" max="20" width="2.7109375" style="0" customWidth="1"/>
    <col min="21" max="22" width="4.7109375" style="0" customWidth="1"/>
    <col min="23" max="23" width="2.7109375" style="0" customWidth="1"/>
    <col min="24" max="25" width="4.7109375" style="0" customWidth="1"/>
    <col min="26" max="26" width="2.7109375" style="0" customWidth="1"/>
    <col min="27" max="27" width="4.8515625" style="0" customWidth="1"/>
    <col min="28" max="28" width="11.7109375" style="0" hidden="1" customWidth="1"/>
    <col min="29" max="29" width="13.140625" style="0" hidden="1" customWidth="1"/>
    <col min="30" max="32" width="7.28125" style="0" customWidth="1"/>
    <col min="33" max="34" width="8.421875" style="0" customWidth="1"/>
    <col min="35" max="35" width="8.140625" style="0" customWidth="1"/>
    <col min="36" max="36" width="0.13671875" style="0" hidden="1" customWidth="1"/>
    <col min="37" max="43" width="8.7109375" style="0" hidden="1" customWidth="1"/>
  </cols>
  <sheetData>
    <row r="1" spans="1:43" ht="54.75" customHeight="1">
      <c r="A1" s="236" t="s">
        <v>0</v>
      </c>
      <c r="B1" s="237"/>
      <c r="C1" s="237"/>
      <c r="D1" s="238" t="str">
        <f>B3</f>
        <v>Kralupy</v>
      </c>
      <c r="E1" s="239"/>
      <c r="F1" s="239"/>
      <c r="G1" s="242" t="str">
        <f>B5</f>
        <v>Dansport</v>
      </c>
      <c r="H1" s="242"/>
      <c r="I1" s="242"/>
      <c r="J1" s="226" t="str">
        <f>B7</f>
        <v>Mikulovka</v>
      </c>
      <c r="K1" s="227"/>
      <c r="L1" s="228"/>
      <c r="M1" s="226" t="str">
        <f>B9</f>
        <v>České Budějovice B</v>
      </c>
      <c r="N1" s="227"/>
      <c r="O1" s="228"/>
      <c r="P1" s="220" t="str">
        <f>B11</f>
        <v>Ústí nad Labem</v>
      </c>
      <c r="Q1" s="220"/>
      <c r="R1" s="220"/>
      <c r="S1" s="226" t="str">
        <f>B13</f>
        <v>Příbram</v>
      </c>
      <c r="T1" s="227"/>
      <c r="U1" s="228"/>
      <c r="V1" s="226" t="str">
        <f>B15</f>
        <v>Nový Bor</v>
      </c>
      <c r="W1" s="227"/>
      <c r="X1" s="228"/>
      <c r="Y1" s="220" t="str">
        <f>B17</f>
        <v>Olymp B</v>
      </c>
      <c r="Z1" s="220"/>
      <c r="AA1" s="220"/>
      <c r="AB1" s="222" t="s">
        <v>1</v>
      </c>
      <c r="AC1" s="224"/>
      <c r="AD1" s="222" t="s">
        <v>2</v>
      </c>
      <c r="AE1" s="212"/>
      <c r="AF1" s="212"/>
      <c r="AG1" s="212" t="s">
        <v>3</v>
      </c>
      <c r="AH1" s="214" t="s">
        <v>4</v>
      </c>
      <c r="AI1" s="216" t="s">
        <v>5</v>
      </c>
      <c r="AJ1" s="62"/>
      <c r="AK1" s="62"/>
      <c r="AL1" s="62"/>
      <c r="AM1" s="62"/>
      <c r="AN1" s="62"/>
      <c r="AO1" s="62"/>
      <c r="AP1" s="62"/>
      <c r="AQ1" s="62"/>
    </row>
    <row r="2" spans="1:43" ht="41.25">
      <c r="A2" s="218" t="s">
        <v>6</v>
      </c>
      <c r="B2" s="219"/>
      <c r="C2" s="219"/>
      <c r="D2" s="240"/>
      <c r="E2" s="241"/>
      <c r="F2" s="241"/>
      <c r="G2" s="243"/>
      <c r="H2" s="243"/>
      <c r="I2" s="243"/>
      <c r="J2" s="229"/>
      <c r="K2" s="230"/>
      <c r="L2" s="231"/>
      <c r="M2" s="229"/>
      <c r="N2" s="230"/>
      <c r="O2" s="231"/>
      <c r="P2" s="232"/>
      <c r="Q2" s="232"/>
      <c r="R2" s="232"/>
      <c r="S2" s="233"/>
      <c r="T2" s="234"/>
      <c r="U2" s="235"/>
      <c r="V2" s="233"/>
      <c r="W2" s="234"/>
      <c r="X2" s="235"/>
      <c r="Y2" s="221"/>
      <c r="Z2" s="221"/>
      <c r="AA2" s="221"/>
      <c r="AB2" s="223"/>
      <c r="AC2" s="225"/>
      <c r="AD2" s="223"/>
      <c r="AE2" s="213"/>
      <c r="AF2" s="213"/>
      <c r="AG2" s="213"/>
      <c r="AH2" s="215"/>
      <c r="AI2" s="217"/>
      <c r="AJ2" s="62"/>
      <c r="AK2" s="62"/>
      <c r="AL2" s="62"/>
      <c r="AM2" s="62"/>
      <c r="AN2" s="62"/>
      <c r="AO2" s="62"/>
      <c r="AP2" s="62"/>
      <c r="AQ2" s="62"/>
    </row>
    <row r="3" spans="1:43" ht="30" customHeight="1">
      <c r="A3" s="203" t="s">
        <v>7</v>
      </c>
      <c r="B3" s="204" t="s">
        <v>8</v>
      </c>
      <c r="C3" s="205"/>
      <c r="D3" s="206" t="s">
        <v>9</v>
      </c>
      <c r="E3" s="207"/>
      <c r="F3" s="208"/>
      <c r="G3" s="63">
        <v>2</v>
      </c>
      <c r="H3" s="63" t="s">
        <v>10</v>
      </c>
      <c r="I3" s="64">
        <v>0</v>
      </c>
      <c r="J3" s="65">
        <v>2</v>
      </c>
      <c r="K3" s="63" t="s">
        <v>10</v>
      </c>
      <c r="L3" s="64">
        <v>0</v>
      </c>
      <c r="M3" s="63">
        <v>2</v>
      </c>
      <c r="N3" s="63" t="s">
        <v>10</v>
      </c>
      <c r="O3" s="63">
        <v>0</v>
      </c>
      <c r="P3" s="65">
        <v>2</v>
      </c>
      <c r="Q3" s="63" t="s">
        <v>10</v>
      </c>
      <c r="R3" s="63">
        <v>0</v>
      </c>
      <c r="S3" s="65">
        <v>2</v>
      </c>
      <c r="T3" s="63" t="s">
        <v>10</v>
      </c>
      <c r="U3" s="64">
        <v>0</v>
      </c>
      <c r="V3" s="63">
        <v>2</v>
      </c>
      <c r="W3" s="63" t="s">
        <v>10</v>
      </c>
      <c r="X3" s="63">
        <v>0</v>
      </c>
      <c r="Y3" s="65">
        <v>1</v>
      </c>
      <c r="Z3" s="63" t="s">
        <v>10</v>
      </c>
      <c r="AA3" s="66">
        <v>2</v>
      </c>
      <c r="AB3" s="179">
        <f>IF(AF3&gt;0,AD3/AF3,20)</f>
        <v>6.5</v>
      </c>
      <c r="AC3" s="159">
        <f>AG3*10+AH3+AB3/100</f>
        <v>196.065</v>
      </c>
      <c r="AD3" s="54">
        <f>SUM(Y3,V3,S3,P3,M3,J3,G3)</f>
        <v>13</v>
      </c>
      <c r="AE3" s="55" t="s">
        <v>10</v>
      </c>
      <c r="AF3" s="55">
        <f>SUM(AA3,X3,U3,R3,O3,L3,I3)</f>
        <v>2</v>
      </c>
      <c r="AG3" s="161">
        <f>SUM(AJ3:AQ3)</f>
        <v>19</v>
      </c>
      <c r="AH3" s="163">
        <f>COUNTIF(AJ3:AQ3,"&gt;1")</f>
        <v>6</v>
      </c>
      <c r="AI3" s="202" t="str">
        <f>ROMAN(RANK(AC3,AC3:AC18))</f>
        <v>II</v>
      </c>
      <c r="AJ3" s="62"/>
      <c r="AK3" s="62">
        <f>IF(G3&gt;I3,G3-I3+1,IF(G3=I3,0,G3-I3+2))</f>
        <v>3</v>
      </c>
      <c r="AL3" s="62">
        <f>IF(J3&gt;L3,J3-L3+1,IF(J3=L3,0,J3-L3+2))</f>
        <v>3</v>
      </c>
      <c r="AM3" s="62">
        <f>IF(M3&gt;O3,M3-O3+1,IF(M3=O3,0,M3-O3+2))</f>
        <v>3</v>
      </c>
      <c r="AN3" s="62">
        <f>IF(P3&gt;R3,P3-R3+1,IF(P3=R3,0,P3-R3+2))</f>
        <v>3</v>
      </c>
      <c r="AO3" s="62">
        <f>IF(S3&gt;U3,S3-U3+1,IF(S3=U3,0,S3-U3+2))</f>
        <v>3</v>
      </c>
      <c r="AP3" s="62">
        <f>IF(V3&gt;X3,V3-X3+1,IF(V3=X3,0,V3-X3+2))</f>
        <v>3</v>
      </c>
      <c r="AQ3" s="62">
        <f>IF(Y3&gt;AA3,Y3-AA3+1,IF(Y3=AA3,0,Y3-AA3+2))</f>
        <v>1</v>
      </c>
    </row>
    <row r="4" spans="1:43" ht="30" customHeight="1">
      <c r="A4" s="181"/>
      <c r="B4" s="200"/>
      <c r="C4" s="201"/>
      <c r="D4" s="209"/>
      <c r="E4" s="210"/>
      <c r="F4" s="211"/>
      <c r="G4" s="67">
        <v>50</v>
      </c>
      <c r="H4" s="67" t="s">
        <v>10</v>
      </c>
      <c r="I4" s="68">
        <v>16</v>
      </c>
      <c r="J4" s="69">
        <v>50</v>
      </c>
      <c r="K4" s="70" t="s">
        <v>10</v>
      </c>
      <c r="L4" s="71">
        <v>13</v>
      </c>
      <c r="M4" s="70">
        <v>50</v>
      </c>
      <c r="N4" s="70" t="s">
        <v>10</v>
      </c>
      <c r="O4" s="70">
        <v>9</v>
      </c>
      <c r="P4" s="69">
        <v>50</v>
      </c>
      <c r="Q4" s="70" t="s">
        <v>10</v>
      </c>
      <c r="R4" s="70">
        <v>23</v>
      </c>
      <c r="S4" s="69">
        <v>50</v>
      </c>
      <c r="T4" s="70" t="s">
        <v>10</v>
      </c>
      <c r="U4" s="71">
        <v>33</v>
      </c>
      <c r="V4" s="70">
        <v>50</v>
      </c>
      <c r="W4" s="70" t="s">
        <v>10</v>
      </c>
      <c r="X4" s="70">
        <v>27</v>
      </c>
      <c r="Y4" s="69">
        <v>51</v>
      </c>
      <c r="Z4" s="70" t="s">
        <v>10</v>
      </c>
      <c r="AA4" s="72">
        <v>62</v>
      </c>
      <c r="AB4" s="180"/>
      <c r="AC4" s="160"/>
      <c r="AD4" s="56">
        <f>SUM(Y4,V4,S4,P4,M4,J4,G4)</f>
        <v>351</v>
      </c>
      <c r="AE4" s="57" t="s">
        <v>10</v>
      </c>
      <c r="AF4" s="57">
        <f>SUM(AA4,X4,U4,R4,O4,L4,I4)</f>
        <v>183</v>
      </c>
      <c r="AG4" s="162"/>
      <c r="AH4" s="164"/>
      <c r="AI4" s="165"/>
      <c r="AJ4" s="62"/>
      <c r="AK4" s="62"/>
      <c r="AL4" s="62"/>
      <c r="AM4" s="62"/>
      <c r="AN4" s="62"/>
      <c r="AO4" s="62"/>
      <c r="AP4" s="62"/>
      <c r="AQ4" s="62"/>
    </row>
    <row r="5" spans="1:43" ht="30" customHeight="1">
      <c r="A5" s="167" t="s">
        <v>11</v>
      </c>
      <c r="B5" s="198" t="s">
        <v>12</v>
      </c>
      <c r="C5" s="199"/>
      <c r="D5" s="73">
        <v>0</v>
      </c>
      <c r="E5" s="74" t="s">
        <v>10</v>
      </c>
      <c r="F5" s="75">
        <v>2</v>
      </c>
      <c r="G5" s="173">
        <v>2</v>
      </c>
      <c r="H5" s="174"/>
      <c r="I5" s="184"/>
      <c r="J5" s="74">
        <v>2</v>
      </c>
      <c r="K5" s="74" t="s">
        <v>10</v>
      </c>
      <c r="L5" s="76">
        <v>0</v>
      </c>
      <c r="M5" s="74">
        <v>2</v>
      </c>
      <c r="N5" s="74" t="s">
        <v>10</v>
      </c>
      <c r="O5" s="74">
        <v>0</v>
      </c>
      <c r="P5" s="77">
        <v>0</v>
      </c>
      <c r="Q5" s="74" t="s">
        <v>10</v>
      </c>
      <c r="R5" s="74">
        <v>2</v>
      </c>
      <c r="S5" s="77">
        <f>O28</f>
        <v>0</v>
      </c>
      <c r="T5" s="74" t="s">
        <v>10</v>
      </c>
      <c r="U5" s="76">
        <v>2</v>
      </c>
      <c r="V5" s="74">
        <v>2</v>
      </c>
      <c r="W5" s="74" t="s">
        <v>10</v>
      </c>
      <c r="X5" s="74">
        <v>1</v>
      </c>
      <c r="Y5" s="77">
        <v>0</v>
      </c>
      <c r="Z5" s="74" t="s">
        <v>10</v>
      </c>
      <c r="AA5" s="78">
        <v>2</v>
      </c>
      <c r="AB5" s="179">
        <f>IF(AF5&gt;0,AD5/AF5,20)</f>
        <v>0.6666666666666666</v>
      </c>
      <c r="AC5" s="159">
        <f>AG5*10+AH5+AB5/100</f>
        <v>83.00666666666666</v>
      </c>
      <c r="AD5" s="58">
        <f>SUM(Y5,V5,S5,P5,M5,J5,D5)</f>
        <v>6</v>
      </c>
      <c r="AE5" s="59" t="s">
        <v>10</v>
      </c>
      <c r="AF5" s="59">
        <f>SUM(AA5,X5,U5,R5,O5,L5,F5)</f>
        <v>9</v>
      </c>
      <c r="AG5" s="161">
        <f>SUM(AJ5:AQ5)</f>
        <v>8</v>
      </c>
      <c r="AH5" s="163">
        <f>COUNTIF(AJ5:AQ5,"&gt;1")</f>
        <v>3</v>
      </c>
      <c r="AI5" s="165" t="str">
        <f>ROMAN(RANK(AC5,AC3:AC18))</f>
        <v>V</v>
      </c>
      <c r="AJ5" s="62">
        <f>IF(D5&gt;F5,D5-F5+1,IF(D5=F5,0,D5-F5+2))</f>
        <v>0</v>
      </c>
      <c r="AK5" s="62"/>
      <c r="AL5" s="62">
        <f>IF(J5&gt;L5,J5-L5+1,IF(J5=L5,0,J5-L5+2))</f>
        <v>3</v>
      </c>
      <c r="AM5" s="62">
        <f>IF(M5&gt;O5,M5-O5+1,IF(M5=O5,0,M5-O5+2))</f>
        <v>3</v>
      </c>
      <c r="AN5" s="62">
        <f>IF(P5&gt;R5,P5-R5+1,IF(P5=R5,0,P5-R5+2))</f>
        <v>0</v>
      </c>
      <c r="AO5" s="62">
        <f>IF(S5&gt;U5,S5-U5+1,IF(S5=U5,0,S5-U5+2))</f>
        <v>0</v>
      </c>
      <c r="AP5" s="62">
        <f>IF(V5&gt;X5,V5-X5+1,IF(V5=X5,0,V5-X5+2))</f>
        <v>2</v>
      </c>
      <c r="AQ5" s="62">
        <f>IF(Y5&gt;AA5,Y5-AA5+1,IF(Y5=AA5,0,Y5-AA5+2))</f>
        <v>0</v>
      </c>
    </row>
    <row r="6" spans="1:43" ht="30" customHeight="1">
      <c r="A6" s="181"/>
      <c r="B6" s="200"/>
      <c r="C6" s="201"/>
      <c r="D6" s="79">
        <v>16</v>
      </c>
      <c r="E6" s="67" t="s">
        <v>10</v>
      </c>
      <c r="F6" s="71">
        <v>50</v>
      </c>
      <c r="G6" s="185"/>
      <c r="H6" s="186"/>
      <c r="I6" s="187"/>
      <c r="J6" s="67">
        <v>50</v>
      </c>
      <c r="K6" s="67" t="s">
        <v>10</v>
      </c>
      <c r="L6" s="68">
        <v>19</v>
      </c>
      <c r="M6" s="70">
        <v>50</v>
      </c>
      <c r="N6" s="67" t="s">
        <v>10</v>
      </c>
      <c r="O6" s="70">
        <v>18</v>
      </c>
      <c r="P6" s="69">
        <v>36</v>
      </c>
      <c r="Q6" s="67" t="s">
        <v>10</v>
      </c>
      <c r="R6" s="70">
        <v>50</v>
      </c>
      <c r="S6" s="69">
        <v>37</v>
      </c>
      <c r="T6" s="67" t="s">
        <v>10</v>
      </c>
      <c r="U6" s="71">
        <v>51</v>
      </c>
      <c r="V6" s="70">
        <v>58</v>
      </c>
      <c r="W6" s="67" t="s">
        <v>10</v>
      </c>
      <c r="X6" s="70">
        <v>57</v>
      </c>
      <c r="Y6" s="69">
        <v>21</v>
      </c>
      <c r="Z6" s="67" t="s">
        <v>10</v>
      </c>
      <c r="AA6" s="72">
        <v>50</v>
      </c>
      <c r="AB6" s="180"/>
      <c r="AC6" s="160"/>
      <c r="AD6" s="56">
        <f>SUM(Y6,V6,S6,P6,M6,J6,D6)</f>
        <v>268</v>
      </c>
      <c r="AE6" s="57" t="s">
        <v>10</v>
      </c>
      <c r="AF6" s="57">
        <f>SUM(AA6,X6,U6,R6,O6,L6,F6)</f>
        <v>295</v>
      </c>
      <c r="AG6" s="162"/>
      <c r="AH6" s="164"/>
      <c r="AI6" s="165"/>
      <c r="AJ6" s="62"/>
      <c r="AK6" s="62"/>
      <c r="AL6" s="62"/>
      <c r="AM6" s="62"/>
      <c r="AN6" s="62"/>
      <c r="AO6" s="62"/>
      <c r="AP6" s="62"/>
      <c r="AQ6" s="62"/>
    </row>
    <row r="7" spans="1:43" ht="30" customHeight="1">
      <c r="A7" s="167" t="s">
        <v>13</v>
      </c>
      <c r="B7" s="169" t="s">
        <v>14</v>
      </c>
      <c r="C7" s="170"/>
      <c r="D7" s="80">
        <v>0</v>
      </c>
      <c r="E7" s="74" t="s">
        <v>10</v>
      </c>
      <c r="F7" s="76">
        <v>2</v>
      </c>
      <c r="G7" s="81">
        <v>0</v>
      </c>
      <c r="H7" s="74" t="s">
        <v>10</v>
      </c>
      <c r="I7" s="75">
        <v>2</v>
      </c>
      <c r="J7" s="173">
        <v>0</v>
      </c>
      <c r="K7" s="174"/>
      <c r="L7" s="184"/>
      <c r="M7" s="82">
        <f>M48</f>
        <v>0</v>
      </c>
      <c r="N7" s="74" t="s">
        <v>10</v>
      </c>
      <c r="O7" s="82">
        <v>2</v>
      </c>
      <c r="P7" s="77">
        <v>0</v>
      </c>
      <c r="Q7" s="74" t="s">
        <v>10</v>
      </c>
      <c r="R7" s="74">
        <v>2</v>
      </c>
      <c r="S7" s="77">
        <v>0</v>
      </c>
      <c r="T7" s="74" t="s">
        <v>10</v>
      </c>
      <c r="U7" s="76">
        <v>2</v>
      </c>
      <c r="V7" s="74">
        <v>0</v>
      </c>
      <c r="W7" s="74" t="s">
        <v>10</v>
      </c>
      <c r="X7" s="74">
        <v>2</v>
      </c>
      <c r="Y7" s="77">
        <f>M40</f>
        <v>0</v>
      </c>
      <c r="Z7" s="74" t="s">
        <v>10</v>
      </c>
      <c r="AA7" s="78">
        <v>2</v>
      </c>
      <c r="AB7" s="179">
        <f>IF(AF7&gt;0,AD7/AF7,20)</f>
        <v>0</v>
      </c>
      <c r="AC7" s="159">
        <f>AG7*10+AH7+AB7/100</f>
        <v>0</v>
      </c>
      <c r="AD7" s="58">
        <f>SUM(Y7,V7,S7,P7,M7,D7,G7)</f>
        <v>0</v>
      </c>
      <c r="AE7" s="59" t="s">
        <v>10</v>
      </c>
      <c r="AF7" s="59">
        <f>SUM(AA7,X7,U7,R7,O7,F7,I7)</f>
        <v>14</v>
      </c>
      <c r="AG7" s="161">
        <f>SUM(AJ7:AQ7)</f>
        <v>0</v>
      </c>
      <c r="AH7" s="163">
        <f>COUNTIF(AJ7:AQ7,"&gt;1")</f>
        <v>0</v>
      </c>
      <c r="AI7" s="165" t="str">
        <f>ROMAN(RANK(AC7,AC3:AC18))</f>
        <v>VIII</v>
      </c>
      <c r="AJ7" s="62">
        <f>IF(D7&gt;F7,D7-F7+1,IF(D7=F7,0,D7-F7+2))</f>
        <v>0</v>
      </c>
      <c r="AK7" s="62">
        <f>IF(G7&gt;I7,G7-I7+1,IF(G7=I7,0,G7-I7+2))</f>
        <v>0</v>
      </c>
      <c r="AL7" s="62"/>
      <c r="AM7" s="62">
        <f>IF(M7&gt;O7,M7-O7+1,IF(M7=O7,0,M7-O7+2))</f>
        <v>0</v>
      </c>
      <c r="AN7" s="62">
        <f>IF(P7&gt;R7,P7-R7+1,IF(P7=R7,0,P7-R7+2))</f>
        <v>0</v>
      </c>
      <c r="AO7" s="62">
        <f>IF(S7&gt;U7,S7-U7+1,IF(S7=U7,0,S7-U7+2))</f>
        <v>0</v>
      </c>
      <c r="AP7" s="62">
        <f>IF(V7&gt;X7,V7-X7+1,IF(V7=X7,0,V7-X7+2))</f>
        <v>0</v>
      </c>
      <c r="AQ7" s="62">
        <f>IF(Y7&gt;AA7,Y7-AA7+1,IF(Y7=AA7,0,Y7-AA7+2))</f>
        <v>0</v>
      </c>
    </row>
    <row r="8" spans="1:43" ht="30" customHeight="1">
      <c r="A8" s="181"/>
      <c r="B8" s="182"/>
      <c r="C8" s="183"/>
      <c r="D8" s="79">
        <v>13</v>
      </c>
      <c r="E8" s="67" t="s">
        <v>10</v>
      </c>
      <c r="F8" s="71">
        <v>50</v>
      </c>
      <c r="G8" s="83">
        <v>19</v>
      </c>
      <c r="H8" s="67" t="s">
        <v>10</v>
      </c>
      <c r="I8" s="68">
        <v>50</v>
      </c>
      <c r="J8" s="185"/>
      <c r="K8" s="186"/>
      <c r="L8" s="187"/>
      <c r="M8" s="67">
        <v>32</v>
      </c>
      <c r="N8" s="67" t="s">
        <v>10</v>
      </c>
      <c r="O8" s="67">
        <v>50</v>
      </c>
      <c r="P8" s="69">
        <f>R35</f>
        <v>50</v>
      </c>
      <c r="Q8" s="67" t="s">
        <v>10</v>
      </c>
      <c r="R8" s="70">
        <v>50</v>
      </c>
      <c r="S8" s="69">
        <v>15</v>
      </c>
      <c r="T8" s="67" t="s">
        <v>10</v>
      </c>
      <c r="U8" s="71">
        <v>50</v>
      </c>
      <c r="V8" s="67">
        <v>19</v>
      </c>
      <c r="W8" s="67" t="s">
        <v>10</v>
      </c>
      <c r="X8" s="67">
        <v>50</v>
      </c>
      <c r="Y8" s="69">
        <v>17</v>
      </c>
      <c r="Z8" s="67" t="s">
        <v>10</v>
      </c>
      <c r="AA8" s="72">
        <v>50</v>
      </c>
      <c r="AB8" s="180"/>
      <c r="AC8" s="160"/>
      <c r="AD8" s="56">
        <f>SUM(Y8,V8,S8,P8,M8,D8,G8)</f>
        <v>165</v>
      </c>
      <c r="AE8" s="57" t="s">
        <v>10</v>
      </c>
      <c r="AF8" s="57">
        <f>SUM(AA8,X8,U8,R8,O8,F8,I8)</f>
        <v>350</v>
      </c>
      <c r="AG8" s="162"/>
      <c r="AH8" s="164"/>
      <c r="AI8" s="165"/>
      <c r="AJ8" s="62"/>
      <c r="AK8" s="62"/>
      <c r="AL8" s="62"/>
      <c r="AM8" s="62"/>
      <c r="AN8" s="62"/>
      <c r="AO8" s="62"/>
      <c r="AP8" s="62"/>
      <c r="AQ8" s="62"/>
    </row>
    <row r="9" spans="1:43" ht="30" customHeight="1">
      <c r="A9" s="167" t="s">
        <v>15</v>
      </c>
      <c r="B9" s="197" t="s">
        <v>16</v>
      </c>
      <c r="C9" s="195"/>
      <c r="D9" s="73">
        <v>0</v>
      </c>
      <c r="E9" s="74" t="s">
        <v>10</v>
      </c>
      <c r="F9" s="82">
        <v>2</v>
      </c>
      <c r="G9" s="77">
        <v>0</v>
      </c>
      <c r="H9" s="74" t="s">
        <v>10</v>
      </c>
      <c r="I9" s="76">
        <v>2</v>
      </c>
      <c r="J9" s="82">
        <v>2</v>
      </c>
      <c r="K9" s="74" t="s">
        <v>10</v>
      </c>
      <c r="L9" s="82">
        <f>M48</f>
        <v>0</v>
      </c>
      <c r="M9" s="173">
        <v>1</v>
      </c>
      <c r="N9" s="174"/>
      <c r="O9" s="184"/>
      <c r="P9" s="82">
        <v>0</v>
      </c>
      <c r="Q9" s="74" t="s">
        <v>10</v>
      </c>
      <c r="R9" s="82">
        <v>2</v>
      </c>
      <c r="S9" s="77">
        <f>O33</f>
        <v>0</v>
      </c>
      <c r="T9" s="74" t="s">
        <v>10</v>
      </c>
      <c r="U9" s="76">
        <v>2</v>
      </c>
      <c r="V9" s="77">
        <f>M38</f>
        <v>0</v>
      </c>
      <c r="W9" s="74" t="s">
        <v>10</v>
      </c>
      <c r="X9" s="76">
        <v>2</v>
      </c>
      <c r="Y9" s="82">
        <v>0</v>
      </c>
      <c r="Z9" s="74" t="s">
        <v>10</v>
      </c>
      <c r="AA9" s="84">
        <v>2</v>
      </c>
      <c r="AB9" s="179">
        <f>IF(AF9&gt;0,AD9/AF9,20)</f>
        <v>0.16666666666666666</v>
      </c>
      <c r="AC9" s="159">
        <f>AG9*10+AH9+AB9/100</f>
        <v>31.001666666666665</v>
      </c>
      <c r="AD9" s="58">
        <f>SUM(Y9,V9,S9,P9,D9,J9,G9)</f>
        <v>2</v>
      </c>
      <c r="AE9" s="59" t="s">
        <v>10</v>
      </c>
      <c r="AF9" s="59">
        <f>SUM(AA9,X9,U9,R9,F9,L9,I9)</f>
        <v>12</v>
      </c>
      <c r="AG9" s="161">
        <f>SUM(AJ9:AQ9)</f>
        <v>3</v>
      </c>
      <c r="AH9" s="163">
        <f>COUNTIF(AJ9:AQ9,"&gt;1")</f>
        <v>1</v>
      </c>
      <c r="AI9" s="165" t="str">
        <f>ROMAN(RANK(AC9,AC3:AC18))</f>
        <v>VII</v>
      </c>
      <c r="AJ9" s="62">
        <f>IF(D9&gt;F9,D9-F9+1,IF(D9=F9,0,D9-F9+2))</f>
        <v>0</v>
      </c>
      <c r="AK9" s="62">
        <f>IF(G9&gt;I9,G9-I9+1,IF(G9=I9,0,G9-I9+2))</f>
        <v>0</v>
      </c>
      <c r="AL9" s="62">
        <f>IF(J9&gt;L9,J9-L9+1,IF(J9=L9,0,J9-L9+2))</f>
        <v>3</v>
      </c>
      <c r="AM9" s="62"/>
      <c r="AN9" s="62">
        <f>IF(P9&gt;R9,P9-R9+1,IF(P9=R9,0,P9-R9+2))</f>
        <v>0</v>
      </c>
      <c r="AO9" s="62">
        <f>IF(S9&gt;U9,S9-U9+1,IF(S9=U9,0,S9-U9+2))</f>
        <v>0</v>
      </c>
      <c r="AP9" s="62">
        <f>IF(V9&gt;X9,V9-X9+1,IF(V9=X9,0,V9-X9+2))</f>
        <v>0</v>
      </c>
      <c r="AQ9" s="62">
        <f>IF(Y9&gt;AA9,Y9-AA9+1,IF(Y9=AA9,0,Y9-AA9+2))</f>
        <v>0</v>
      </c>
    </row>
    <row r="10" spans="1:43" ht="30" customHeight="1">
      <c r="A10" s="181"/>
      <c r="B10" s="182"/>
      <c r="C10" s="196"/>
      <c r="D10" s="85">
        <v>9</v>
      </c>
      <c r="E10" s="67" t="s">
        <v>10</v>
      </c>
      <c r="F10" s="67">
        <v>50</v>
      </c>
      <c r="G10" s="69">
        <v>18</v>
      </c>
      <c r="H10" s="67" t="s">
        <v>10</v>
      </c>
      <c r="I10" s="71">
        <v>50</v>
      </c>
      <c r="J10" s="67">
        <v>50</v>
      </c>
      <c r="K10" s="67" t="s">
        <v>10</v>
      </c>
      <c r="L10" s="67">
        <v>32</v>
      </c>
      <c r="M10" s="185"/>
      <c r="N10" s="186"/>
      <c r="O10" s="187"/>
      <c r="P10" s="67">
        <v>10</v>
      </c>
      <c r="Q10" s="67" t="s">
        <v>10</v>
      </c>
      <c r="R10" s="67">
        <v>50</v>
      </c>
      <c r="S10" s="69">
        <v>18</v>
      </c>
      <c r="T10" s="67" t="s">
        <v>10</v>
      </c>
      <c r="U10" s="71">
        <v>50</v>
      </c>
      <c r="V10" s="69">
        <v>26</v>
      </c>
      <c r="W10" s="67" t="s">
        <v>10</v>
      </c>
      <c r="X10" s="71">
        <v>50</v>
      </c>
      <c r="Y10" s="67">
        <v>17</v>
      </c>
      <c r="Z10" s="67" t="s">
        <v>10</v>
      </c>
      <c r="AA10" s="86">
        <v>50</v>
      </c>
      <c r="AB10" s="180"/>
      <c r="AC10" s="160"/>
      <c r="AD10" s="56">
        <f>SUM(Y10,V10,S10,P10,D10,J10,G10)</f>
        <v>148</v>
      </c>
      <c r="AE10" s="57" t="s">
        <v>10</v>
      </c>
      <c r="AF10" s="57">
        <f>SUM(AA10,X10,U10,R10,F10,L10,I10)</f>
        <v>332</v>
      </c>
      <c r="AG10" s="162"/>
      <c r="AH10" s="164"/>
      <c r="AI10" s="165"/>
      <c r="AJ10" s="62"/>
      <c r="AK10" s="62"/>
      <c r="AL10" s="62"/>
      <c r="AM10" s="62"/>
      <c r="AN10" s="62"/>
      <c r="AO10" s="62"/>
      <c r="AP10" s="62"/>
      <c r="AQ10" s="62"/>
    </row>
    <row r="11" spans="1:43" ht="30" customHeight="1">
      <c r="A11" s="167" t="s">
        <v>17</v>
      </c>
      <c r="B11" s="169" t="s">
        <v>18</v>
      </c>
      <c r="C11" s="195"/>
      <c r="D11" s="80">
        <v>0</v>
      </c>
      <c r="E11" s="74" t="s">
        <v>10</v>
      </c>
      <c r="F11" s="76">
        <v>2</v>
      </c>
      <c r="G11" s="77">
        <v>2</v>
      </c>
      <c r="H11" s="74" t="s">
        <v>10</v>
      </c>
      <c r="I11" s="76">
        <v>0</v>
      </c>
      <c r="J11" s="77">
        <v>2</v>
      </c>
      <c r="K11" s="74" t="s">
        <v>10</v>
      </c>
      <c r="L11" s="76">
        <v>0</v>
      </c>
      <c r="M11" s="77">
        <v>2</v>
      </c>
      <c r="N11" s="74" t="s">
        <v>10</v>
      </c>
      <c r="O11" s="76">
        <v>0</v>
      </c>
      <c r="P11" s="173">
        <v>7</v>
      </c>
      <c r="Q11" s="174"/>
      <c r="R11" s="184"/>
      <c r="S11" s="77">
        <v>1</v>
      </c>
      <c r="T11" s="74" t="s">
        <v>10</v>
      </c>
      <c r="U11" s="76">
        <v>2</v>
      </c>
      <c r="V11" s="77">
        <v>2</v>
      </c>
      <c r="W11" s="74" t="s">
        <v>10</v>
      </c>
      <c r="X11" s="76">
        <f>M41</f>
        <v>0</v>
      </c>
      <c r="Y11" s="77">
        <f>O32</f>
        <v>0</v>
      </c>
      <c r="Z11" s="74" t="s">
        <v>10</v>
      </c>
      <c r="AA11" s="78">
        <v>2</v>
      </c>
      <c r="AB11" s="179">
        <f>IF(AF11&gt;0,AD11/AF11,20)</f>
        <v>1.5</v>
      </c>
      <c r="AC11" s="159">
        <f>AG11*10+AH11+AB11/100</f>
        <v>134.015</v>
      </c>
      <c r="AD11" s="58">
        <f>SUM(Y11,V11,S11,D11,M11,J11,G11)</f>
        <v>9</v>
      </c>
      <c r="AE11" s="59" t="s">
        <v>10</v>
      </c>
      <c r="AF11" s="59">
        <f>SUM(AA11,X11,U11,F11,O11,L11,I11)</f>
        <v>6</v>
      </c>
      <c r="AG11" s="161">
        <f>SUM(AJ11:AQ11)</f>
        <v>13</v>
      </c>
      <c r="AH11" s="163">
        <f>COUNTIF(AJ11:AQ11,"&gt;1")</f>
        <v>4</v>
      </c>
      <c r="AI11" s="165" t="str">
        <f>ROMAN(RANK(AC11,AC3:AC18))</f>
        <v>IV</v>
      </c>
      <c r="AJ11" s="62">
        <f>IF(D11&gt;F11,D11-F11+1,IF(D11=F11,0,D11-F11+2))</f>
        <v>0</v>
      </c>
      <c r="AK11" s="62">
        <f>IF(G11&gt;I11,G11-I11+1,IF(G11=I11,0,G11-I11+2))</f>
        <v>3</v>
      </c>
      <c r="AL11" s="62">
        <f>IF(J11&gt;L11,J11-L11+1,IF(J11=L11,0,J11-L11+2))</f>
        <v>3</v>
      </c>
      <c r="AM11" s="62">
        <f>IF(M11&gt;O11,M11-O11+1,IF(M11=O11,0,M11-O11+2))</f>
        <v>3</v>
      </c>
      <c r="AN11" s="62"/>
      <c r="AO11" s="62">
        <f>IF(S11&gt;U11,S11-U11+1,IF(S11=U11,0,S11-U11+2))</f>
        <v>1</v>
      </c>
      <c r="AP11" s="62">
        <f>IF(V11&gt;X11,V11-X11+1,IF(V11=X11,0,V11-X11+2))</f>
        <v>3</v>
      </c>
      <c r="AQ11" s="62">
        <f>IF(Y11&gt;AA11,Y11-AA11+1,IF(Y11=AA11,0,Y11-AA11+2))</f>
        <v>0</v>
      </c>
    </row>
    <row r="12" spans="1:43" ht="30" customHeight="1">
      <c r="A12" s="181"/>
      <c r="B12" s="182"/>
      <c r="C12" s="196"/>
      <c r="D12" s="79">
        <v>23</v>
      </c>
      <c r="E12" s="67" t="s">
        <v>10</v>
      </c>
      <c r="F12" s="71">
        <v>50</v>
      </c>
      <c r="G12" s="69">
        <v>50</v>
      </c>
      <c r="H12" s="67" t="s">
        <v>10</v>
      </c>
      <c r="I12" s="71">
        <v>36</v>
      </c>
      <c r="J12" s="69">
        <v>50</v>
      </c>
      <c r="K12" s="67" t="s">
        <v>10</v>
      </c>
      <c r="L12" s="71">
        <f>19</f>
        <v>19</v>
      </c>
      <c r="M12" s="69">
        <v>50</v>
      </c>
      <c r="N12" s="67" t="s">
        <v>10</v>
      </c>
      <c r="O12" s="71">
        <v>10</v>
      </c>
      <c r="P12" s="185"/>
      <c r="Q12" s="186"/>
      <c r="R12" s="187"/>
      <c r="S12" s="69">
        <v>50</v>
      </c>
      <c r="T12" s="70" t="s">
        <v>10</v>
      </c>
      <c r="U12" s="71">
        <v>61</v>
      </c>
      <c r="V12" s="69">
        <v>50</v>
      </c>
      <c r="W12" s="67" t="s">
        <v>10</v>
      </c>
      <c r="X12" s="71">
        <v>24</v>
      </c>
      <c r="Y12" s="69">
        <v>34</v>
      </c>
      <c r="Z12" s="67" t="s">
        <v>10</v>
      </c>
      <c r="AA12" s="72">
        <v>50</v>
      </c>
      <c r="AB12" s="180"/>
      <c r="AC12" s="160"/>
      <c r="AD12" s="56">
        <f>SUM(Y12,V12,S12,D12,M12,J12,G12)</f>
        <v>307</v>
      </c>
      <c r="AE12" s="57" t="s">
        <v>10</v>
      </c>
      <c r="AF12" s="57">
        <f>SUM(AA12,X12,U12,F12,O12,L12,I12)</f>
        <v>250</v>
      </c>
      <c r="AG12" s="162"/>
      <c r="AH12" s="164"/>
      <c r="AI12" s="165"/>
      <c r="AJ12" s="62"/>
      <c r="AK12" s="62"/>
      <c r="AL12" s="62"/>
      <c r="AM12" s="62"/>
      <c r="AN12" s="62"/>
      <c r="AO12" s="62"/>
      <c r="AP12" s="62"/>
      <c r="AQ12" s="62"/>
    </row>
    <row r="13" spans="1:43" ht="30" customHeight="1">
      <c r="A13" s="167" t="s">
        <v>19</v>
      </c>
      <c r="B13" s="188" t="s">
        <v>20</v>
      </c>
      <c r="C13" s="188"/>
      <c r="D13" s="73">
        <v>0</v>
      </c>
      <c r="E13" s="74" t="s">
        <v>10</v>
      </c>
      <c r="F13" s="75">
        <v>2</v>
      </c>
      <c r="G13" s="81">
        <v>2</v>
      </c>
      <c r="H13" s="74" t="s">
        <v>10</v>
      </c>
      <c r="I13" s="82">
        <f>O28</f>
        <v>0</v>
      </c>
      <c r="J13" s="77">
        <v>2</v>
      </c>
      <c r="K13" s="74" t="s">
        <v>10</v>
      </c>
      <c r="L13" s="76">
        <v>0</v>
      </c>
      <c r="M13" s="77">
        <v>2</v>
      </c>
      <c r="N13" s="74" t="s">
        <v>10</v>
      </c>
      <c r="O13" s="76">
        <f>O33</f>
        <v>0</v>
      </c>
      <c r="P13" s="77">
        <v>2</v>
      </c>
      <c r="Q13" s="74" t="s">
        <v>10</v>
      </c>
      <c r="R13" s="76">
        <v>1</v>
      </c>
      <c r="S13" s="189" t="s">
        <v>21</v>
      </c>
      <c r="T13" s="190"/>
      <c r="U13" s="191"/>
      <c r="V13" s="82">
        <v>2</v>
      </c>
      <c r="W13" s="74" t="s">
        <v>10</v>
      </c>
      <c r="X13" s="82">
        <v>0</v>
      </c>
      <c r="Y13" s="81">
        <v>1</v>
      </c>
      <c r="Z13" s="74" t="s">
        <v>10</v>
      </c>
      <c r="AA13" s="84">
        <v>2</v>
      </c>
      <c r="AB13" s="179">
        <f>IF(AF13&gt;0,AD13/AF13,20)</f>
        <v>2.2</v>
      </c>
      <c r="AC13" s="159">
        <f>AG13*10+AH13+AB13/100</f>
        <v>155.022</v>
      </c>
      <c r="AD13" s="58">
        <f>SUM(Y13,V13,D13,P13,M13,J13,G13)</f>
        <v>11</v>
      </c>
      <c r="AE13" s="59" t="s">
        <v>10</v>
      </c>
      <c r="AF13" s="59">
        <f>SUM(AA13,X13,F13,R13,O13,L13,I13)</f>
        <v>5</v>
      </c>
      <c r="AG13" s="161">
        <f>SUM(AJ13:AQ13)</f>
        <v>15</v>
      </c>
      <c r="AH13" s="163">
        <f>COUNTIF(AJ13:AQ13,"&gt;1")</f>
        <v>5</v>
      </c>
      <c r="AI13" s="165" t="str">
        <f>ROMAN(RANK(AC13,AC3:AC18))</f>
        <v>III</v>
      </c>
      <c r="AJ13" s="62">
        <f>IF(D13&gt;F13,D13-F13+1,IF(D13=F13,0,D13-F13+2))</f>
        <v>0</v>
      </c>
      <c r="AK13" s="62">
        <f>IF(G13&gt;I13,G13-I13+1,IF(G13=I13,0,G13-I13+2))</f>
        <v>3</v>
      </c>
      <c r="AL13" s="62">
        <f>IF(J13&gt;L13,J13-L13+1,IF(J13=L13,0,J13-L13+2))</f>
        <v>3</v>
      </c>
      <c r="AM13" s="62">
        <f>IF(M13&gt;O13,M13-O13+1,IF(M13=O13,0,M13-O13+2))</f>
        <v>3</v>
      </c>
      <c r="AN13" s="62">
        <f>IF(P13&gt;R13,P13-R13+1,IF(P13=R13,0,P13-R13+2))</f>
        <v>2</v>
      </c>
      <c r="AO13" s="62"/>
      <c r="AP13" s="62">
        <f>IF(V13&gt;X13,V13-X13+1,IF(V13=X13,0,V13-X13+2))</f>
        <v>3</v>
      </c>
      <c r="AQ13" s="62">
        <f>IF(Y13&gt;AA13,Y13-AA13+1,IF(Y13=AA13,0,Y13-AA13+2))</f>
        <v>1</v>
      </c>
    </row>
    <row r="14" spans="1:43" ht="30" customHeight="1">
      <c r="A14" s="181"/>
      <c r="B14" s="183"/>
      <c r="C14" s="183"/>
      <c r="D14" s="85">
        <v>33</v>
      </c>
      <c r="E14" s="67" t="s">
        <v>10</v>
      </c>
      <c r="F14" s="68">
        <v>50</v>
      </c>
      <c r="G14" s="83">
        <v>51</v>
      </c>
      <c r="H14" s="67" t="s">
        <v>10</v>
      </c>
      <c r="I14" s="67">
        <v>37</v>
      </c>
      <c r="J14" s="69">
        <v>50</v>
      </c>
      <c r="K14" s="67" t="s">
        <v>10</v>
      </c>
      <c r="L14" s="71">
        <v>15</v>
      </c>
      <c r="M14" s="69">
        <v>50</v>
      </c>
      <c r="N14" s="67" t="s">
        <v>10</v>
      </c>
      <c r="O14" s="71">
        <v>18</v>
      </c>
      <c r="P14" s="69">
        <v>61</v>
      </c>
      <c r="Q14" s="67" t="s">
        <v>10</v>
      </c>
      <c r="R14" s="71">
        <v>50</v>
      </c>
      <c r="S14" s="192"/>
      <c r="T14" s="193"/>
      <c r="U14" s="194"/>
      <c r="V14" s="67">
        <v>50</v>
      </c>
      <c r="W14" s="67" t="s">
        <v>10</v>
      </c>
      <c r="X14" s="67">
        <v>16</v>
      </c>
      <c r="Y14" s="83">
        <v>49</v>
      </c>
      <c r="Z14" s="67" t="s">
        <v>10</v>
      </c>
      <c r="AA14" s="86">
        <v>61</v>
      </c>
      <c r="AB14" s="180"/>
      <c r="AC14" s="160"/>
      <c r="AD14" s="56">
        <f>SUM(Y14,V14,D14,P14,M14,J14,G14)</f>
        <v>344</v>
      </c>
      <c r="AE14" s="57" t="s">
        <v>10</v>
      </c>
      <c r="AF14" s="57">
        <f>SUM(AA14,X14,F14,R14,O14,L14,I14)</f>
        <v>247</v>
      </c>
      <c r="AG14" s="162"/>
      <c r="AH14" s="164"/>
      <c r="AI14" s="165"/>
      <c r="AJ14" s="62"/>
      <c r="AK14" s="62"/>
      <c r="AL14" s="62"/>
      <c r="AM14" s="62"/>
      <c r="AN14" s="62"/>
      <c r="AO14" s="62"/>
      <c r="AP14" s="62"/>
      <c r="AQ14" s="62"/>
    </row>
    <row r="15" spans="1:43" ht="30" customHeight="1">
      <c r="A15" s="167" t="s">
        <v>22</v>
      </c>
      <c r="B15" s="169" t="s">
        <v>23</v>
      </c>
      <c r="C15" s="170"/>
      <c r="D15" s="80">
        <v>0</v>
      </c>
      <c r="E15" s="74" t="s">
        <v>10</v>
      </c>
      <c r="F15" s="76">
        <v>2</v>
      </c>
      <c r="G15" s="77">
        <v>1</v>
      </c>
      <c r="H15" s="74" t="s">
        <v>10</v>
      </c>
      <c r="I15" s="76">
        <v>2</v>
      </c>
      <c r="J15" s="81">
        <v>2</v>
      </c>
      <c r="K15" s="74" t="s">
        <v>10</v>
      </c>
      <c r="L15" s="75">
        <v>0</v>
      </c>
      <c r="M15" s="82">
        <v>2</v>
      </c>
      <c r="N15" s="74" t="s">
        <v>10</v>
      </c>
      <c r="O15" s="82">
        <f>M38</f>
        <v>0</v>
      </c>
      <c r="P15" s="81">
        <f>M41</f>
        <v>0</v>
      </c>
      <c r="Q15" s="74" t="s">
        <v>10</v>
      </c>
      <c r="R15" s="75">
        <v>2</v>
      </c>
      <c r="S15" s="82">
        <v>0</v>
      </c>
      <c r="T15" s="74" t="s">
        <v>10</v>
      </c>
      <c r="U15" s="82">
        <v>2</v>
      </c>
      <c r="V15" s="173">
        <v>1</v>
      </c>
      <c r="W15" s="174"/>
      <c r="X15" s="184"/>
      <c r="Y15" s="74">
        <f>O46</f>
        <v>1</v>
      </c>
      <c r="Z15" s="74" t="s">
        <v>10</v>
      </c>
      <c r="AA15" s="78">
        <v>2</v>
      </c>
      <c r="AB15" s="179">
        <f>IF(AF15&gt;0,AD15/AF15,20)</f>
        <v>0.6</v>
      </c>
      <c r="AC15" s="159">
        <f>AG15*10+AH15+AB15/100</f>
        <v>82.006</v>
      </c>
      <c r="AD15" s="58">
        <f>SUM(Y15,D15,S15,P15,M15,J15,G15)</f>
        <v>6</v>
      </c>
      <c r="AE15" s="59" t="s">
        <v>10</v>
      </c>
      <c r="AF15" s="59">
        <f>SUM(AA15,F15,U15,R15,O15,L15,I15)</f>
        <v>10</v>
      </c>
      <c r="AG15" s="161">
        <f>SUM(AJ15:AQ15)</f>
        <v>8</v>
      </c>
      <c r="AH15" s="163">
        <f>COUNTIF(AJ15:AQ15,"&gt;1")</f>
        <v>2</v>
      </c>
      <c r="AI15" s="165" t="str">
        <f>ROMAN(RANK(AC15,AC3:AC18))</f>
        <v>VI</v>
      </c>
      <c r="AJ15" s="62">
        <f>IF(D15&gt;F15,D15-F15+1,IF(D15=F15,0,D15-F15+2))</f>
        <v>0</v>
      </c>
      <c r="AK15" s="62">
        <f>IF(G15&gt;I15,G15-I15+1,IF(G15=I15,0,G15-I15+2))</f>
        <v>1</v>
      </c>
      <c r="AL15" s="62">
        <f>IF(J15&gt;L15,J15-L15+1,IF(J15=L15,0,J15-L15+2))</f>
        <v>3</v>
      </c>
      <c r="AM15" s="62">
        <f>IF(M15&gt;O15,M15-O15+1,IF(M15=O15,0,M15-O15+2))</f>
        <v>3</v>
      </c>
      <c r="AN15" s="62">
        <f>IF(P15&gt;R15,P15-R15+1,IF(P15=R15,0,P15-R15+2))</f>
        <v>0</v>
      </c>
      <c r="AO15" s="62">
        <f>IF(S15&gt;U15,S15-U15+1,IF(S15=U15,0,S15-U15+2))</f>
        <v>0</v>
      </c>
      <c r="AP15" s="62"/>
      <c r="AQ15" s="62">
        <f>IF(Y15&gt;AA15,Y15-AA15+1,IF(Y15=AA15,0,Y15-AA15+2))</f>
        <v>1</v>
      </c>
    </row>
    <row r="16" spans="1:43" ht="30" customHeight="1">
      <c r="A16" s="181"/>
      <c r="B16" s="182"/>
      <c r="C16" s="183"/>
      <c r="D16" s="79">
        <v>27</v>
      </c>
      <c r="E16" s="67" t="s">
        <v>10</v>
      </c>
      <c r="F16" s="71">
        <v>50</v>
      </c>
      <c r="G16" s="69">
        <v>57</v>
      </c>
      <c r="H16" s="67" t="s">
        <v>10</v>
      </c>
      <c r="I16" s="71">
        <v>58</v>
      </c>
      <c r="J16" s="69">
        <v>50</v>
      </c>
      <c r="K16" s="67"/>
      <c r="L16" s="71">
        <v>19</v>
      </c>
      <c r="M16" s="67">
        <v>50</v>
      </c>
      <c r="N16" s="67" t="s">
        <v>10</v>
      </c>
      <c r="O16" s="67">
        <v>26</v>
      </c>
      <c r="P16" s="69">
        <v>24</v>
      </c>
      <c r="Q16" s="67" t="s">
        <v>10</v>
      </c>
      <c r="R16" s="71">
        <v>50</v>
      </c>
      <c r="S16" s="70">
        <v>16</v>
      </c>
      <c r="T16" s="67" t="s">
        <v>10</v>
      </c>
      <c r="U16" s="70">
        <v>50</v>
      </c>
      <c r="V16" s="185"/>
      <c r="W16" s="186"/>
      <c r="X16" s="187"/>
      <c r="Y16" s="67">
        <v>20</v>
      </c>
      <c r="Z16" s="67" t="s">
        <v>10</v>
      </c>
      <c r="AA16" s="86">
        <v>50</v>
      </c>
      <c r="AB16" s="180"/>
      <c r="AC16" s="160"/>
      <c r="AD16" s="56">
        <f>SUM(Y16,D16,S16,P16,M16,J16,G16)</f>
        <v>244</v>
      </c>
      <c r="AE16" s="57" t="s">
        <v>10</v>
      </c>
      <c r="AF16" s="57">
        <f>SUM(AA16,F16,U16,R16,O16,L16,I16)</f>
        <v>303</v>
      </c>
      <c r="AG16" s="162"/>
      <c r="AH16" s="164"/>
      <c r="AI16" s="165"/>
      <c r="AJ16" s="62"/>
      <c r="AK16" s="62"/>
      <c r="AL16" s="62"/>
      <c r="AM16" s="62"/>
      <c r="AN16" s="62"/>
      <c r="AO16" s="62"/>
      <c r="AP16" s="62"/>
      <c r="AQ16" s="62"/>
    </row>
    <row r="17" spans="1:43" ht="30" customHeight="1">
      <c r="A17" s="167" t="s">
        <v>24</v>
      </c>
      <c r="B17" s="169" t="s">
        <v>25</v>
      </c>
      <c r="C17" s="170"/>
      <c r="D17" s="80">
        <v>2</v>
      </c>
      <c r="E17" s="74" t="s">
        <v>10</v>
      </c>
      <c r="F17" s="76">
        <v>1</v>
      </c>
      <c r="G17" s="77">
        <v>2</v>
      </c>
      <c r="H17" s="74" t="s">
        <v>10</v>
      </c>
      <c r="I17" s="76">
        <v>0</v>
      </c>
      <c r="J17" s="77">
        <v>2</v>
      </c>
      <c r="K17" s="74" t="s">
        <v>10</v>
      </c>
      <c r="L17" s="76">
        <f>M40</f>
        <v>0</v>
      </c>
      <c r="M17" s="74">
        <v>2</v>
      </c>
      <c r="N17" s="74" t="s">
        <v>10</v>
      </c>
      <c r="O17" s="74">
        <v>0</v>
      </c>
      <c r="P17" s="77">
        <v>2</v>
      </c>
      <c r="Q17" s="74" t="s">
        <v>10</v>
      </c>
      <c r="R17" s="76">
        <v>0</v>
      </c>
      <c r="S17" s="82">
        <v>2</v>
      </c>
      <c r="T17" s="74" t="s">
        <v>10</v>
      </c>
      <c r="U17" s="82">
        <v>1</v>
      </c>
      <c r="V17" s="77">
        <v>2</v>
      </c>
      <c r="W17" s="74" t="s">
        <v>10</v>
      </c>
      <c r="X17" s="76">
        <v>0</v>
      </c>
      <c r="Y17" s="173">
        <v>8</v>
      </c>
      <c r="Z17" s="174"/>
      <c r="AA17" s="175"/>
      <c r="AB17" s="179">
        <f>IF(AF17&gt;0,AD17/AF17,20)</f>
        <v>7</v>
      </c>
      <c r="AC17" s="159">
        <f>AG17*10+AH17+AB17/100</f>
        <v>197.07</v>
      </c>
      <c r="AD17" s="58">
        <f>SUM(D17,V17,S17,P17,M17,J17,G17)</f>
        <v>14</v>
      </c>
      <c r="AE17" s="59" t="s">
        <v>10</v>
      </c>
      <c r="AF17" s="59">
        <f>SUM(F17,X17,U17,R17,O17,L17,I17)</f>
        <v>2</v>
      </c>
      <c r="AG17" s="161">
        <f>SUM(AJ17:AQ17)</f>
        <v>19</v>
      </c>
      <c r="AH17" s="163">
        <f>COUNTIF(AJ17:AQ17,"&gt;1")</f>
        <v>7</v>
      </c>
      <c r="AI17" s="165" t="str">
        <f>ROMAN(RANK(AC17,AC3:AC18))</f>
        <v>I</v>
      </c>
      <c r="AJ17" s="62">
        <f>IF(D17&gt;F17,D17-F17+1,IF(D17=F17,0,D17-F17+2))</f>
        <v>2</v>
      </c>
      <c r="AK17" s="62">
        <f>IF(G17&gt;I17,G17-I17+1,IF(G17=I17,0,G17-I17+2))</f>
        <v>3</v>
      </c>
      <c r="AL17" s="62">
        <f>IF(J17&gt;L17,J17-L17+1,IF(J17=L17,0,J17-L17+2))</f>
        <v>3</v>
      </c>
      <c r="AM17" s="62">
        <f>IF(M17&gt;O17,M17-O17+1,IF(M17=O17,0,M17-O17+2))</f>
        <v>3</v>
      </c>
      <c r="AN17" s="62">
        <f>IF(P17&gt;R17,P17-R17+1,IF(P17=R17,0,P17-R17+2))</f>
        <v>3</v>
      </c>
      <c r="AO17" s="62">
        <f>IF(S17&gt;U17,S17-U17+1,IF(S17=U17,0,S17-U17+2))</f>
        <v>2</v>
      </c>
      <c r="AP17" s="62">
        <f>IF(V17&gt;X17,V17-X17+1,IF(V17=X17,0,V17-X17+2))</f>
        <v>3</v>
      </c>
      <c r="AQ17" s="62"/>
    </row>
    <row r="18" spans="1:43" ht="30" customHeight="1">
      <c r="A18" s="168"/>
      <c r="B18" s="171"/>
      <c r="C18" s="172"/>
      <c r="D18" s="87">
        <v>62</v>
      </c>
      <c r="E18" s="88" t="s">
        <v>10</v>
      </c>
      <c r="F18" s="89">
        <v>51</v>
      </c>
      <c r="G18" s="90">
        <v>50</v>
      </c>
      <c r="H18" s="88" t="s">
        <v>10</v>
      </c>
      <c r="I18" s="89">
        <v>21</v>
      </c>
      <c r="J18" s="90">
        <v>50</v>
      </c>
      <c r="K18" s="88" t="s">
        <v>10</v>
      </c>
      <c r="L18" s="89">
        <v>17</v>
      </c>
      <c r="M18" s="88">
        <v>50</v>
      </c>
      <c r="N18" s="88" t="s">
        <v>10</v>
      </c>
      <c r="O18" s="88">
        <v>17</v>
      </c>
      <c r="P18" s="90">
        <v>50</v>
      </c>
      <c r="Q18" s="88" t="s">
        <v>10</v>
      </c>
      <c r="R18" s="89">
        <v>34</v>
      </c>
      <c r="S18" s="88">
        <v>61</v>
      </c>
      <c r="T18" s="88" t="s">
        <v>10</v>
      </c>
      <c r="U18" s="88">
        <v>49</v>
      </c>
      <c r="V18" s="90">
        <v>50</v>
      </c>
      <c r="W18" s="88" t="s">
        <v>10</v>
      </c>
      <c r="X18" s="89">
        <v>20</v>
      </c>
      <c r="Y18" s="176"/>
      <c r="Z18" s="177"/>
      <c r="AA18" s="178"/>
      <c r="AB18" s="180"/>
      <c r="AC18" s="160"/>
      <c r="AD18" s="60">
        <f>SUM(D18,V18,S18,P18,M18,J18,G18)</f>
        <v>373</v>
      </c>
      <c r="AE18" s="61" t="s">
        <v>10</v>
      </c>
      <c r="AF18" s="61">
        <f>SUM(F18,X18,U18,R18,O18,L18,I18)</f>
        <v>209</v>
      </c>
      <c r="AG18" s="162"/>
      <c r="AH18" s="164"/>
      <c r="AI18" s="166"/>
      <c r="AJ18" s="62"/>
      <c r="AK18" s="62"/>
      <c r="AL18" s="62"/>
      <c r="AM18" s="62"/>
      <c r="AN18" s="62"/>
      <c r="AO18" s="62"/>
      <c r="AP18" s="62"/>
      <c r="AQ18" s="62"/>
    </row>
    <row r="19" spans="1:35" ht="19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7"/>
    </row>
    <row r="20" spans="1:32" ht="20.25" thickBot="1">
      <c r="A20" s="8"/>
      <c r="B20" s="9" t="s">
        <v>26</v>
      </c>
      <c r="C20" s="156" t="s">
        <v>27</v>
      </c>
      <c r="D20" s="157"/>
      <c r="E20" s="157"/>
      <c r="F20" s="157"/>
      <c r="G20" s="157"/>
      <c r="H20" s="157"/>
      <c r="I20" s="157"/>
      <c r="J20" s="157"/>
      <c r="K20" s="157"/>
      <c r="L20" s="158"/>
      <c r="M20" s="151" t="s">
        <v>28</v>
      </c>
      <c r="N20" s="154"/>
      <c r="O20" s="154"/>
      <c r="P20" s="154" t="s">
        <v>29</v>
      </c>
      <c r="Q20" s="154"/>
      <c r="R20" s="154"/>
      <c r="S20" s="149" t="s">
        <v>30</v>
      </c>
      <c r="T20" s="150"/>
      <c r="U20" s="151"/>
      <c r="V20" s="149" t="s">
        <v>31</v>
      </c>
      <c r="W20" s="150"/>
      <c r="X20" s="151"/>
      <c r="Y20" s="149" t="s">
        <v>32</v>
      </c>
      <c r="Z20" s="150"/>
      <c r="AA20" s="152"/>
      <c r="AB20" s="153" t="s">
        <v>33</v>
      </c>
      <c r="AC20" s="154"/>
      <c r="AD20" s="154"/>
      <c r="AE20" s="154" t="s">
        <v>34</v>
      </c>
      <c r="AF20" s="155"/>
    </row>
    <row r="21" spans="1:32" ht="22.5">
      <c r="A21" s="10">
        <v>0.375</v>
      </c>
      <c r="B21" s="11" t="s">
        <v>35</v>
      </c>
      <c r="C21" s="145" t="str">
        <f>B3</f>
        <v>Kralupy</v>
      </c>
      <c r="D21" s="146"/>
      <c r="E21" s="12" t="s">
        <v>21</v>
      </c>
      <c r="F21" s="147" t="str">
        <f>B17</f>
        <v>Olymp B</v>
      </c>
      <c r="G21" s="147"/>
      <c r="H21" s="147"/>
      <c r="I21" s="147"/>
      <c r="J21" s="147"/>
      <c r="K21" s="147"/>
      <c r="L21" s="148"/>
      <c r="M21" s="94">
        <v>1</v>
      </c>
      <c r="N21" s="95" t="s">
        <v>10</v>
      </c>
      <c r="O21" s="96">
        <v>2</v>
      </c>
      <c r="P21" s="13">
        <v>51</v>
      </c>
      <c r="Q21" s="18" t="s">
        <v>10</v>
      </c>
      <c r="R21" s="14">
        <v>62</v>
      </c>
      <c r="S21" s="30">
        <v>25</v>
      </c>
      <c r="T21" s="18" t="s">
        <v>10</v>
      </c>
      <c r="U21" s="35">
        <v>22</v>
      </c>
      <c r="V21" s="30">
        <v>18</v>
      </c>
      <c r="W21" s="18" t="s">
        <v>10</v>
      </c>
      <c r="X21" s="35">
        <v>25</v>
      </c>
      <c r="Y21" s="30">
        <v>8</v>
      </c>
      <c r="Z21" s="18" t="s">
        <v>10</v>
      </c>
      <c r="AA21" s="40">
        <v>15</v>
      </c>
      <c r="AB21" s="137" t="s">
        <v>36</v>
      </c>
      <c r="AC21" s="138"/>
      <c r="AD21" s="138"/>
      <c r="AE21" s="100"/>
      <c r="AF21" s="91"/>
    </row>
    <row r="22" spans="1:32" ht="22.5">
      <c r="A22" s="15">
        <v>0.375</v>
      </c>
      <c r="B22" s="16" t="s">
        <v>37</v>
      </c>
      <c r="C22" s="124" t="str">
        <f>B5</f>
        <v>Dansport</v>
      </c>
      <c r="D22" s="125"/>
      <c r="E22" s="17" t="s">
        <v>21</v>
      </c>
      <c r="F22" s="125" t="str">
        <f>B7</f>
        <v>Mikulovka</v>
      </c>
      <c r="G22" s="125"/>
      <c r="H22" s="125"/>
      <c r="I22" s="125"/>
      <c r="J22" s="125"/>
      <c r="K22" s="125"/>
      <c r="L22" s="126"/>
      <c r="M22" s="97">
        <v>2</v>
      </c>
      <c r="N22" s="95" t="s">
        <v>10</v>
      </c>
      <c r="O22" s="98">
        <v>0</v>
      </c>
      <c r="P22" s="1">
        <v>50</v>
      </c>
      <c r="Q22" s="18" t="s">
        <v>10</v>
      </c>
      <c r="R22" s="2">
        <v>19</v>
      </c>
      <c r="S22" s="31">
        <v>25</v>
      </c>
      <c r="T22" s="18" t="s">
        <v>10</v>
      </c>
      <c r="U22" s="36">
        <v>4</v>
      </c>
      <c r="V22" s="31">
        <v>25</v>
      </c>
      <c r="W22" s="18" t="s">
        <v>10</v>
      </c>
      <c r="X22" s="36">
        <v>15</v>
      </c>
      <c r="Y22" s="31"/>
      <c r="Z22" s="18" t="s">
        <v>10</v>
      </c>
      <c r="AA22" s="41"/>
      <c r="AB22" s="141" t="s">
        <v>38</v>
      </c>
      <c r="AC22" s="142"/>
      <c r="AD22" s="142"/>
      <c r="AE22" s="122"/>
      <c r="AF22" s="123"/>
    </row>
    <row r="23" spans="1:32" ht="22.5">
      <c r="A23" s="15">
        <v>0.4270833333333333</v>
      </c>
      <c r="B23" s="21" t="s">
        <v>39</v>
      </c>
      <c r="C23" s="124" t="str">
        <f>B13</f>
        <v>Příbram</v>
      </c>
      <c r="D23" s="125"/>
      <c r="E23" s="19" t="s">
        <v>21</v>
      </c>
      <c r="F23" s="125" t="str">
        <f>B11</f>
        <v>Ústí nad Labem</v>
      </c>
      <c r="G23" s="125"/>
      <c r="H23" s="125"/>
      <c r="I23" s="125"/>
      <c r="J23" s="125"/>
      <c r="K23" s="125"/>
      <c r="L23" s="126"/>
      <c r="M23" s="97">
        <v>2</v>
      </c>
      <c r="N23" s="95" t="s">
        <v>10</v>
      </c>
      <c r="O23" s="98">
        <v>1</v>
      </c>
      <c r="P23" s="1">
        <v>61</v>
      </c>
      <c r="Q23" s="18" t="s">
        <v>10</v>
      </c>
      <c r="R23" s="2">
        <v>50</v>
      </c>
      <c r="S23" s="31">
        <v>25</v>
      </c>
      <c r="T23" s="18" t="s">
        <v>10</v>
      </c>
      <c r="U23" s="36">
        <v>15</v>
      </c>
      <c r="V23" s="31">
        <v>21</v>
      </c>
      <c r="W23" s="18" t="s">
        <v>10</v>
      </c>
      <c r="X23" s="36">
        <v>25</v>
      </c>
      <c r="Y23" s="31">
        <v>15</v>
      </c>
      <c r="Z23" s="18" t="s">
        <v>10</v>
      </c>
      <c r="AA23" s="41">
        <v>10</v>
      </c>
      <c r="AB23" s="137" t="s">
        <v>36</v>
      </c>
      <c r="AC23" s="138"/>
      <c r="AD23" s="138"/>
      <c r="AE23" s="122"/>
      <c r="AF23" s="123"/>
    </row>
    <row r="24" spans="1:32" ht="22.5">
      <c r="A24" s="15">
        <v>0.4270833333333333</v>
      </c>
      <c r="B24" s="16" t="s">
        <v>40</v>
      </c>
      <c r="C24" s="127" t="str">
        <f>B15</f>
        <v>Nový Bor</v>
      </c>
      <c r="D24" s="117"/>
      <c r="E24" s="17" t="s">
        <v>21</v>
      </c>
      <c r="F24" s="117" t="str">
        <f>B9</f>
        <v>České Budějovice B</v>
      </c>
      <c r="G24" s="117"/>
      <c r="H24" s="117"/>
      <c r="I24" s="117"/>
      <c r="J24" s="117"/>
      <c r="K24" s="117"/>
      <c r="L24" s="118"/>
      <c r="M24" s="97">
        <v>2</v>
      </c>
      <c r="N24" s="95" t="s">
        <v>10</v>
      </c>
      <c r="O24" s="98">
        <v>0</v>
      </c>
      <c r="P24" s="1">
        <v>50</v>
      </c>
      <c r="Q24" s="18" t="s">
        <v>10</v>
      </c>
      <c r="R24" s="2">
        <v>26</v>
      </c>
      <c r="S24" s="31">
        <v>25</v>
      </c>
      <c r="T24" s="18" t="s">
        <v>10</v>
      </c>
      <c r="U24" s="36">
        <v>12</v>
      </c>
      <c r="V24" s="31">
        <v>25</v>
      </c>
      <c r="W24" s="18" t="s">
        <v>10</v>
      </c>
      <c r="X24" s="36">
        <v>14</v>
      </c>
      <c r="Y24" s="31"/>
      <c r="Z24" s="18" t="s">
        <v>10</v>
      </c>
      <c r="AA24" s="41"/>
      <c r="AB24" s="141" t="s">
        <v>38</v>
      </c>
      <c r="AC24" s="142"/>
      <c r="AD24" s="142"/>
      <c r="AE24" s="122"/>
      <c r="AF24" s="123"/>
    </row>
    <row r="25" spans="1:32" ht="22.5">
      <c r="A25" s="15">
        <v>0.4791666666666667</v>
      </c>
      <c r="B25" s="16" t="s">
        <v>41</v>
      </c>
      <c r="C25" s="143" t="str">
        <f>B3</f>
        <v>Kralupy</v>
      </c>
      <c r="D25" s="144"/>
      <c r="E25" s="19" t="s">
        <v>21</v>
      </c>
      <c r="F25" s="125" t="str">
        <f>B7</f>
        <v>Mikulovka</v>
      </c>
      <c r="G25" s="125"/>
      <c r="H25" s="125"/>
      <c r="I25" s="125"/>
      <c r="J25" s="125"/>
      <c r="K25" s="125"/>
      <c r="L25" s="126"/>
      <c r="M25" s="97">
        <v>2</v>
      </c>
      <c r="N25" s="95" t="s">
        <v>10</v>
      </c>
      <c r="O25" s="98">
        <v>0</v>
      </c>
      <c r="P25" s="1">
        <v>50</v>
      </c>
      <c r="Q25" s="18" t="s">
        <v>10</v>
      </c>
      <c r="R25" s="2">
        <v>13</v>
      </c>
      <c r="S25" s="31">
        <v>25</v>
      </c>
      <c r="T25" s="18" t="s">
        <v>10</v>
      </c>
      <c r="U25" s="36">
        <v>3</v>
      </c>
      <c r="V25" s="31">
        <v>25</v>
      </c>
      <c r="W25" s="18" t="s">
        <v>10</v>
      </c>
      <c r="X25" s="36">
        <v>10</v>
      </c>
      <c r="Y25" s="31"/>
      <c r="Z25" s="18" t="s">
        <v>10</v>
      </c>
      <c r="AA25" s="41"/>
      <c r="AB25" s="137" t="s">
        <v>36</v>
      </c>
      <c r="AC25" s="138"/>
      <c r="AD25" s="138"/>
      <c r="AE25" s="122"/>
      <c r="AF25" s="123"/>
    </row>
    <row r="26" spans="1:32" ht="22.5">
      <c r="A26" s="15">
        <v>0.4791666666666667</v>
      </c>
      <c r="B26" s="16" t="s">
        <v>42</v>
      </c>
      <c r="C26" s="127" t="str">
        <f>B5</f>
        <v>Dansport</v>
      </c>
      <c r="D26" s="117"/>
      <c r="E26" s="17" t="s">
        <v>21</v>
      </c>
      <c r="F26" s="139" t="str">
        <f>B17</f>
        <v>Olymp B</v>
      </c>
      <c r="G26" s="139"/>
      <c r="H26" s="139"/>
      <c r="I26" s="139"/>
      <c r="J26" s="139"/>
      <c r="K26" s="139"/>
      <c r="L26" s="140"/>
      <c r="M26" s="97">
        <v>0</v>
      </c>
      <c r="N26" s="95" t="s">
        <v>10</v>
      </c>
      <c r="O26" s="98">
        <v>2</v>
      </c>
      <c r="P26" s="1">
        <v>21</v>
      </c>
      <c r="Q26" s="18" t="s">
        <v>10</v>
      </c>
      <c r="R26" s="2">
        <v>50</v>
      </c>
      <c r="S26" s="31">
        <v>10</v>
      </c>
      <c r="T26" s="18" t="s">
        <v>10</v>
      </c>
      <c r="U26" s="36">
        <v>25</v>
      </c>
      <c r="V26" s="31">
        <v>11</v>
      </c>
      <c r="W26" s="18" t="s">
        <v>10</v>
      </c>
      <c r="X26" s="36">
        <v>25</v>
      </c>
      <c r="Y26" s="31"/>
      <c r="Z26" s="18" t="s">
        <v>10</v>
      </c>
      <c r="AA26" s="41"/>
      <c r="AB26" s="141" t="s">
        <v>38</v>
      </c>
      <c r="AC26" s="142"/>
      <c r="AD26" s="142"/>
      <c r="AE26" s="122"/>
      <c r="AF26" s="123"/>
    </row>
    <row r="27" spans="1:32" ht="22.5">
      <c r="A27" s="15">
        <v>0.53125</v>
      </c>
      <c r="B27" s="16" t="s">
        <v>43</v>
      </c>
      <c r="C27" s="124" t="str">
        <f>B15</f>
        <v>Nový Bor</v>
      </c>
      <c r="D27" s="125"/>
      <c r="E27" s="19" t="s">
        <v>21</v>
      </c>
      <c r="F27" s="125" t="str">
        <f>B11</f>
        <v>Ústí nad Labem</v>
      </c>
      <c r="G27" s="125"/>
      <c r="H27" s="125"/>
      <c r="I27" s="125"/>
      <c r="J27" s="125"/>
      <c r="K27" s="125"/>
      <c r="L27" s="126"/>
      <c r="M27" s="97">
        <v>0</v>
      </c>
      <c r="N27" s="95" t="s">
        <v>10</v>
      </c>
      <c r="O27" s="98">
        <v>2</v>
      </c>
      <c r="P27" s="1">
        <v>24</v>
      </c>
      <c r="Q27" s="18" t="s">
        <v>10</v>
      </c>
      <c r="R27" s="2">
        <v>50</v>
      </c>
      <c r="S27" s="31">
        <v>9</v>
      </c>
      <c r="T27" s="18" t="s">
        <v>10</v>
      </c>
      <c r="U27" s="36">
        <v>25</v>
      </c>
      <c r="V27" s="31">
        <v>15</v>
      </c>
      <c r="W27" s="18" t="s">
        <v>10</v>
      </c>
      <c r="X27" s="36">
        <v>25</v>
      </c>
      <c r="Y27" s="31"/>
      <c r="Z27" s="18" t="s">
        <v>10</v>
      </c>
      <c r="AA27" s="41"/>
      <c r="AB27" s="137" t="s">
        <v>36</v>
      </c>
      <c r="AC27" s="138"/>
      <c r="AD27" s="138"/>
      <c r="AE27" s="122"/>
      <c r="AF27" s="123"/>
    </row>
    <row r="28" spans="1:32" ht="22.5">
      <c r="A28" s="15">
        <v>0.53125</v>
      </c>
      <c r="B28" s="16" t="s">
        <v>44</v>
      </c>
      <c r="C28" s="124" t="str">
        <f>B13</f>
        <v>Příbram</v>
      </c>
      <c r="D28" s="125"/>
      <c r="E28" s="17" t="s">
        <v>21</v>
      </c>
      <c r="F28" s="117" t="str">
        <f>B9</f>
        <v>České Budějovice B</v>
      </c>
      <c r="G28" s="117"/>
      <c r="H28" s="117"/>
      <c r="I28" s="117"/>
      <c r="J28" s="117"/>
      <c r="K28" s="117"/>
      <c r="L28" s="118"/>
      <c r="M28" s="97">
        <v>2</v>
      </c>
      <c r="N28" s="95" t="s">
        <v>10</v>
      </c>
      <c r="O28" s="98">
        <v>0</v>
      </c>
      <c r="P28" s="1">
        <v>50</v>
      </c>
      <c r="Q28" s="18" t="s">
        <v>10</v>
      </c>
      <c r="R28" s="2">
        <v>18</v>
      </c>
      <c r="S28" s="31">
        <v>25</v>
      </c>
      <c r="T28" s="18" t="s">
        <v>10</v>
      </c>
      <c r="U28" s="36">
        <v>11</v>
      </c>
      <c r="V28" s="31">
        <v>25</v>
      </c>
      <c r="W28" s="18" t="s">
        <v>10</v>
      </c>
      <c r="X28" s="36">
        <v>7</v>
      </c>
      <c r="Y28" s="31"/>
      <c r="Z28" s="18" t="s">
        <v>10</v>
      </c>
      <c r="AA28" s="41"/>
      <c r="AB28" s="141" t="s">
        <v>38</v>
      </c>
      <c r="AC28" s="142"/>
      <c r="AD28" s="142"/>
      <c r="AE28" s="122"/>
      <c r="AF28" s="123"/>
    </row>
    <row r="29" spans="1:32" ht="22.5">
      <c r="A29" s="15">
        <v>0.5833333333333334</v>
      </c>
      <c r="B29" s="16" t="s">
        <v>45</v>
      </c>
      <c r="C29" s="143" t="str">
        <f>B3</f>
        <v>Kralupy</v>
      </c>
      <c r="D29" s="144"/>
      <c r="E29" s="19" t="s">
        <v>21</v>
      </c>
      <c r="F29" s="125" t="str">
        <f>B9</f>
        <v>České Budějovice B</v>
      </c>
      <c r="G29" s="125"/>
      <c r="H29" s="125"/>
      <c r="I29" s="125"/>
      <c r="J29" s="125"/>
      <c r="K29" s="125"/>
      <c r="L29" s="126"/>
      <c r="M29" s="97">
        <v>2</v>
      </c>
      <c r="N29" s="95" t="s">
        <v>10</v>
      </c>
      <c r="O29" s="98">
        <v>0</v>
      </c>
      <c r="P29" s="1">
        <v>50</v>
      </c>
      <c r="Q29" s="18" t="s">
        <v>10</v>
      </c>
      <c r="R29" s="2">
        <v>9</v>
      </c>
      <c r="S29" s="31">
        <v>25</v>
      </c>
      <c r="T29" s="18" t="s">
        <v>10</v>
      </c>
      <c r="U29" s="36">
        <v>2</v>
      </c>
      <c r="V29" s="31">
        <v>25</v>
      </c>
      <c r="W29" s="18" t="s">
        <v>10</v>
      </c>
      <c r="X29" s="36">
        <v>7</v>
      </c>
      <c r="Y29" s="31"/>
      <c r="Z29" s="18" t="s">
        <v>10</v>
      </c>
      <c r="AA29" s="41"/>
      <c r="AB29" s="137" t="s">
        <v>36</v>
      </c>
      <c r="AC29" s="138"/>
      <c r="AD29" s="138"/>
      <c r="AE29" s="122"/>
      <c r="AF29" s="123"/>
    </row>
    <row r="30" spans="1:32" ht="22.5">
      <c r="A30" s="15">
        <v>0.5833333333333334</v>
      </c>
      <c r="B30" s="16" t="s">
        <v>46</v>
      </c>
      <c r="C30" s="129" t="str">
        <f>B5</f>
        <v>Dansport</v>
      </c>
      <c r="D30" s="130"/>
      <c r="E30" s="17" t="s">
        <v>21</v>
      </c>
      <c r="F30" s="117" t="str">
        <f>B11</f>
        <v>Ústí nad Labem</v>
      </c>
      <c r="G30" s="117"/>
      <c r="H30" s="117"/>
      <c r="I30" s="117"/>
      <c r="J30" s="117"/>
      <c r="K30" s="117"/>
      <c r="L30" s="118"/>
      <c r="M30" s="97">
        <v>0</v>
      </c>
      <c r="N30" s="95" t="s">
        <v>10</v>
      </c>
      <c r="O30" s="98">
        <v>2</v>
      </c>
      <c r="P30" s="1">
        <v>36</v>
      </c>
      <c r="Q30" s="18" t="s">
        <v>10</v>
      </c>
      <c r="R30" s="2">
        <v>50</v>
      </c>
      <c r="S30" s="31">
        <v>16</v>
      </c>
      <c r="T30" s="18" t="s">
        <v>10</v>
      </c>
      <c r="U30" s="36">
        <v>25</v>
      </c>
      <c r="V30" s="31">
        <v>20</v>
      </c>
      <c r="W30" s="18" t="s">
        <v>10</v>
      </c>
      <c r="X30" s="36">
        <v>25</v>
      </c>
      <c r="Y30" s="31"/>
      <c r="Z30" s="18" t="s">
        <v>10</v>
      </c>
      <c r="AA30" s="41"/>
      <c r="AB30" s="141" t="s">
        <v>38</v>
      </c>
      <c r="AC30" s="142"/>
      <c r="AD30" s="142"/>
      <c r="AE30" s="122"/>
      <c r="AF30" s="123"/>
    </row>
    <row r="31" spans="1:32" ht="22.5">
      <c r="A31" s="15">
        <v>0.6354166666666666</v>
      </c>
      <c r="B31" s="16" t="s">
        <v>47</v>
      </c>
      <c r="C31" s="124" t="str">
        <f>B13</f>
        <v>Příbram</v>
      </c>
      <c r="D31" s="125"/>
      <c r="E31" s="19" t="s">
        <v>21</v>
      </c>
      <c r="F31" s="125" t="str">
        <f>B17</f>
        <v>Olymp B</v>
      </c>
      <c r="G31" s="125"/>
      <c r="H31" s="125"/>
      <c r="I31" s="125"/>
      <c r="J31" s="125"/>
      <c r="K31" s="125"/>
      <c r="L31" s="126"/>
      <c r="M31" s="97">
        <v>1</v>
      </c>
      <c r="N31" s="95" t="s">
        <v>10</v>
      </c>
      <c r="O31" s="98">
        <v>2</v>
      </c>
      <c r="P31" s="1">
        <v>49</v>
      </c>
      <c r="Q31" s="18" t="s">
        <v>10</v>
      </c>
      <c r="R31" s="2">
        <v>61</v>
      </c>
      <c r="S31" s="31">
        <v>19</v>
      </c>
      <c r="T31" s="18" t="s">
        <v>10</v>
      </c>
      <c r="U31" s="36">
        <v>25</v>
      </c>
      <c r="V31" s="31">
        <v>25</v>
      </c>
      <c r="W31" s="18" t="s">
        <v>10</v>
      </c>
      <c r="X31" s="36">
        <v>21</v>
      </c>
      <c r="Y31" s="31">
        <v>5</v>
      </c>
      <c r="Z31" s="18" t="s">
        <v>10</v>
      </c>
      <c r="AA31" s="41">
        <v>15</v>
      </c>
      <c r="AB31" s="137" t="s">
        <v>36</v>
      </c>
      <c r="AC31" s="138"/>
      <c r="AD31" s="138"/>
      <c r="AE31" s="122"/>
      <c r="AF31" s="123"/>
    </row>
    <row r="32" spans="1:32" ht="22.5">
      <c r="A32" s="15">
        <v>0.6354166666666666</v>
      </c>
      <c r="B32" s="16" t="s">
        <v>48</v>
      </c>
      <c r="C32" s="124" t="str">
        <f>B15</f>
        <v>Nový Bor</v>
      </c>
      <c r="D32" s="125"/>
      <c r="E32" s="17" t="s">
        <v>21</v>
      </c>
      <c r="F32" s="117" t="str">
        <f>B7</f>
        <v>Mikulovka</v>
      </c>
      <c r="G32" s="117"/>
      <c r="H32" s="117"/>
      <c r="I32" s="117"/>
      <c r="J32" s="117"/>
      <c r="K32" s="117"/>
      <c r="L32" s="118"/>
      <c r="M32" s="97">
        <v>2</v>
      </c>
      <c r="N32" s="95" t="s">
        <v>10</v>
      </c>
      <c r="O32" s="98">
        <v>0</v>
      </c>
      <c r="P32" s="1">
        <v>50</v>
      </c>
      <c r="Q32" s="18" t="s">
        <v>10</v>
      </c>
      <c r="R32" s="2">
        <v>19</v>
      </c>
      <c r="S32" s="31">
        <v>25</v>
      </c>
      <c r="T32" s="18" t="s">
        <v>10</v>
      </c>
      <c r="U32" s="36">
        <v>10</v>
      </c>
      <c r="V32" s="31">
        <v>25</v>
      </c>
      <c r="W32" s="18" t="s">
        <v>10</v>
      </c>
      <c r="X32" s="36">
        <v>9</v>
      </c>
      <c r="Y32" s="31"/>
      <c r="Z32" s="18" t="s">
        <v>10</v>
      </c>
      <c r="AA32" s="41"/>
      <c r="AB32" s="141" t="s">
        <v>38</v>
      </c>
      <c r="AC32" s="142"/>
      <c r="AD32" s="142"/>
      <c r="AE32" s="122"/>
      <c r="AF32" s="123"/>
    </row>
    <row r="33" spans="1:32" ht="22.5">
      <c r="A33" s="15">
        <v>0.6875</v>
      </c>
      <c r="B33" s="16" t="s">
        <v>49</v>
      </c>
      <c r="C33" s="143" t="str">
        <f>B3</f>
        <v>Kralupy</v>
      </c>
      <c r="D33" s="144"/>
      <c r="E33" s="19" t="s">
        <v>21</v>
      </c>
      <c r="F33" s="125" t="str">
        <f>B11</f>
        <v>Ústí nad Labem</v>
      </c>
      <c r="G33" s="125"/>
      <c r="H33" s="125"/>
      <c r="I33" s="125"/>
      <c r="J33" s="125"/>
      <c r="K33" s="125"/>
      <c r="L33" s="126"/>
      <c r="M33" s="97">
        <v>2</v>
      </c>
      <c r="N33" s="95" t="s">
        <v>10</v>
      </c>
      <c r="O33" s="98">
        <v>0</v>
      </c>
      <c r="P33" s="1">
        <v>50</v>
      </c>
      <c r="Q33" s="18" t="s">
        <v>10</v>
      </c>
      <c r="R33" s="2">
        <v>23</v>
      </c>
      <c r="S33" s="31">
        <v>25</v>
      </c>
      <c r="T33" s="18" t="s">
        <v>10</v>
      </c>
      <c r="U33" s="36">
        <v>8</v>
      </c>
      <c r="V33" s="31">
        <v>25</v>
      </c>
      <c r="W33" s="18" t="s">
        <v>10</v>
      </c>
      <c r="X33" s="36">
        <v>15</v>
      </c>
      <c r="Y33" s="31"/>
      <c r="Z33" s="18" t="s">
        <v>10</v>
      </c>
      <c r="AA33" s="41"/>
      <c r="AB33" s="137" t="s">
        <v>36</v>
      </c>
      <c r="AC33" s="138"/>
      <c r="AD33" s="138"/>
      <c r="AE33" s="122"/>
      <c r="AF33" s="123"/>
    </row>
    <row r="34" spans="1:32" ht="22.5">
      <c r="A34" s="15">
        <v>0.6875</v>
      </c>
      <c r="B34" s="16" t="s">
        <v>50</v>
      </c>
      <c r="C34" s="127" t="str">
        <f>B5</f>
        <v>Dansport</v>
      </c>
      <c r="D34" s="117"/>
      <c r="E34" s="17" t="s">
        <v>21</v>
      </c>
      <c r="F34" s="139" t="str">
        <f>B9</f>
        <v>České Budějovice B</v>
      </c>
      <c r="G34" s="139"/>
      <c r="H34" s="139"/>
      <c r="I34" s="139"/>
      <c r="J34" s="139"/>
      <c r="K34" s="139"/>
      <c r="L34" s="140"/>
      <c r="M34" s="97">
        <v>2</v>
      </c>
      <c r="N34" s="95" t="s">
        <v>10</v>
      </c>
      <c r="O34" s="98">
        <v>0</v>
      </c>
      <c r="P34" s="1">
        <v>50</v>
      </c>
      <c r="Q34" s="18" t="s">
        <v>10</v>
      </c>
      <c r="R34" s="2">
        <v>18</v>
      </c>
      <c r="S34" s="31">
        <v>25</v>
      </c>
      <c r="T34" s="18" t="s">
        <v>10</v>
      </c>
      <c r="U34" s="36">
        <v>9</v>
      </c>
      <c r="V34" s="31">
        <v>25</v>
      </c>
      <c r="W34" s="18" t="s">
        <v>10</v>
      </c>
      <c r="X34" s="36">
        <v>9</v>
      </c>
      <c r="Y34" s="31"/>
      <c r="Z34" s="18" t="s">
        <v>10</v>
      </c>
      <c r="AA34" s="41"/>
      <c r="AB34" s="141" t="s">
        <v>38</v>
      </c>
      <c r="AC34" s="142"/>
      <c r="AD34" s="142"/>
      <c r="AE34" s="122"/>
      <c r="AF34" s="123"/>
    </row>
    <row r="35" spans="1:32" ht="22.5">
      <c r="A35" s="15">
        <v>0.7395833333333334</v>
      </c>
      <c r="B35" s="16" t="s">
        <v>51</v>
      </c>
      <c r="C35" s="124" t="str">
        <f>B15</f>
        <v>Nový Bor</v>
      </c>
      <c r="D35" s="125"/>
      <c r="E35" s="19" t="s">
        <v>21</v>
      </c>
      <c r="F35" s="125" t="str">
        <f>B17</f>
        <v>Olymp B</v>
      </c>
      <c r="G35" s="125"/>
      <c r="H35" s="125"/>
      <c r="I35" s="125"/>
      <c r="J35" s="125"/>
      <c r="K35" s="125"/>
      <c r="L35" s="126"/>
      <c r="M35" s="101">
        <v>0</v>
      </c>
      <c r="N35" s="95" t="s">
        <v>10</v>
      </c>
      <c r="O35" s="102">
        <v>2</v>
      </c>
      <c r="P35" s="1">
        <v>20</v>
      </c>
      <c r="Q35" s="18" t="s">
        <v>10</v>
      </c>
      <c r="R35" s="2">
        <v>50</v>
      </c>
      <c r="S35" s="32">
        <v>9</v>
      </c>
      <c r="T35" s="18" t="s">
        <v>10</v>
      </c>
      <c r="U35" s="37">
        <v>25</v>
      </c>
      <c r="V35" s="32">
        <v>11</v>
      </c>
      <c r="W35" s="18" t="s">
        <v>10</v>
      </c>
      <c r="X35" s="37">
        <v>25</v>
      </c>
      <c r="Y35" s="32"/>
      <c r="Z35" s="18" t="s">
        <v>10</v>
      </c>
      <c r="AA35" s="42"/>
      <c r="AB35" s="137" t="s">
        <v>36</v>
      </c>
      <c r="AC35" s="138"/>
      <c r="AD35" s="138"/>
      <c r="AE35" s="122"/>
      <c r="AF35" s="123"/>
    </row>
    <row r="36" spans="1:32" ht="23.25" thickBot="1">
      <c r="A36" s="23">
        <v>0.7395833333333334</v>
      </c>
      <c r="B36" s="24" t="s">
        <v>52</v>
      </c>
      <c r="C36" s="134" t="str">
        <f>B13</f>
        <v>Příbram</v>
      </c>
      <c r="D36" s="109"/>
      <c r="E36" s="25" t="s">
        <v>21</v>
      </c>
      <c r="F36" s="109" t="str">
        <f>B7</f>
        <v>Mikulovka</v>
      </c>
      <c r="G36" s="109"/>
      <c r="H36" s="109"/>
      <c r="I36" s="109"/>
      <c r="J36" s="109"/>
      <c r="K36" s="109"/>
      <c r="L36" s="110"/>
      <c r="M36" s="103">
        <v>2</v>
      </c>
      <c r="N36" s="104" t="s">
        <v>10</v>
      </c>
      <c r="O36" s="105">
        <v>0</v>
      </c>
      <c r="P36" s="27">
        <v>50</v>
      </c>
      <c r="Q36" s="26" t="s">
        <v>10</v>
      </c>
      <c r="R36" s="28">
        <v>15</v>
      </c>
      <c r="S36" s="33">
        <v>25</v>
      </c>
      <c r="T36" s="26" t="s">
        <v>10</v>
      </c>
      <c r="U36" s="38">
        <v>6</v>
      </c>
      <c r="V36" s="33">
        <v>25</v>
      </c>
      <c r="W36" s="26" t="s">
        <v>10</v>
      </c>
      <c r="X36" s="38">
        <v>9</v>
      </c>
      <c r="Y36" s="33"/>
      <c r="Z36" s="26" t="s">
        <v>10</v>
      </c>
      <c r="AA36" s="43"/>
      <c r="AB36" s="135" t="s">
        <v>38</v>
      </c>
      <c r="AC36" s="136"/>
      <c r="AD36" s="136"/>
      <c r="AE36" s="114"/>
      <c r="AF36" s="115"/>
    </row>
    <row r="37" spans="1:32" ht="22.5">
      <c r="A37" s="20">
        <v>0.3541666666666667</v>
      </c>
      <c r="B37" s="21" t="s">
        <v>53</v>
      </c>
      <c r="C37" s="116" t="str">
        <f>B3</f>
        <v>Kralupy</v>
      </c>
      <c r="D37" s="116"/>
      <c r="E37" s="17" t="s">
        <v>21</v>
      </c>
      <c r="F37" s="117" t="str">
        <f>B15</f>
        <v>Nový Bor</v>
      </c>
      <c r="G37" s="117"/>
      <c r="H37" s="117"/>
      <c r="I37" s="117"/>
      <c r="J37" s="117"/>
      <c r="K37" s="117"/>
      <c r="L37" s="118"/>
      <c r="M37" s="97">
        <v>2</v>
      </c>
      <c r="N37" s="95" t="s">
        <v>10</v>
      </c>
      <c r="O37" s="98">
        <v>0</v>
      </c>
      <c r="P37" s="1">
        <v>50</v>
      </c>
      <c r="Q37" s="18" t="s">
        <v>10</v>
      </c>
      <c r="R37" s="2">
        <v>27</v>
      </c>
      <c r="S37" s="31">
        <v>25</v>
      </c>
      <c r="T37" s="18" t="s">
        <v>10</v>
      </c>
      <c r="U37" s="36">
        <v>14</v>
      </c>
      <c r="V37" s="31">
        <v>25</v>
      </c>
      <c r="W37" s="18" t="s">
        <v>10</v>
      </c>
      <c r="X37" s="36">
        <v>13</v>
      </c>
      <c r="Y37" s="31"/>
      <c r="Z37" s="18" t="s">
        <v>10</v>
      </c>
      <c r="AA37" s="41"/>
      <c r="AB37" s="92" t="s">
        <v>36</v>
      </c>
      <c r="AC37" s="93"/>
      <c r="AD37" s="133"/>
      <c r="AE37" s="100"/>
      <c r="AF37" s="91"/>
    </row>
    <row r="38" spans="1:32" ht="22.5">
      <c r="A38" s="15">
        <v>0.3541666666666667</v>
      </c>
      <c r="B38" s="16" t="s">
        <v>54</v>
      </c>
      <c r="C38" s="124" t="str">
        <f>B9</f>
        <v>České Budějovice B</v>
      </c>
      <c r="D38" s="125"/>
      <c r="E38" s="19" t="s">
        <v>21</v>
      </c>
      <c r="F38" s="125" t="str">
        <f>B17</f>
        <v>Olymp B</v>
      </c>
      <c r="G38" s="125"/>
      <c r="H38" s="125"/>
      <c r="I38" s="125"/>
      <c r="J38" s="125"/>
      <c r="K38" s="125"/>
      <c r="L38" s="126"/>
      <c r="M38" s="97">
        <v>0</v>
      </c>
      <c r="N38" s="95" t="s">
        <v>10</v>
      </c>
      <c r="O38" s="98">
        <v>2</v>
      </c>
      <c r="P38" s="1">
        <v>17</v>
      </c>
      <c r="Q38" s="18" t="s">
        <v>10</v>
      </c>
      <c r="R38" s="2">
        <v>50</v>
      </c>
      <c r="S38" s="31">
        <v>9</v>
      </c>
      <c r="T38" s="18" t="s">
        <v>10</v>
      </c>
      <c r="U38" s="36">
        <v>25</v>
      </c>
      <c r="V38" s="31">
        <v>8</v>
      </c>
      <c r="W38" s="18" t="s">
        <v>10</v>
      </c>
      <c r="X38" s="36">
        <v>25</v>
      </c>
      <c r="Y38" s="31"/>
      <c r="Z38" s="18" t="s">
        <v>10</v>
      </c>
      <c r="AA38" s="41"/>
      <c r="AB38" s="119" t="s">
        <v>38</v>
      </c>
      <c r="AC38" s="120"/>
      <c r="AD38" s="121"/>
      <c r="AE38" s="122"/>
      <c r="AF38" s="123"/>
    </row>
    <row r="39" spans="1:32" ht="22.5">
      <c r="A39" s="15">
        <v>0.40625</v>
      </c>
      <c r="B39" s="16" t="s">
        <v>55</v>
      </c>
      <c r="C39" s="127" t="str">
        <f>B13</f>
        <v>Příbram</v>
      </c>
      <c r="D39" s="117"/>
      <c r="E39" s="17" t="s">
        <v>21</v>
      </c>
      <c r="F39" s="117" t="str">
        <f>B5</f>
        <v>Dansport</v>
      </c>
      <c r="G39" s="117"/>
      <c r="H39" s="117"/>
      <c r="I39" s="117"/>
      <c r="J39" s="117"/>
      <c r="K39" s="117"/>
      <c r="L39" s="118"/>
      <c r="M39" s="97">
        <v>2</v>
      </c>
      <c r="N39" s="95" t="s">
        <v>10</v>
      </c>
      <c r="O39" s="98">
        <v>0</v>
      </c>
      <c r="P39" s="1">
        <v>51</v>
      </c>
      <c r="Q39" s="18" t="s">
        <v>10</v>
      </c>
      <c r="R39" s="2">
        <v>37</v>
      </c>
      <c r="S39" s="31">
        <v>25</v>
      </c>
      <c r="T39" s="18" t="s">
        <v>10</v>
      </c>
      <c r="U39" s="36">
        <v>13</v>
      </c>
      <c r="V39" s="31">
        <v>26</v>
      </c>
      <c r="W39" s="18" t="s">
        <v>10</v>
      </c>
      <c r="X39" s="36">
        <v>24</v>
      </c>
      <c r="Y39" s="31"/>
      <c r="Z39" s="18" t="s">
        <v>10</v>
      </c>
      <c r="AA39" s="41"/>
      <c r="AB39" s="119" t="s">
        <v>36</v>
      </c>
      <c r="AC39" s="120"/>
      <c r="AD39" s="121"/>
      <c r="AE39" s="122"/>
      <c r="AF39" s="123"/>
    </row>
    <row r="40" spans="1:32" ht="22.5">
      <c r="A40" s="15">
        <v>0.40625</v>
      </c>
      <c r="B40" s="16" t="s">
        <v>56</v>
      </c>
      <c r="C40" s="124" t="str">
        <f>B7</f>
        <v>Mikulovka</v>
      </c>
      <c r="D40" s="125"/>
      <c r="E40" s="19" t="s">
        <v>21</v>
      </c>
      <c r="F40" s="125" t="str">
        <f>B11</f>
        <v>Ústí nad Labem</v>
      </c>
      <c r="G40" s="125"/>
      <c r="H40" s="125"/>
      <c r="I40" s="125"/>
      <c r="J40" s="125"/>
      <c r="K40" s="125"/>
      <c r="L40" s="126"/>
      <c r="M40" s="101">
        <v>0</v>
      </c>
      <c r="N40" s="95" t="s">
        <v>10</v>
      </c>
      <c r="O40" s="102">
        <v>2</v>
      </c>
      <c r="P40" s="52">
        <v>19</v>
      </c>
      <c r="Q40" s="18" t="s">
        <v>10</v>
      </c>
      <c r="R40" s="53">
        <v>50</v>
      </c>
      <c r="S40" s="32">
        <v>14</v>
      </c>
      <c r="T40" s="18" t="s">
        <v>10</v>
      </c>
      <c r="U40" s="37">
        <v>25</v>
      </c>
      <c r="V40" s="32">
        <v>5</v>
      </c>
      <c r="W40" s="18" t="s">
        <v>10</v>
      </c>
      <c r="X40" s="37">
        <v>25</v>
      </c>
      <c r="Y40" s="32"/>
      <c r="Z40" s="18" t="s">
        <v>10</v>
      </c>
      <c r="AA40" s="42"/>
      <c r="AB40" s="119" t="s">
        <v>38</v>
      </c>
      <c r="AC40" s="120"/>
      <c r="AD40" s="121"/>
      <c r="AE40" s="122"/>
      <c r="AF40" s="123"/>
    </row>
    <row r="41" spans="1:32" ht="22.5">
      <c r="A41" s="20">
        <v>0.4583333333333333</v>
      </c>
      <c r="B41" s="21" t="s">
        <v>57</v>
      </c>
      <c r="C41" s="129" t="str">
        <f>B11</f>
        <v>Ústí nad Labem</v>
      </c>
      <c r="D41" s="130"/>
      <c r="E41" s="22" t="s">
        <v>21</v>
      </c>
      <c r="F41" s="132" t="str">
        <f>B17</f>
        <v>Olymp B</v>
      </c>
      <c r="G41" s="132"/>
      <c r="H41" s="132"/>
      <c r="I41" s="132"/>
      <c r="J41" s="132"/>
      <c r="K41" s="132"/>
      <c r="L41" s="99"/>
      <c r="M41" s="97">
        <v>0</v>
      </c>
      <c r="N41" s="95" t="s">
        <v>10</v>
      </c>
      <c r="O41" s="98">
        <v>2</v>
      </c>
      <c r="P41" s="1">
        <v>34</v>
      </c>
      <c r="Q41" s="18" t="s">
        <v>10</v>
      </c>
      <c r="R41" s="2">
        <v>50</v>
      </c>
      <c r="S41" s="31">
        <v>13</v>
      </c>
      <c r="T41" s="18" t="s">
        <v>10</v>
      </c>
      <c r="U41" s="36">
        <v>25</v>
      </c>
      <c r="V41" s="31">
        <v>21</v>
      </c>
      <c r="W41" s="18" t="s">
        <v>10</v>
      </c>
      <c r="X41" s="36">
        <v>25</v>
      </c>
      <c r="Y41" s="31"/>
      <c r="Z41" s="18" t="s">
        <v>10</v>
      </c>
      <c r="AA41" s="41"/>
      <c r="AB41" s="119" t="s">
        <v>36</v>
      </c>
      <c r="AC41" s="120"/>
      <c r="AD41" s="121"/>
      <c r="AE41" s="100"/>
      <c r="AF41" s="91"/>
    </row>
    <row r="42" spans="1:32" ht="22.5">
      <c r="A42" s="20">
        <v>0.4583333333333333</v>
      </c>
      <c r="B42" s="21" t="s">
        <v>58</v>
      </c>
      <c r="C42" s="129" t="str">
        <f>B13</f>
        <v>Příbram</v>
      </c>
      <c r="D42" s="130"/>
      <c r="E42" s="22" t="s">
        <v>21</v>
      </c>
      <c r="F42" s="130" t="str">
        <f>B15</f>
        <v>Nový Bor</v>
      </c>
      <c r="G42" s="130"/>
      <c r="H42" s="130"/>
      <c r="I42" s="130"/>
      <c r="J42" s="130"/>
      <c r="K42" s="130"/>
      <c r="L42" s="131"/>
      <c r="M42" s="97">
        <v>2</v>
      </c>
      <c r="N42" s="95" t="s">
        <v>10</v>
      </c>
      <c r="O42" s="98">
        <v>0</v>
      </c>
      <c r="P42" s="1">
        <v>50</v>
      </c>
      <c r="Q42" s="18" t="s">
        <v>10</v>
      </c>
      <c r="R42" s="2">
        <v>16</v>
      </c>
      <c r="S42" s="31">
        <v>25</v>
      </c>
      <c r="T42" s="18" t="s">
        <v>10</v>
      </c>
      <c r="U42" s="36">
        <v>9</v>
      </c>
      <c r="V42" s="31">
        <v>25</v>
      </c>
      <c r="W42" s="18" t="s">
        <v>10</v>
      </c>
      <c r="X42" s="36">
        <v>7</v>
      </c>
      <c r="Y42" s="31"/>
      <c r="Z42" s="18" t="s">
        <v>10</v>
      </c>
      <c r="AA42" s="41"/>
      <c r="AB42" s="119" t="s">
        <v>38</v>
      </c>
      <c r="AC42" s="120"/>
      <c r="AD42" s="121"/>
      <c r="AE42" s="122"/>
      <c r="AF42" s="123"/>
    </row>
    <row r="43" spans="1:32" ht="22.5">
      <c r="A43" s="15">
        <v>0.5104166666666666</v>
      </c>
      <c r="B43" s="16" t="s">
        <v>59</v>
      </c>
      <c r="C43" s="128" t="str">
        <f>B3</f>
        <v>Kralupy</v>
      </c>
      <c r="D43" s="116"/>
      <c r="E43" s="17" t="s">
        <v>21</v>
      </c>
      <c r="F43" s="117" t="str">
        <f>B5</f>
        <v>Dansport</v>
      </c>
      <c r="G43" s="117"/>
      <c r="H43" s="117"/>
      <c r="I43" s="117"/>
      <c r="J43" s="117"/>
      <c r="K43" s="117"/>
      <c r="L43" s="118"/>
      <c r="M43" s="97">
        <v>2</v>
      </c>
      <c r="N43" s="95" t="s">
        <v>10</v>
      </c>
      <c r="O43" s="98">
        <v>0</v>
      </c>
      <c r="P43" s="1">
        <v>50</v>
      </c>
      <c r="Q43" s="18" t="s">
        <v>10</v>
      </c>
      <c r="R43" s="2">
        <v>16</v>
      </c>
      <c r="S43" s="31">
        <v>25</v>
      </c>
      <c r="T43" s="18" t="s">
        <v>10</v>
      </c>
      <c r="U43" s="36">
        <v>4</v>
      </c>
      <c r="V43" s="31">
        <v>25</v>
      </c>
      <c r="W43" s="18" t="s">
        <v>10</v>
      </c>
      <c r="X43" s="36">
        <v>12</v>
      </c>
      <c r="Y43" s="31"/>
      <c r="Z43" s="18" t="s">
        <v>10</v>
      </c>
      <c r="AA43" s="41"/>
      <c r="AB43" s="119" t="s">
        <v>36</v>
      </c>
      <c r="AC43" s="120"/>
      <c r="AD43" s="121"/>
      <c r="AE43" s="122"/>
      <c r="AF43" s="123"/>
    </row>
    <row r="44" spans="1:32" ht="22.5">
      <c r="A44" s="15">
        <v>0.5104166666666666</v>
      </c>
      <c r="B44" s="16" t="s">
        <v>60</v>
      </c>
      <c r="C44" s="124" t="str">
        <f>B9</f>
        <v>České Budějovice B</v>
      </c>
      <c r="D44" s="125"/>
      <c r="E44" s="19" t="s">
        <v>21</v>
      </c>
      <c r="F44" s="125" t="str">
        <f>B7</f>
        <v>Mikulovka</v>
      </c>
      <c r="G44" s="125"/>
      <c r="H44" s="125"/>
      <c r="I44" s="125"/>
      <c r="J44" s="125"/>
      <c r="K44" s="125"/>
      <c r="L44" s="126"/>
      <c r="M44" s="97">
        <v>2</v>
      </c>
      <c r="N44" s="95" t="s">
        <v>10</v>
      </c>
      <c r="O44" s="98">
        <v>0</v>
      </c>
      <c r="P44" s="1">
        <v>50</v>
      </c>
      <c r="Q44" s="18" t="s">
        <v>10</v>
      </c>
      <c r="R44" s="2">
        <v>32</v>
      </c>
      <c r="S44" s="31">
        <v>25</v>
      </c>
      <c r="T44" s="18" t="s">
        <v>10</v>
      </c>
      <c r="U44" s="36">
        <v>10</v>
      </c>
      <c r="V44" s="31">
        <v>25</v>
      </c>
      <c r="W44" s="18" t="s">
        <v>10</v>
      </c>
      <c r="X44" s="36">
        <v>22</v>
      </c>
      <c r="Y44" s="31"/>
      <c r="Z44" s="18" t="s">
        <v>10</v>
      </c>
      <c r="AA44" s="41"/>
      <c r="AB44" s="119" t="s">
        <v>38</v>
      </c>
      <c r="AC44" s="120"/>
      <c r="AD44" s="121"/>
      <c r="AE44" s="122"/>
      <c r="AF44" s="123"/>
    </row>
    <row r="45" spans="1:32" ht="22.5">
      <c r="A45" s="15">
        <v>0.5625</v>
      </c>
      <c r="B45" s="16" t="s">
        <v>61</v>
      </c>
      <c r="C45" s="127" t="str">
        <f>B9</f>
        <v>České Budějovice B</v>
      </c>
      <c r="D45" s="117"/>
      <c r="E45" s="17" t="s">
        <v>21</v>
      </c>
      <c r="F45" s="117" t="str">
        <f>B11</f>
        <v>Ústí nad Labem</v>
      </c>
      <c r="G45" s="117"/>
      <c r="H45" s="117"/>
      <c r="I45" s="117"/>
      <c r="J45" s="117"/>
      <c r="K45" s="117"/>
      <c r="L45" s="118"/>
      <c r="M45" s="97">
        <v>0</v>
      </c>
      <c r="N45" s="95" t="s">
        <v>10</v>
      </c>
      <c r="O45" s="98">
        <v>2</v>
      </c>
      <c r="P45" s="1">
        <v>10</v>
      </c>
      <c r="Q45" s="18" t="s">
        <v>10</v>
      </c>
      <c r="R45" s="2">
        <v>50</v>
      </c>
      <c r="S45" s="31">
        <v>6</v>
      </c>
      <c r="T45" s="18" t="s">
        <v>10</v>
      </c>
      <c r="U45" s="36">
        <v>25</v>
      </c>
      <c r="V45" s="31">
        <v>4</v>
      </c>
      <c r="W45" s="18" t="s">
        <v>10</v>
      </c>
      <c r="X45" s="36">
        <v>25</v>
      </c>
      <c r="Y45" s="31"/>
      <c r="Z45" s="18" t="s">
        <v>10</v>
      </c>
      <c r="AA45" s="41"/>
      <c r="AB45" s="119" t="s">
        <v>36</v>
      </c>
      <c r="AC45" s="120"/>
      <c r="AD45" s="121"/>
      <c r="AE45" s="122"/>
      <c r="AF45" s="123"/>
    </row>
    <row r="46" spans="1:32" ht="22.5">
      <c r="A46" s="15">
        <v>0.5625</v>
      </c>
      <c r="B46" s="16" t="s">
        <v>62</v>
      </c>
      <c r="C46" s="124" t="str">
        <f>B5</f>
        <v>Dansport</v>
      </c>
      <c r="D46" s="125"/>
      <c r="E46" s="19" t="s">
        <v>21</v>
      </c>
      <c r="F46" s="125" t="str">
        <f>B15</f>
        <v>Nový Bor</v>
      </c>
      <c r="G46" s="125"/>
      <c r="H46" s="125"/>
      <c r="I46" s="125"/>
      <c r="J46" s="125"/>
      <c r="K46" s="125"/>
      <c r="L46" s="126"/>
      <c r="M46" s="97">
        <v>2</v>
      </c>
      <c r="N46" s="95" t="s">
        <v>10</v>
      </c>
      <c r="O46" s="98">
        <v>1</v>
      </c>
      <c r="P46" s="1">
        <v>58</v>
      </c>
      <c r="Q46" s="18" t="s">
        <v>10</v>
      </c>
      <c r="R46" s="2">
        <v>57</v>
      </c>
      <c r="S46" s="31">
        <v>25</v>
      </c>
      <c r="T46" s="18" t="s">
        <v>10</v>
      </c>
      <c r="U46" s="36">
        <v>22</v>
      </c>
      <c r="V46" s="31">
        <v>18</v>
      </c>
      <c r="W46" s="18" t="s">
        <v>10</v>
      </c>
      <c r="X46" s="36">
        <v>25</v>
      </c>
      <c r="Y46" s="31">
        <v>15</v>
      </c>
      <c r="Z46" s="18" t="s">
        <v>10</v>
      </c>
      <c r="AA46" s="41">
        <v>10</v>
      </c>
      <c r="AB46" s="119" t="s">
        <v>38</v>
      </c>
      <c r="AC46" s="120"/>
      <c r="AD46" s="121"/>
      <c r="AE46" s="122"/>
      <c r="AF46" s="123"/>
    </row>
    <row r="47" spans="1:32" ht="22.5">
      <c r="A47" s="15">
        <v>0.6145833333333334</v>
      </c>
      <c r="B47" s="16" t="s">
        <v>63</v>
      </c>
      <c r="C47" s="116" t="str">
        <f>B3</f>
        <v>Kralupy</v>
      </c>
      <c r="D47" s="116"/>
      <c r="E47" s="17" t="s">
        <v>21</v>
      </c>
      <c r="F47" s="117" t="str">
        <f>B13</f>
        <v>Příbram</v>
      </c>
      <c r="G47" s="117"/>
      <c r="H47" s="117"/>
      <c r="I47" s="117"/>
      <c r="J47" s="117"/>
      <c r="K47" s="117"/>
      <c r="L47" s="118"/>
      <c r="M47" s="97">
        <v>2</v>
      </c>
      <c r="N47" s="95" t="s">
        <v>10</v>
      </c>
      <c r="O47" s="98">
        <v>0</v>
      </c>
      <c r="P47" s="1">
        <v>50</v>
      </c>
      <c r="Q47" s="18" t="s">
        <v>10</v>
      </c>
      <c r="R47" s="2">
        <v>33</v>
      </c>
      <c r="S47" s="31">
        <v>25</v>
      </c>
      <c r="T47" s="18" t="s">
        <v>10</v>
      </c>
      <c r="U47" s="36">
        <v>10</v>
      </c>
      <c r="V47" s="31">
        <v>25</v>
      </c>
      <c r="W47" s="18" t="s">
        <v>10</v>
      </c>
      <c r="X47" s="36">
        <v>23</v>
      </c>
      <c r="Y47" s="31"/>
      <c r="Z47" s="18" t="s">
        <v>10</v>
      </c>
      <c r="AA47" s="41"/>
      <c r="AB47" s="119" t="s">
        <v>36</v>
      </c>
      <c r="AC47" s="120"/>
      <c r="AD47" s="121"/>
      <c r="AE47" s="122"/>
      <c r="AF47" s="123"/>
    </row>
    <row r="48" spans="1:32" ht="23.25" thickBot="1">
      <c r="A48" s="29">
        <v>0.6145833333333334</v>
      </c>
      <c r="B48" s="24" t="s">
        <v>64</v>
      </c>
      <c r="C48" s="108" t="str">
        <f>B7</f>
        <v>Mikulovka</v>
      </c>
      <c r="D48" s="109"/>
      <c r="E48" s="25" t="s">
        <v>21</v>
      </c>
      <c r="F48" s="109" t="str">
        <f>B17</f>
        <v>Olymp B</v>
      </c>
      <c r="G48" s="109"/>
      <c r="H48" s="109"/>
      <c r="I48" s="109"/>
      <c r="J48" s="109"/>
      <c r="K48" s="109"/>
      <c r="L48" s="110"/>
      <c r="M48" s="106">
        <v>0</v>
      </c>
      <c r="N48" s="104" t="s">
        <v>10</v>
      </c>
      <c r="O48" s="107">
        <v>2</v>
      </c>
      <c r="P48" s="4">
        <v>17</v>
      </c>
      <c r="Q48" s="26" t="s">
        <v>10</v>
      </c>
      <c r="R48" s="3">
        <v>50</v>
      </c>
      <c r="S48" s="34">
        <v>8</v>
      </c>
      <c r="T48" s="26" t="s">
        <v>10</v>
      </c>
      <c r="U48" s="39">
        <v>25</v>
      </c>
      <c r="V48" s="34">
        <v>9</v>
      </c>
      <c r="W48" s="26" t="s">
        <v>10</v>
      </c>
      <c r="X48" s="39">
        <v>25</v>
      </c>
      <c r="Y48" s="34"/>
      <c r="Z48" s="26" t="s">
        <v>10</v>
      </c>
      <c r="AA48" s="44"/>
      <c r="AB48" s="111" t="s">
        <v>38</v>
      </c>
      <c r="AC48" s="112"/>
      <c r="AD48" s="113"/>
      <c r="AE48" s="114"/>
      <c r="AF48" s="115"/>
    </row>
    <row r="51" spans="1:17" ht="15">
      <c r="A51" s="49"/>
      <c r="B51" s="46"/>
      <c r="C51" s="45"/>
      <c r="D51" s="47"/>
      <c r="E51" s="45"/>
      <c r="F51" s="45"/>
      <c r="O51" s="51"/>
      <c r="P51" s="47"/>
      <c r="Q51" s="45"/>
    </row>
    <row r="52" spans="1:17" ht="15">
      <c r="A52" s="49"/>
      <c r="B52" s="46"/>
      <c r="C52" s="45"/>
      <c r="D52" s="47"/>
      <c r="E52" s="45"/>
      <c r="F52" s="45"/>
      <c r="O52" s="45"/>
      <c r="P52" s="47"/>
      <c r="Q52" s="45"/>
    </row>
    <row r="53" spans="1:17" ht="15">
      <c r="A53" s="49"/>
      <c r="B53" s="46"/>
      <c r="C53" s="45"/>
      <c r="D53" s="47"/>
      <c r="E53" s="45"/>
      <c r="F53" s="45"/>
      <c r="O53" s="51"/>
      <c r="P53" s="47"/>
      <c r="Q53" s="45"/>
    </row>
    <row r="54" spans="1:17" ht="15">
      <c r="A54" s="49"/>
      <c r="B54" s="46"/>
      <c r="C54" s="45"/>
      <c r="D54" s="47"/>
      <c r="E54" s="45"/>
      <c r="F54" s="45"/>
      <c r="O54" s="45"/>
      <c r="P54" s="47"/>
      <c r="Q54" s="45"/>
    </row>
    <row r="55" spans="1:17" ht="15">
      <c r="A55" s="49"/>
      <c r="B55" s="46"/>
      <c r="C55" s="45"/>
      <c r="D55" s="47"/>
      <c r="E55" s="45"/>
      <c r="F55" s="45"/>
      <c r="O55" s="51"/>
      <c r="P55" s="47"/>
      <c r="Q55" s="45"/>
    </row>
    <row r="56" spans="1:17" ht="15">
      <c r="A56" s="49"/>
      <c r="B56" s="46"/>
      <c r="C56" s="45"/>
      <c r="D56" s="47"/>
      <c r="E56" s="45"/>
      <c r="F56" s="45"/>
      <c r="O56" s="45"/>
      <c r="P56" s="47"/>
      <c r="Q56" s="45"/>
    </row>
    <row r="57" spans="1:17" ht="15">
      <c r="A57" s="49"/>
      <c r="B57" s="46"/>
      <c r="C57" s="45"/>
      <c r="D57" s="47"/>
      <c r="E57" s="45"/>
      <c r="F57" s="45"/>
      <c r="O57" s="51"/>
      <c r="P57" s="47"/>
      <c r="Q57" s="45"/>
    </row>
    <row r="58" spans="1:17" ht="15">
      <c r="A58" s="49"/>
      <c r="B58" s="46"/>
      <c r="C58" s="45"/>
      <c r="D58" s="47"/>
      <c r="E58" s="45"/>
      <c r="F58" s="45"/>
      <c r="O58" s="45"/>
      <c r="P58" s="47"/>
      <c r="Q58" s="45"/>
    </row>
    <row r="59" spans="1:17" ht="15">
      <c r="A59" s="45"/>
      <c r="B59" s="48"/>
      <c r="C59" s="50"/>
      <c r="D59" s="45"/>
      <c r="E59" s="50"/>
      <c r="F59" s="45"/>
      <c r="O59" s="50"/>
      <c r="P59" s="45"/>
      <c r="Q59" s="50"/>
    </row>
    <row r="60" spans="1:17" ht="15">
      <c r="A60" s="49"/>
      <c r="B60" s="46"/>
      <c r="C60" s="45"/>
      <c r="D60" s="47"/>
      <c r="E60" s="45"/>
      <c r="F60" s="45"/>
      <c r="O60" s="51"/>
      <c r="P60" s="47"/>
      <c r="Q60" s="45"/>
    </row>
    <row r="61" spans="1:17" ht="15">
      <c r="A61" s="49"/>
      <c r="B61" s="46"/>
      <c r="C61" s="45"/>
      <c r="D61" s="47"/>
      <c r="E61" s="45"/>
      <c r="F61" s="45"/>
      <c r="O61" s="45"/>
      <c r="P61" s="47"/>
      <c r="Q61" s="45"/>
    </row>
    <row r="62" spans="1:17" ht="15">
      <c r="A62" s="49"/>
      <c r="B62" s="46"/>
      <c r="C62" s="45"/>
      <c r="D62" s="47"/>
      <c r="E62" s="45"/>
      <c r="F62" s="45"/>
      <c r="O62" s="50"/>
      <c r="P62" s="47"/>
      <c r="Q62" s="51"/>
    </row>
    <row r="63" spans="1:17" ht="15">
      <c r="A63" s="49"/>
      <c r="B63" s="46"/>
      <c r="C63" s="45"/>
      <c r="D63" s="47"/>
      <c r="E63" s="45"/>
      <c r="F63" s="45"/>
      <c r="O63" s="45"/>
      <c r="P63" s="47"/>
      <c r="Q63" s="45"/>
    </row>
    <row r="64" spans="1:17" ht="15">
      <c r="A64" s="49"/>
      <c r="B64" s="46"/>
      <c r="C64" s="45"/>
      <c r="D64" s="47"/>
      <c r="E64" s="45"/>
      <c r="F64" s="45"/>
      <c r="O64" s="45"/>
      <c r="P64" s="47"/>
      <c r="Q64" s="45"/>
    </row>
    <row r="65" spans="1:17" ht="15">
      <c r="A65" s="49"/>
      <c r="B65" s="46"/>
      <c r="C65" s="45"/>
      <c r="D65" s="47"/>
      <c r="E65" s="45"/>
      <c r="F65" s="45"/>
      <c r="O65" s="51"/>
      <c r="P65" s="47"/>
      <c r="Q65" s="45"/>
    </row>
    <row r="77" spans="1:9" ht="15">
      <c r="A77" s="45"/>
      <c r="B77" s="45"/>
      <c r="C77" s="45"/>
      <c r="D77" s="45"/>
      <c r="E77" s="45"/>
      <c r="F77" s="45"/>
      <c r="G77" s="50"/>
      <c r="H77" s="45"/>
      <c r="I77" s="45"/>
    </row>
  </sheetData>
  <mergeCells count="200">
    <mergeCell ref="S1:U2"/>
    <mergeCell ref="V1:X2"/>
    <mergeCell ref="A1:C1"/>
    <mergeCell ref="D1:F2"/>
    <mergeCell ref="G1:I2"/>
    <mergeCell ref="J1:L2"/>
    <mergeCell ref="AG1:AG2"/>
    <mergeCell ref="AH1:AH2"/>
    <mergeCell ref="AI1:AI2"/>
    <mergeCell ref="A2:C2"/>
    <mergeCell ref="Y1:AA2"/>
    <mergeCell ref="AB1:AB2"/>
    <mergeCell ref="AC1:AC2"/>
    <mergeCell ref="AD1:AF2"/>
    <mergeCell ref="M1:O2"/>
    <mergeCell ref="P1:R2"/>
    <mergeCell ref="A3:A4"/>
    <mergeCell ref="B3:C4"/>
    <mergeCell ref="D3:F4"/>
    <mergeCell ref="AB3:AB4"/>
    <mergeCell ref="AC3:AC4"/>
    <mergeCell ref="AG3:AG4"/>
    <mergeCell ref="AH3:AH4"/>
    <mergeCell ref="AI3:AI4"/>
    <mergeCell ref="A5:A6"/>
    <mergeCell ref="B5:C6"/>
    <mergeCell ref="G5:I6"/>
    <mergeCell ref="AB5:AB6"/>
    <mergeCell ref="AC5:AC6"/>
    <mergeCell ref="AG5:AG6"/>
    <mergeCell ref="AH5:AH6"/>
    <mergeCell ref="AI5:AI6"/>
    <mergeCell ref="A7:A8"/>
    <mergeCell ref="B7:C8"/>
    <mergeCell ref="J7:L8"/>
    <mergeCell ref="AB7:AB8"/>
    <mergeCell ref="AC7:AC8"/>
    <mergeCell ref="AG7:AG8"/>
    <mergeCell ref="AH7:AH8"/>
    <mergeCell ref="AI7:AI8"/>
    <mergeCell ref="A9:A10"/>
    <mergeCell ref="B9:C10"/>
    <mergeCell ref="M9:O10"/>
    <mergeCell ref="AB9:AB10"/>
    <mergeCell ref="AC9:AC10"/>
    <mergeCell ref="AG9:AG10"/>
    <mergeCell ref="AH9:AH10"/>
    <mergeCell ref="AI9:AI10"/>
    <mergeCell ref="A11:A12"/>
    <mergeCell ref="B11:C12"/>
    <mergeCell ref="P11:R12"/>
    <mergeCell ref="AB11:AB12"/>
    <mergeCell ref="AC11:AC12"/>
    <mergeCell ref="AG11:AG12"/>
    <mergeCell ref="AH11:AH12"/>
    <mergeCell ref="AI11:AI12"/>
    <mergeCell ref="A13:A14"/>
    <mergeCell ref="B13:C14"/>
    <mergeCell ref="S13:U14"/>
    <mergeCell ref="AB13:AB14"/>
    <mergeCell ref="AC13:AC14"/>
    <mergeCell ref="AG13:AG14"/>
    <mergeCell ref="AH13:AH14"/>
    <mergeCell ref="AI13:AI14"/>
    <mergeCell ref="A15:A16"/>
    <mergeCell ref="B15:C16"/>
    <mergeCell ref="V15:X16"/>
    <mergeCell ref="AB15:AB16"/>
    <mergeCell ref="AC15:AC16"/>
    <mergeCell ref="AG15:AG16"/>
    <mergeCell ref="AH15:AH16"/>
    <mergeCell ref="AI15:AI16"/>
    <mergeCell ref="A17:A18"/>
    <mergeCell ref="B17:C18"/>
    <mergeCell ref="Y17:AA18"/>
    <mergeCell ref="AB17:AB18"/>
    <mergeCell ref="AC17:AC18"/>
    <mergeCell ref="AG17:AG18"/>
    <mergeCell ref="AH17:AH18"/>
    <mergeCell ref="AI17:AI18"/>
    <mergeCell ref="C20:L20"/>
    <mergeCell ref="M20:O20"/>
    <mergeCell ref="P20:R20"/>
    <mergeCell ref="S20:U20"/>
    <mergeCell ref="V20:X20"/>
    <mergeCell ref="Y20:AA20"/>
    <mergeCell ref="AB20:AD20"/>
    <mergeCell ref="AE20:AF20"/>
    <mergeCell ref="C21:D21"/>
    <mergeCell ref="F21:L21"/>
    <mergeCell ref="AB21:AD21"/>
    <mergeCell ref="AE21:AF21"/>
    <mergeCell ref="C22:D22"/>
    <mergeCell ref="F22:L22"/>
    <mergeCell ref="AB22:AD22"/>
    <mergeCell ref="AE22:AF22"/>
    <mergeCell ref="C23:D23"/>
    <mergeCell ref="F23:L23"/>
    <mergeCell ref="AB23:AD23"/>
    <mergeCell ref="AE23:AF23"/>
    <mergeCell ref="C24:D24"/>
    <mergeCell ref="F24:L24"/>
    <mergeCell ref="AB24:AD24"/>
    <mergeCell ref="AE24:AF24"/>
    <mergeCell ref="C25:D25"/>
    <mergeCell ref="F25:L25"/>
    <mergeCell ref="AB25:AD25"/>
    <mergeCell ref="AE25:AF25"/>
    <mergeCell ref="C26:D26"/>
    <mergeCell ref="F26:L26"/>
    <mergeCell ref="AB26:AD26"/>
    <mergeCell ref="AE26:AF26"/>
    <mergeCell ref="C27:D27"/>
    <mergeCell ref="F27:L27"/>
    <mergeCell ref="AB27:AD27"/>
    <mergeCell ref="AE27:AF27"/>
    <mergeCell ref="C28:D28"/>
    <mergeCell ref="F28:L28"/>
    <mergeCell ref="AB28:AD28"/>
    <mergeCell ref="AE28:AF28"/>
    <mergeCell ref="C29:D29"/>
    <mergeCell ref="F29:L29"/>
    <mergeCell ref="AB29:AD29"/>
    <mergeCell ref="AE29:AF29"/>
    <mergeCell ref="C30:D30"/>
    <mergeCell ref="F30:L30"/>
    <mergeCell ref="AB30:AD30"/>
    <mergeCell ref="AE30:AF30"/>
    <mergeCell ref="C31:D31"/>
    <mergeCell ref="F31:L31"/>
    <mergeCell ref="AB31:AD31"/>
    <mergeCell ref="AE31:AF31"/>
    <mergeCell ref="C32:D32"/>
    <mergeCell ref="F32:L32"/>
    <mergeCell ref="AB32:AD32"/>
    <mergeCell ref="AE32:AF32"/>
    <mergeCell ref="C33:D33"/>
    <mergeCell ref="F33:L33"/>
    <mergeCell ref="AB33:AD33"/>
    <mergeCell ref="AE33:AF33"/>
    <mergeCell ref="C34:D34"/>
    <mergeCell ref="F34:L34"/>
    <mergeCell ref="AB34:AD34"/>
    <mergeCell ref="AE34:AF34"/>
    <mergeCell ref="C35:D35"/>
    <mergeCell ref="F35:L35"/>
    <mergeCell ref="AB35:AD35"/>
    <mergeCell ref="AE35:AF35"/>
    <mergeCell ref="C36:D36"/>
    <mergeCell ref="F36:L36"/>
    <mergeCell ref="AB36:AD36"/>
    <mergeCell ref="AE36:AF36"/>
    <mergeCell ref="C37:D37"/>
    <mergeCell ref="F37:L37"/>
    <mergeCell ref="AB37:AD37"/>
    <mergeCell ref="AE37:AF37"/>
    <mergeCell ref="C38:D38"/>
    <mergeCell ref="F38:L38"/>
    <mergeCell ref="AB38:AD38"/>
    <mergeCell ref="AE38:AF38"/>
    <mergeCell ref="C39:D39"/>
    <mergeCell ref="F39:L39"/>
    <mergeCell ref="AB39:AD39"/>
    <mergeCell ref="AE39:AF39"/>
    <mergeCell ref="C40:D40"/>
    <mergeCell ref="F40:L40"/>
    <mergeCell ref="AB40:AD40"/>
    <mergeCell ref="AE40:AF40"/>
    <mergeCell ref="C41:D41"/>
    <mergeCell ref="F41:L41"/>
    <mergeCell ref="AB41:AD41"/>
    <mergeCell ref="AE41:AF41"/>
    <mergeCell ref="C42:D42"/>
    <mergeCell ref="F42:L42"/>
    <mergeCell ref="AB42:AD42"/>
    <mergeCell ref="AE42:AF42"/>
    <mergeCell ref="C43:D43"/>
    <mergeCell ref="F43:L43"/>
    <mergeCell ref="AB43:AD43"/>
    <mergeCell ref="AE43:AF43"/>
    <mergeCell ref="C44:D44"/>
    <mergeCell ref="F44:L44"/>
    <mergeCell ref="AB44:AD44"/>
    <mergeCell ref="AE44:AF44"/>
    <mergeCell ref="C45:D45"/>
    <mergeCell ref="F45:L45"/>
    <mergeCell ref="AB45:AD45"/>
    <mergeCell ref="AE45:AF45"/>
    <mergeCell ref="C46:D46"/>
    <mergeCell ref="F46:L46"/>
    <mergeCell ref="AB46:AD46"/>
    <mergeCell ref="AE46:AF46"/>
    <mergeCell ref="C47:D47"/>
    <mergeCell ref="F47:L47"/>
    <mergeCell ref="AB47:AD47"/>
    <mergeCell ref="AE47:AF47"/>
    <mergeCell ref="C48:D48"/>
    <mergeCell ref="F48:L48"/>
    <mergeCell ref="AB48:AD48"/>
    <mergeCell ref="AE48:AF48"/>
  </mergeCells>
  <printOptions horizontalCentered="1" verticalCentered="1"/>
  <pageMargins left="0" right="0" top="0" bottom="0" header="0" footer="0"/>
  <pageSetup horizontalDpi="600" verticalDpi="600" orientation="landscape" paperSize="9" scale="78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2017-10-15T17:51:10Z</dcterms:modified>
  <cp:category/>
  <cp:version/>
  <cp:contentType/>
  <cp:contentStatus/>
</cp:coreProperties>
</file>